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S73" i="51" s="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W73" i="51" s="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H73" i="51" s="1"/>
  <c r="G74" i="51"/>
  <c r="G73" i="51" s="1"/>
  <c r="F74" i="51"/>
  <c r="E74" i="51"/>
  <c r="D74" i="51"/>
  <c r="C74" i="51"/>
  <c r="B74" i="51"/>
  <c r="P73" i="51"/>
  <c r="O73" i="51"/>
  <c r="W54" i="51"/>
  <c r="V54" i="51"/>
  <c r="U54" i="51"/>
  <c r="U87" i="51" s="1"/>
  <c r="T54" i="51"/>
  <c r="T87" i="51" s="1"/>
  <c r="S54" i="51"/>
  <c r="R54" i="51"/>
  <c r="Q54" i="51"/>
  <c r="P54" i="51"/>
  <c r="O54" i="51"/>
  <c r="N54" i="51"/>
  <c r="M54" i="51"/>
  <c r="M87" i="51" s="1"/>
  <c r="L54" i="51"/>
  <c r="L87" i="51" s="1"/>
  <c r="K54" i="51"/>
  <c r="J54" i="51"/>
  <c r="I54" i="51"/>
  <c r="H54" i="51"/>
  <c r="G54" i="51"/>
  <c r="G105" i="51" s="1"/>
  <c r="F54" i="51"/>
  <c r="E54" i="51"/>
  <c r="E87" i="51" s="1"/>
  <c r="D54" i="51"/>
  <c r="D87" i="51" s="1"/>
  <c r="C54" i="51"/>
  <c r="B54" i="51"/>
  <c r="W35" i="51"/>
  <c r="W104" i="51" s="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V80" i="51" s="1"/>
  <c r="U27" i="51"/>
  <c r="U103" i="51" s="1"/>
  <c r="T27" i="51"/>
  <c r="S27" i="51"/>
  <c r="R27" i="51"/>
  <c r="Q27" i="51"/>
  <c r="Q103" i="51" s="1"/>
  <c r="P27" i="51"/>
  <c r="O27" i="51"/>
  <c r="O103" i="51" s="1"/>
  <c r="N27" i="51"/>
  <c r="N103" i="51" s="1"/>
  <c r="M27" i="51"/>
  <c r="L27" i="51"/>
  <c r="K27" i="51"/>
  <c r="J27" i="51"/>
  <c r="I27" i="51"/>
  <c r="H27" i="51"/>
  <c r="G27" i="51"/>
  <c r="F27" i="51"/>
  <c r="F80" i="51" s="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G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R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K73" i="50" s="1"/>
  <c r="J77" i="50"/>
  <c r="J73" i="50" s="1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C73" i="50" s="1"/>
  <c r="B76" i="50"/>
  <c r="B73" i="50" s="1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S73" i="50" s="1"/>
  <c r="R74" i="50"/>
  <c r="R73" i="50" s="1"/>
  <c r="Q74" i="50"/>
  <c r="P74" i="50"/>
  <c r="O74" i="50"/>
  <c r="N74" i="50"/>
  <c r="M74" i="50"/>
  <c r="M73" i="50" s="1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V105" i="50" s="1"/>
  <c r="U54" i="50"/>
  <c r="U87" i="50" s="1"/>
  <c r="T54" i="50"/>
  <c r="T105" i="50" s="1"/>
  <c r="S54" i="50"/>
  <c r="S105" i="50" s="1"/>
  <c r="R54" i="50"/>
  <c r="R105" i="50" s="1"/>
  <c r="Q54" i="50"/>
  <c r="Q105" i="50" s="1"/>
  <c r="P54" i="50"/>
  <c r="P87" i="50" s="1"/>
  <c r="O54" i="50"/>
  <c r="O105" i="50" s="1"/>
  <c r="N54" i="50"/>
  <c r="N105" i="50" s="1"/>
  <c r="M54" i="50"/>
  <c r="M87" i="50" s="1"/>
  <c r="L54" i="50"/>
  <c r="K54" i="50"/>
  <c r="J54" i="50"/>
  <c r="I54" i="50"/>
  <c r="H54" i="50"/>
  <c r="H87" i="50" s="1"/>
  <c r="G54" i="50"/>
  <c r="G105" i="50" s="1"/>
  <c r="F54" i="50"/>
  <c r="E54" i="50"/>
  <c r="E87" i="50" s="1"/>
  <c r="D54" i="50"/>
  <c r="C54" i="50"/>
  <c r="B54" i="50"/>
  <c r="W35" i="50"/>
  <c r="W83" i="50" s="1"/>
  <c r="V35" i="50"/>
  <c r="V83" i="50" s="1"/>
  <c r="U35" i="50"/>
  <c r="U83" i="50" s="1"/>
  <c r="T35" i="50"/>
  <c r="S35" i="50"/>
  <c r="S83" i="50" s="1"/>
  <c r="R35" i="50"/>
  <c r="Q35" i="50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K83" i="50" s="1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C83" i="50" s="1"/>
  <c r="B35" i="50"/>
  <c r="W27" i="50"/>
  <c r="W103" i="50" s="1"/>
  <c r="V27" i="50"/>
  <c r="U27" i="50"/>
  <c r="T27" i="50"/>
  <c r="S27" i="50"/>
  <c r="R27" i="50"/>
  <c r="Q27" i="50"/>
  <c r="Q80" i="50" s="1"/>
  <c r="P27" i="50"/>
  <c r="O27" i="50"/>
  <c r="N27" i="50"/>
  <c r="M27" i="50"/>
  <c r="L27" i="50"/>
  <c r="K27" i="50"/>
  <c r="J27" i="50"/>
  <c r="J103" i="50" s="1"/>
  <c r="I27" i="50"/>
  <c r="I80" i="50" s="1"/>
  <c r="H27" i="50"/>
  <c r="H103" i="50" s="1"/>
  <c r="G27" i="50"/>
  <c r="G103" i="50" s="1"/>
  <c r="F27" i="50"/>
  <c r="F103" i="50" s="1"/>
  <c r="E27" i="50"/>
  <c r="E103" i="50" s="1"/>
  <c r="D27" i="50"/>
  <c r="D103" i="50" s="1"/>
  <c r="C27" i="50"/>
  <c r="C103" i="50" s="1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N104" i="49"/>
  <c r="F104" i="49"/>
  <c r="D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R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F73" i="49" s="1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S80" i="49"/>
  <c r="F80" i="49"/>
  <c r="E80" i="49"/>
  <c r="D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V73" i="49" s="1"/>
  <c r="U78" i="49"/>
  <c r="U73" i="49" s="1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N73" i="49" s="1"/>
  <c r="M77" i="49"/>
  <c r="M73" i="49" s="1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W73" i="49" s="1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E73" i="49"/>
  <c r="W54" i="49"/>
  <c r="W105" i="49" s="1"/>
  <c r="V54" i="49"/>
  <c r="V105" i="49" s="1"/>
  <c r="U54" i="49"/>
  <c r="T54" i="49"/>
  <c r="T105" i="49" s="1"/>
  <c r="S54" i="49"/>
  <c r="S87" i="49" s="1"/>
  <c r="R54" i="49"/>
  <c r="R105" i="49" s="1"/>
  <c r="Q54" i="49"/>
  <c r="Q105" i="49" s="1"/>
  <c r="P54" i="49"/>
  <c r="P87" i="49" s="1"/>
  <c r="O54" i="49"/>
  <c r="O105" i="49" s="1"/>
  <c r="N54" i="49"/>
  <c r="N105" i="49" s="1"/>
  <c r="M54" i="49"/>
  <c r="L54" i="49"/>
  <c r="L105" i="49" s="1"/>
  <c r="K54" i="49"/>
  <c r="K87" i="49" s="1"/>
  <c r="J54" i="49"/>
  <c r="J105" i="49" s="1"/>
  <c r="I54" i="49"/>
  <c r="I105" i="49" s="1"/>
  <c r="H54" i="49"/>
  <c r="H87" i="49" s="1"/>
  <c r="G54" i="49"/>
  <c r="G105" i="49" s="1"/>
  <c r="F54" i="49"/>
  <c r="F105" i="49" s="1"/>
  <c r="E54" i="49"/>
  <c r="E105" i="50" s="1"/>
  <c r="D54" i="49"/>
  <c r="D105" i="49" s="1"/>
  <c r="C54" i="49"/>
  <c r="C87" i="49" s="1"/>
  <c r="B54" i="49"/>
  <c r="B105" i="49" s="1"/>
  <c r="W35" i="49"/>
  <c r="W104" i="49" s="1"/>
  <c r="V35" i="49"/>
  <c r="V83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83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83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80" i="49" s="1"/>
  <c r="S27" i="49"/>
  <c r="S103" i="49" s="1"/>
  <c r="R27" i="49"/>
  <c r="R103" i="49" s="1"/>
  <c r="Q27" i="49"/>
  <c r="Q103" i="50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H27" i="49"/>
  <c r="H103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R180" i="4" s="1"/>
  <c r="Q33" i="48"/>
  <c r="Q38" i="48" s="1"/>
  <c r="Q180" i="4" s="1"/>
  <c r="P33" i="48"/>
  <c r="P38" i="48" s="1"/>
  <c r="O33" i="48"/>
  <c r="O38" i="48" s="1"/>
  <c r="O180" i="4" s="1"/>
  <c r="N33" i="48"/>
  <c r="N38" i="48" s="1"/>
  <c r="M33" i="48"/>
  <c r="M38" i="48" s="1"/>
  <c r="L33" i="48"/>
  <c r="L38" i="48" s="1"/>
  <c r="K33" i="48"/>
  <c r="K38" i="48" s="1"/>
  <c r="K180" i="4" s="1"/>
  <c r="J33" i="48"/>
  <c r="J38" i="48" s="1"/>
  <c r="J180" i="4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G60" i="47"/>
  <c r="E60" i="47"/>
  <c r="D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D52" i="47" s="1"/>
  <c r="C53" i="47"/>
  <c r="B53" i="47"/>
  <c r="W28" i="47"/>
  <c r="V28" i="47"/>
  <c r="V60" i="47" s="1"/>
  <c r="U28" i="47"/>
  <c r="U60" i="47" s="1"/>
  <c r="T28" i="47"/>
  <c r="T60" i="47" s="1"/>
  <c r="S28" i="47"/>
  <c r="R28" i="47"/>
  <c r="Q28" i="47"/>
  <c r="Q60" i="47" s="1"/>
  <c r="P28" i="47"/>
  <c r="P60" i="47" s="1"/>
  <c r="O28" i="47"/>
  <c r="O60" i="47" s="1"/>
  <c r="N28" i="47"/>
  <c r="N60" i="47" s="1"/>
  <c r="M28" i="47"/>
  <c r="M60" i="47" s="1"/>
  <c r="L28" i="47"/>
  <c r="L77" i="47" s="1"/>
  <c r="K28" i="47"/>
  <c r="J28" i="47"/>
  <c r="I28" i="47"/>
  <c r="I60" i="47" s="1"/>
  <c r="H28" i="47"/>
  <c r="H77" i="47" s="1"/>
  <c r="G28" i="47"/>
  <c r="G77" i="47" s="1"/>
  <c r="F28" i="47"/>
  <c r="F60" i="47" s="1"/>
  <c r="E28" i="47"/>
  <c r="E77" i="47" s="1"/>
  <c r="D28" i="47"/>
  <c r="D77" i="47" s="1"/>
  <c r="C28" i="47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G60" i="46"/>
  <c r="F60" i="46"/>
  <c r="D60" i="46"/>
  <c r="C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C52" i="46" s="1"/>
  <c r="B55" i="46"/>
  <c r="B52" i="46" s="1"/>
  <c r="W54" i="46"/>
  <c r="V54" i="46"/>
  <c r="U54" i="46"/>
  <c r="T54" i="46"/>
  <c r="S54" i="46"/>
  <c r="R54" i="46"/>
  <c r="Q54" i="46"/>
  <c r="P54" i="46"/>
  <c r="O54" i="46"/>
  <c r="O52" i="46" s="1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W52" i="46" s="1"/>
  <c r="V53" i="46"/>
  <c r="V52" i="46" s="1"/>
  <c r="U53" i="46"/>
  <c r="T53" i="46"/>
  <c r="T52" i="46" s="1"/>
  <c r="S53" i="46"/>
  <c r="S52" i="46" s="1"/>
  <c r="R53" i="46"/>
  <c r="Q53" i="46"/>
  <c r="P53" i="46"/>
  <c r="O53" i="46"/>
  <c r="N53" i="46"/>
  <c r="M53" i="46"/>
  <c r="M52" i="46" s="1"/>
  <c r="L53" i="46"/>
  <c r="L52" i="46" s="1"/>
  <c r="K53" i="46"/>
  <c r="J53" i="46"/>
  <c r="J52" i="46" s="1"/>
  <c r="I53" i="46"/>
  <c r="I52" i="46" s="1"/>
  <c r="H53" i="46"/>
  <c r="G53" i="46"/>
  <c r="G52" i="46" s="1"/>
  <c r="F53" i="46"/>
  <c r="F52" i="46" s="1"/>
  <c r="E53" i="46"/>
  <c r="D53" i="46"/>
  <c r="C53" i="46"/>
  <c r="B53" i="46"/>
  <c r="W28" i="46"/>
  <c r="W60" i="46" s="1"/>
  <c r="V28" i="46"/>
  <c r="V60" i="46" s="1"/>
  <c r="U28" i="46"/>
  <c r="T28" i="46"/>
  <c r="S28" i="46"/>
  <c r="S60" i="46" s="1"/>
  <c r="R28" i="46"/>
  <c r="R60" i="46" s="1"/>
  <c r="Q28" i="46"/>
  <c r="P28" i="46"/>
  <c r="P60" i="46" s="1"/>
  <c r="O28" i="46"/>
  <c r="O60" i="46" s="1"/>
  <c r="N28" i="46"/>
  <c r="N60" i="46" s="1"/>
  <c r="M28" i="46"/>
  <c r="L28" i="46"/>
  <c r="K28" i="46"/>
  <c r="J28" i="46"/>
  <c r="I28" i="46"/>
  <c r="H28" i="46"/>
  <c r="H60" i="46" s="1"/>
  <c r="G28" i="46"/>
  <c r="F28" i="46"/>
  <c r="E28" i="46"/>
  <c r="D28" i="46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N60" i="45"/>
  <c r="J60" i="45"/>
  <c r="F60" i="45"/>
  <c r="E60" i="45"/>
  <c r="B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C52" i="45" s="1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F52" i="45" s="1"/>
  <c r="E54" i="45"/>
  <c r="E52" i="45" s="1"/>
  <c r="D54" i="45"/>
  <c r="C54" i="45"/>
  <c r="B54" i="45"/>
  <c r="W53" i="45"/>
  <c r="V53" i="45"/>
  <c r="V52" i="45" s="1"/>
  <c r="U53" i="45"/>
  <c r="U52" i="45" s="1"/>
  <c r="T53" i="45"/>
  <c r="S53" i="45"/>
  <c r="R53" i="45"/>
  <c r="Q53" i="45"/>
  <c r="P53" i="45"/>
  <c r="O53" i="45"/>
  <c r="N53" i="45"/>
  <c r="N52" i="45" s="1"/>
  <c r="M53" i="45"/>
  <c r="M52" i="45" s="1"/>
  <c r="L53" i="45"/>
  <c r="K53" i="45"/>
  <c r="J53" i="45"/>
  <c r="I53" i="45"/>
  <c r="H53" i="45"/>
  <c r="G53" i="45"/>
  <c r="F53" i="45"/>
  <c r="E53" i="45"/>
  <c r="D53" i="45"/>
  <c r="C53" i="45"/>
  <c r="B53" i="45"/>
  <c r="W28" i="45"/>
  <c r="W77" i="45" s="1"/>
  <c r="V28" i="45"/>
  <c r="V77" i="45" s="1"/>
  <c r="U28" i="45"/>
  <c r="U77" i="45" s="1"/>
  <c r="T28" i="45"/>
  <c r="T77" i="45" s="1"/>
  <c r="S28" i="45"/>
  <c r="S77" i="45" s="1"/>
  <c r="R28" i="45"/>
  <c r="R77" i="45" s="1"/>
  <c r="Q28" i="45"/>
  <c r="Q77" i="47" s="1"/>
  <c r="P28" i="45"/>
  <c r="P77" i="47" s="1"/>
  <c r="O28" i="45"/>
  <c r="O60" i="45" s="1"/>
  <c r="N28" i="45"/>
  <c r="N77" i="45" s="1"/>
  <c r="N69" i="45" s="1"/>
  <c r="M28" i="45"/>
  <c r="M77" i="45" s="1"/>
  <c r="L28" i="45"/>
  <c r="L77" i="45" s="1"/>
  <c r="K28" i="45"/>
  <c r="K77" i="45" s="1"/>
  <c r="J28" i="45"/>
  <c r="J77" i="45" s="1"/>
  <c r="I28" i="45"/>
  <c r="I77" i="45" s="1"/>
  <c r="H28" i="45"/>
  <c r="H60" i="45" s="1"/>
  <c r="G28" i="45"/>
  <c r="G60" i="45" s="1"/>
  <c r="F28" i="45"/>
  <c r="F77" i="45" s="1"/>
  <c r="E28" i="45"/>
  <c r="E77" i="45" s="1"/>
  <c r="D28" i="45"/>
  <c r="D77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Q179" i="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T63" i="43" s="1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V72" i="43"/>
  <c r="T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U63" i="43" s="1"/>
  <c r="T66" i="43"/>
  <c r="S66" i="43"/>
  <c r="R66" i="43"/>
  <c r="Q66" i="43"/>
  <c r="P66" i="43"/>
  <c r="O66" i="43"/>
  <c r="N66" i="43"/>
  <c r="M66" i="43"/>
  <c r="M63" i="43" s="1"/>
  <c r="L66" i="43"/>
  <c r="K66" i="43"/>
  <c r="J66" i="43"/>
  <c r="J63" i="43" s="1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E63" i="43" s="1"/>
  <c r="D64" i="43"/>
  <c r="D63" i="43" s="1"/>
  <c r="C64" i="43"/>
  <c r="B64" i="43"/>
  <c r="L63" i="43"/>
  <c r="W39" i="43"/>
  <c r="V39" i="43"/>
  <c r="U39" i="43"/>
  <c r="U72" i="43" s="1"/>
  <c r="T39" i="43"/>
  <c r="S39" i="43"/>
  <c r="R39" i="43"/>
  <c r="Q39" i="43"/>
  <c r="Q72" i="43" s="1"/>
  <c r="P39" i="43"/>
  <c r="P72" i="43" s="1"/>
  <c r="O39" i="43"/>
  <c r="O72" i="43" s="1"/>
  <c r="N39" i="43"/>
  <c r="N72" i="43" s="1"/>
  <c r="M39" i="43"/>
  <c r="M72" i="43" s="1"/>
  <c r="L39" i="43"/>
  <c r="L72" i="43" s="1"/>
  <c r="K39" i="43"/>
  <c r="J39" i="43"/>
  <c r="I39" i="43"/>
  <c r="I72" i="43" s="1"/>
  <c r="H39" i="43"/>
  <c r="H72" i="43" s="1"/>
  <c r="G39" i="43"/>
  <c r="G90" i="43" s="1"/>
  <c r="F39" i="43"/>
  <c r="F90" i="43" s="1"/>
  <c r="E39" i="43"/>
  <c r="E72" i="43" s="1"/>
  <c r="D39" i="43"/>
  <c r="D72" i="43" s="1"/>
  <c r="C39" i="43"/>
  <c r="C90" i="43" s="1"/>
  <c r="B39" i="43"/>
  <c r="B90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90" i="42"/>
  <c r="G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W72" i="42"/>
  <c r="P72" i="42"/>
  <c r="O72" i="42"/>
  <c r="J72" i="42"/>
  <c r="I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H63" i="42" s="1"/>
  <c r="G66" i="42"/>
  <c r="G63" i="42" s="1"/>
  <c r="F66" i="42"/>
  <c r="E66" i="42"/>
  <c r="E63" i="42" s="1"/>
  <c r="D66" i="42"/>
  <c r="C66" i="42"/>
  <c r="B66" i="42"/>
  <c r="W65" i="42"/>
  <c r="V65" i="42"/>
  <c r="U65" i="42"/>
  <c r="T65" i="42"/>
  <c r="S65" i="42"/>
  <c r="S63" i="42" s="1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W63" i="42" s="1"/>
  <c r="V64" i="42"/>
  <c r="U64" i="42"/>
  <c r="T64" i="42"/>
  <c r="S64" i="42"/>
  <c r="R64" i="42"/>
  <c r="R63" i="42" s="1"/>
  <c r="Q64" i="42"/>
  <c r="P64" i="42"/>
  <c r="P63" i="42" s="1"/>
  <c r="O64" i="42"/>
  <c r="O63" i="42" s="1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V90" i="42" s="1"/>
  <c r="U39" i="42"/>
  <c r="T39" i="42"/>
  <c r="T72" i="42" s="1"/>
  <c r="S39" i="42"/>
  <c r="S72" i="42" s="1"/>
  <c r="R39" i="42"/>
  <c r="R72" i="42" s="1"/>
  <c r="Q39" i="42"/>
  <c r="Q72" i="42" s="1"/>
  <c r="P39" i="42"/>
  <c r="O39" i="42"/>
  <c r="N39" i="42"/>
  <c r="N90" i="42" s="1"/>
  <c r="M39" i="42"/>
  <c r="M90" i="42" s="1"/>
  <c r="L39" i="42"/>
  <c r="L72" i="42" s="1"/>
  <c r="K39" i="42"/>
  <c r="K72" i="42" s="1"/>
  <c r="J39" i="42"/>
  <c r="I39" i="42"/>
  <c r="H39" i="42"/>
  <c r="H72" i="42" s="1"/>
  <c r="G39" i="42"/>
  <c r="G72" i="42" s="1"/>
  <c r="F39" i="42"/>
  <c r="F90" i="42" s="1"/>
  <c r="E39" i="42"/>
  <c r="E90" i="42" s="1"/>
  <c r="D39" i="42"/>
  <c r="D72" i="42" s="1"/>
  <c r="C39" i="42"/>
  <c r="C72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B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D81" i="41" s="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T72" i="41"/>
  <c r="L72" i="41"/>
  <c r="E72" i="41"/>
  <c r="D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C63" i="41" s="1"/>
  <c r="B67" i="41"/>
  <c r="B63" i="41" s="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K63" i="41" s="1"/>
  <c r="J66" i="41"/>
  <c r="I66" i="41"/>
  <c r="H66" i="41"/>
  <c r="G66" i="41"/>
  <c r="F66" i="41"/>
  <c r="E66" i="41"/>
  <c r="D66" i="41"/>
  <c r="C66" i="41"/>
  <c r="B66" i="41"/>
  <c r="W65" i="41"/>
  <c r="V65" i="41"/>
  <c r="V63" i="41" s="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S63" i="41" s="1"/>
  <c r="R64" i="41"/>
  <c r="Q64" i="41"/>
  <c r="P64" i="41"/>
  <c r="O64" i="41"/>
  <c r="N64" i="41"/>
  <c r="M64" i="41"/>
  <c r="M63" i="41" s="1"/>
  <c r="L64" i="41"/>
  <c r="L63" i="41" s="1"/>
  <c r="K64" i="41"/>
  <c r="J64" i="41"/>
  <c r="I64" i="41"/>
  <c r="H64" i="41"/>
  <c r="G64" i="41"/>
  <c r="F64" i="41"/>
  <c r="E64" i="41"/>
  <c r="D64" i="41"/>
  <c r="C64" i="41"/>
  <c r="B64" i="41"/>
  <c r="W39" i="41"/>
  <c r="W72" i="41" s="1"/>
  <c r="V39" i="41"/>
  <c r="V72" i="41" s="1"/>
  <c r="U39" i="41"/>
  <c r="U90" i="41" s="1"/>
  <c r="T39" i="41"/>
  <c r="T90" i="41" s="1"/>
  <c r="S39" i="41"/>
  <c r="S90" i="41" s="1"/>
  <c r="R39" i="41"/>
  <c r="R90" i="41" s="1"/>
  <c r="Q39" i="41"/>
  <c r="P39" i="41"/>
  <c r="O39" i="41"/>
  <c r="O72" i="41" s="1"/>
  <c r="N39" i="41"/>
  <c r="N72" i="41" s="1"/>
  <c r="M39" i="41"/>
  <c r="M90" i="41" s="1"/>
  <c r="L39" i="41"/>
  <c r="L90" i="41" s="1"/>
  <c r="K39" i="41"/>
  <c r="K90" i="41" s="1"/>
  <c r="J39" i="41"/>
  <c r="J90" i="41" s="1"/>
  <c r="I39" i="41"/>
  <c r="H39" i="41"/>
  <c r="G39" i="41"/>
  <c r="G72" i="41" s="1"/>
  <c r="F39" i="41"/>
  <c r="F72" i="41" s="1"/>
  <c r="E39" i="41"/>
  <c r="E90" i="41" s="1"/>
  <c r="D39" i="41"/>
  <c r="D90" i="41" s="1"/>
  <c r="C39" i="41"/>
  <c r="C72" i="41" s="1"/>
  <c r="B39" i="41"/>
  <c r="B72" i="41" s="1"/>
  <c r="A1" i="41"/>
  <c r="P38" i="40"/>
  <c r="H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U33" i="40"/>
  <c r="U38" i="40" s="1"/>
  <c r="T33" i="40"/>
  <c r="T38" i="40" s="1"/>
  <c r="T178" i="4" s="1"/>
  <c r="S33" i="40"/>
  <c r="S38" i="40" s="1"/>
  <c r="S178" i="4" s="1"/>
  <c r="R33" i="40"/>
  <c r="R38" i="40" s="1"/>
  <c r="Q33" i="40"/>
  <c r="Q38" i="40" s="1"/>
  <c r="Q178" i="4" s="1"/>
  <c r="P33" i="40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G33" i="40"/>
  <c r="G38" i="40" s="1"/>
  <c r="F33" i="40"/>
  <c r="F38" i="40" s="1"/>
  <c r="E33" i="40"/>
  <c r="E38" i="40" s="1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F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T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U57" i="39"/>
  <c r="R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E51" i="39" s="1"/>
  <c r="D54" i="39"/>
  <c r="C54" i="39"/>
  <c r="B54" i="39"/>
  <c r="B51" i="39" s="1"/>
  <c r="W53" i="39"/>
  <c r="V53" i="39"/>
  <c r="U53" i="39"/>
  <c r="U51" i="39" s="1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W51" i="39" s="1"/>
  <c r="V52" i="39"/>
  <c r="V51" i="39" s="1"/>
  <c r="U52" i="39"/>
  <c r="T52" i="39"/>
  <c r="S52" i="39"/>
  <c r="R52" i="39"/>
  <c r="Q52" i="39"/>
  <c r="P52" i="39"/>
  <c r="O52" i="39"/>
  <c r="N52" i="39"/>
  <c r="M52" i="39"/>
  <c r="M51" i="39" s="1"/>
  <c r="L52" i="39"/>
  <c r="L51" i="39" s="1"/>
  <c r="K52" i="39"/>
  <c r="J52" i="39"/>
  <c r="I52" i="39"/>
  <c r="H52" i="39"/>
  <c r="H51" i="39" s="1"/>
  <c r="G52" i="39"/>
  <c r="F52" i="39"/>
  <c r="E52" i="39"/>
  <c r="D52" i="39"/>
  <c r="C52" i="39"/>
  <c r="B52" i="39"/>
  <c r="W27" i="39"/>
  <c r="W63" i="39" s="1"/>
  <c r="V27" i="39"/>
  <c r="V63" i="39" s="1"/>
  <c r="U27" i="39"/>
  <c r="U63" i="39" s="1"/>
  <c r="T27" i="39"/>
  <c r="S27" i="39"/>
  <c r="S63" i="39" s="1"/>
  <c r="R27" i="39"/>
  <c r="R63" i="39" s="1"/>
  <c r="Q27" i="39"/>
  <c r="Q63" i="39" s="1"/>
  <c r="P27" i="39"/>
  <c r="P63" i="39" s="1"/>
  <c r="O27" i="39"/>
  <c r="N27" i="39"/>
  <c r="N63" i="39" s="1"/>
  <c r="M27" i="39"/>
  <c r="M63" i="39" s="1"/>
  <c r="L27" i="39"/>
  <c r="K27" i="39"/>
  <c r="K63" i="39" s="1"/>
  <c r="J27" i="39"/>
  <c r="J63" i="39" s="1"/>
  <c r="I27" i="39"/>
  <c r="I63" i="39" s="1"/>
  <c r="H27" i="39"/>
  <c r="H63" i="39" s="1"/>
  <c r="G27" i="39"/>
  <c r="G63" i="39" s="1"/>
  <c r="F27" i="39"/>
  <c r="E27" i="39"/>
  <c r="E63" i="39" s="1"/>
  <c r="D27" i="39"/>
  <c r="C27" i="39"/>
  <c r="C63" i="39" s="1"/>
  <c r="B27" i="39"/>
  <c r="B63" i="39" s="1"/>
  <c r="W24" i="39"/>
  <c r="V24" i="39"/>
  <c r="U24" i="39"/>
  <c r="T24" i="39"/>
  <c r="S24" i="39"/>
  <c r="S60" i="39" s="1"/>
  <c r="R24" i="39"/>
  <c r="Q24" i="39"/>
  <c r="P24" i="39"/>
  <c r="O24" i="39"/>
  <c r="N24" i="39"/>
  <c r="M24" i="39"/>
  <c r="L24" i="39"/>
  <c r="L60" i="39" s="1"/>
  <c r="K24" i="39"/>
  <c r="K60" i="39" s="1"/>
  <c r="J24" i="39"/>
  <c r="J60" i="39" s="1"/>
  <c r="I24" i="39"/>
  <c r="I60" i="39" s="1"/>
  <c r="H24" i="39"/>
  <c r="H60" i="39" s="1"/>
  <c r="G24" i="39"/>
  <c r="F24" i="39"/>
  <c r="E24" i="39"/>
  <c r="D24" i="39"/>
  <c r="D60" i="39" s="1"/>
  <c r="C24" i="39"/>
  <c r="C79" i="39" s="1"/>
  <c r="B24" i="39"/>
  <c r="W16" i="39"/>
  <c r="W57" i="39" s="1"/>
  <c r="V16" i="39"/>
  <c r="V57" i="39" s="1"/>
  <c r="U16" i="39"/>
  <c r="T16" i="39"/>
  <c r="T57" i="39" s="1"/>
  <c r="S16" i="39"/>
  <c r="R16" i="39"/>
  <c r="Q16" i="39"/>
  <c r="Q57" i="39" s="1"/>
  <c r="P16" i="39"/>
  <c r="O16" i="39"/>
  <c r="O57" i="39" s="1"/>
  <c r="N16" i="39"/>
  <c r="N57" i="39" s="1"/>
  <c r="M16" i="39"/>
  <c r="M57" i="39" s="1"/>
  <c r="L16" i="39"/>
  <c r="L57" i="39" s="1"/>
  <c r="K16" i="39"/>
  <c r="K57" i="39" s="1"/>
  <c r="J16" i="39"/>
  <c r="J57" i="39" s="1"/>
  <c r="I16" i="39"/>
  <c r="I57" i="39" s="1"/>
  <c r="H16" i="39"/>
  <c r="G16" i="39"/>
  <c r="G57" i="39" s="1"/>
  <c r="F16" i="39"/>
  <c r="F57" i="39" s="1"/>
  <c r="E16" i="39"/>
  <c r="E57" i="39" s="1"/>
  <c r="D16" i="39"/>
  <c r="C16" i="39"/>
  <c r="C57" i="39" s="1"/>
  <c r="B16" i="39"/>
  <c r="B78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Q63" i="38"/>
  <c r="I63" i="38"/>
  <c r="G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60" i="38"/>
  <c r="O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E51" i="38" s="1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F51" i="38" s="1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V51" i="38" s="1"/>
  <c r="U52" i="38"/>
  <c r="U51" i="38" s="1"/>
  <c r="T52" i="38"/>
  <c r="T51" i="38" s="1"/>
  <c r="S52" i="38"/>
  <c r="R52" i="38"/>
  <c r="Q52" i="38"/>
  <c r="P52" i="38"/>
  <c r="P51" i="38" s="1"/>
  <c r="O52" i="38"/>
  <c r="N52" i="38"/>
  <c r="N51" i="38" s="1"/>
  <c r="M52" i="38"/>
  <c r="M51" i="38" s="1"/>
  <c r="L52" i="38"/>
  <c r="K52" i="38"/>
  <c r="J52" i="38"/>
  <c r="I52" i="38"/>
  <c r="H52" i="38"/>
  <c r="G52" i="38"/>
  <c r="F52" i="38"/>
  <c r="E52" i="38"/>
  <c r="D52" i="38"/>
  <c r="C52" i="38"/>
  <c r="B52" i="38"/>
  <c r="W27" i="38"/>
  <c r="W80" i="38" s="1"/>
  <c r="V27" i="38"/>
  <c r="V63" i="38" s="1"/>
  <c r="U27" i="38"/>
  <c r="T27" i="38"/>
  <c r="T80" i="38" s="1"/>
  <c r="S27" i="38"/>
  <c r="R27" i="38"/>
  <c r="Q27" i="38"/>
  <c r="P27" i="38"/>
  <c r="P63" i="38" s="1"/>
  <c r="O27" i="38"/>
  <c r="O63" i="38" s="1"/>
  <c r="N27" i="38"/>
  <c r="N63" i="38" s="1"/>
  <c r="M27" i="38"/>
  <c r="M80" i="38" s="1"/>
  <c r="L27" i="38"/>
  <c r="K27" i="38"/>
  <c r="J27" i="38"/>
  <c r="I27" i="38"/>
  <c r="H27" i="38"/>
  <c r="H63" i="38" s="1"/>
  <c r="G27" i="38"/>
  <c r="F27" i="38"/>
  <c r="F63" i="38" s="1"/>
  <c r="E27" i="38"/>
  <c r="E80" i="38" s="1"/>
  <c r="D27" i="38"/>
  <c r="C27" i="38"/>
  <c r="B27" i="38"/>
  <c r="B63" i="38" s="1"/>
  <c r="W24" i="38"/>
  <c r="V24" i="38"/>
  <c r="V60" i="38" s="1"/>
  <c r="U24" i="38"/>
  <c r="U60" i="38" s="1"/>
  <c r="T24" i="38"/>
  <c r="T60" i="38" s="1"/>
  <c r="S24" i="38"/>
  <c r="R24" i="38"/>
  <c r="Q24" i="38"/>
  <c r="P24" i="38"/>
  <c r="O24" i="38"/>
  <c r="N24" i="38"/>
  <c r="N79" i="38" s="1"/>
  <c r="M24" i="38"/>
  <c r="L24" i="38"/>
  <c r="K24" i="38"/>
  <c r="J24" i="38"/>
  <c r="I24" i="38"/>
  <c r="H24" i="38"/>
  <c r="G24" i="38"/>
  <c r="G60" i="38" s="1"/>
  <c r="F24" i="38"/>
  <c r="E24" i="38"/>
  <c r="E79" i="38" s="1"/>
  <c r="D24" i="38"/>
  <c r="C24" i="38"/>
  <c r="B24" i="38"/>
  <c r="W16" i="38"/>
  <c r="V16" i="38"/>
  <c r="U16" i="38"/>
  <c r="U57" i="38" s="1"/>
  <c r="T16" i="38"/>
  <c r="T57" i="38" s="1"/>
  <c r="S16" i="38"/>
  <c r="S57" i="38" s="1"/>
  <c r="R16" i="38"/>
  <c r="R57" i="38" s="1"/>
  <c r="Q16" i="38"/>
  <c r="Q57" i="38" s="1"/>
  <c r="P16" i="38"/>
  <c r="O16" i="38"/>
  <c r="N16" i="38"/>
  <c r="M16" i="38"/>
  <c r="M57" i="38" s="1"/>
  <c r="L16" i="38"/>
  <c r="L57" i="38" s="1"/>
  <c r="K16" i="38"/>
  <c r="K57" i="38" s="1"/>
  <c r="J16" i="38"/>
  <c r="J57" i="38" s="1"/>
  <c r="I16" i="38"/>
  <c r="I57" i="38" s="1"/>
  <c r="H16" i="38"/>
  <c r="G16" i="38"/>
  <c r="F16" i="38"/>
  <c r="E16" i="38"/>
  <c r="E57" i="38" s="1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H80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W63" i="37"/>
  <c r="O63" i="37"/>
  <c r="N63" i="37"/>
  <c r="M63" i="37"/>
  <c r="H63" i="37"/>
  <c r="F63" i="37"/>
  <c r="E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V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R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L51" i="37" s="1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S51" i="37" s="1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D51" i="37" s="1"/>
  <c r="C53" i="37"/>
  <c r="B53" i="37"/>
  <c r="W52" i="37"/>
  <c r="V52" i="37"/>
  <c r="U52" i="37"/>
  <c r="U51" i="37" s="1"/>
  <c r="T52" i="37"/>
  <c r="T51" i="37" s="1"/>
  <c r="S52" i="37"/>
  <c r="R52" i="37"/>
  <c r="R51" i="37" s="1"/>
  <c r="Q52" i="37"/>
  <c r="P52" i="37"/>
  <c r="O52" i="37"/>
  <c r="N52" i="37"/>
  <c r="M52" i="37"/>
  <c r="M51" i="37" s="1"/>
  <c r="L52" i="37"/>
  <c r="K52" i="37"/>
  <c r="J52" i="37"/>
  <c r="I52" i="37"/>
  <c r="H52" i="37"/>
  <c r="H51" i="37" s="1"/>
  <c r="G52" i="37"/>
  <c r="F52" i="37"/>
  <c r="E52" i="37"/>
  <c r="D52" i="37"/>
  <c r="C52" i="37"/>
  <c r="B52" i="37"/>
  <c r="W27" i="37"/>
  <c r="W80" i="37" s="1"/>
  <c r="V27" i="37"/>
  <c r="V80" i="37" s="1"/>
  <c r="U27" i="37"/>
  <c r="U80" i="37" s="1"/>
  <c r="T27" i="37"/>
  <c r="T63" i="37" s="1"/>
  <c r="S27" i="37"/>
  <c r="R27" i="37"/>
  <c r="Q27" i="37"/>
  <c r="Q80" i="37" s="1"/>
  <c r="P27" i="37"/>
  <c r="P80" i="37" s="1"/>
  <c r="O27" i="37"/>
  <c r="O80" i="37" s="1"/>
  <c r="N27" i="37"/>
  <c r="M27" i="37"/>
  <c r="M80" i="37" s="1"/>
  <c r="L27" i="37"/>
  <c r="L63" i="37" s="1"/>
  <c r="K27" i="37"/>
  <c r="J27" i="37"/>
  <c r="I27" i="37"/>
  <c r="I80" i="37" s="1"/>
  <c r="H27" i="37"/>
  <c r="G27" i="37"/>
  <c r="G80" i="37" s="1"/>
  <c r="F27" i="37"/>
  <c r="F80" i="37" s="1"/>
  <c r="E27" i="37"/>
  <c r="E80" i="37" s="1"/>
  <c r="D27" i="37"/>
  <c r="D63" i="37" s="1"/>
  <c r="C27" i="37"/>
  <c r="B27" i="37"/>
  <c r="W24" i="37"/>
  <c r="W79" i="37" s="1"/>
  <c r="V24" i="37"/>
  <c r="V79" i="37" s="1"/>
  <c r="U24" i="37"/>
  <c r="U79" i="37" s="1"/>
  <c r="T24" i="37"/>
  <c r="S24" i="37"/>
  <c r="R24" i="37"/>
  <c r="R79" i="37" s="1"/>
  <c r="Q24" i="37"/>
  <c r="P24" i="37"/>
  <c r="O24" i="37"/>
  <c r="O60" i="37" s="1"/>
  <c r="N24" i="37"/>
  <c r="N79" i="37" s="1"/>
  <c r="M24" i="37"/>
  <c r="M79" i="37" s="1"/>
  <c r="L24" i="37"/>
  <c r="K24" i="37"/>
  <c r="K79" i="37" s="1"/>
  <c r="J24" i="37"/>
  <c r="J79" i="37" s="1"/>
  <c r="I24" i="37"/>
  <c r="H24" i="37"/>
  <c r="G24" i="37"/>
  <c r="F24" i="37"/>
  <c r="F79" i="37" s="1"/>
  <c r="E24" i="37"/>
  <c r="E79" i="37" s="1"/>
  <c r="D24" i="37"/>
  <c r="D79" i="37" s="1"/>
  <c r="C24" i="37"/>
  <c r="C79" i="37" s="1"/>
  <c r="B24" i="37"/>
  <c r="W16" i="37"/>
  <c r="V16" i="37"/>
  <c r="U16" i="37"/>
  <c r="T16" i="37"/>
  <c r="T57" i="37" s="1"/>
  <c r="S16" i="37"/>
  <c r="S57" i="37" s="1"/>
  <c r="R16" i="37"/>
  <c r="R78" i="39" s="1"/>
  <c r="Q16" i="37"/>
  <c r="Q78" i="39" s="1"/>
  <c r="P16" i="37"/>
  <c r="O16" i="37"/>
  <c r="N16" i="37"/>
  <c r="M16" i="37"/>
  <c r="L16" i="37"/>
  <c r="L57" i="37" s="1"/>
  <c r="K16" i="37"/>
  <c r="J16" i="37"/>
  <c r="J78" i="37" s="1"/>
  <c r="I16" i="37"/>
  <c r="I78" i="37" s="1"/>
  <c r="H16" i="37"/>
  <c r="G16" i="37"/>
  <c r="F16" i="37"/>
  <c r="E16" i="37"/>
  <c r="D16" i="37"/>
  <c r="D57" i="37" s="1"/>
  <c r="C16" i="37"/>
  <c r="B16" i="37"/>
  <c r="B78" i="37" s="1"/>
  <c r="A1" i="37"/>
  <c r="U38" i="36"/>
  <c r="D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V177" i="4" s="1"/>
  <c r="U33" i="36"/>
  <c r="T33" i="36"/>
  <c r="T38" i="36" s="1"/>
  <c r="T177" i="4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L177" i="4" s="1"/>
  <c r="K33" i="36"/>
  <c r="K38" i="36" s="1"/>
  <c r="K177" i="4" s="1"/>
  <c r="J33" i="36"/>
  <c r="J38" i="36" s="1"/>
  <c r="J177" i="4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122" i="4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K80" i="35"/>
  <c r="C80" i="35"/>
  <c r="V79" i="35"/>
  <c r="Q79" i="35"/>
  <c r="W78" i="35"/>
  <c r="O78" i="35"/>
  <c r="L78" i="35"/>
  <c r="G78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K63" i="35"/>
  <c r="G63" i="35"/>
  <c r="C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F60" i="35"/>
  <c r="E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I51" i="35" s="1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G51" i="35" s="1"/>
  <c r="F54" i="35"/>
  <c r="F51" i="35" s="1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S51" i="35" s="1"/>
  <c r="R52" i="35"/>
  <c r="R51" i="35" s="1"/>
  <c r="Q52" i="35"/>
  <c r="P52" i="35"/>
  <c r="P51" i="35" s="1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80" i="35" s="1"/>
  <c r="V27" i="35"/>
  <c r="V63" i="35" s="1"/>
  <c r="U27" i="35"/>
  <c r="U63" i="35" s="1"/>
  <c r="T27" i="35"/>
  <c r="T63" i="35" s="1"/>
  <c r="S27" i="35"/>
  <c r="S80" i="35" s="1"/>
  <c r="R27" i="35"/>
  <c r="R80" i="35" s="1"/>
  <c r="Q27" i="35"/>
  <c r="Q80" i="35" s="1"/>
  <c r="P27" i="35"/>
  <c r="P80" i="35" s="1"/>
  <c r="O27" i="35"/>
  <c r="O80" i="35" s="1"/>
  <c r="N27" i="35"/>
  <c r="N63" i="35" s="1"/>
  <c r="M27" i="35"/>
  <c r="M63" i="35" s="1"/>
  <c r="L27" i="35"/>
  <c r="L63" i="35" s="1"/>
  <c r="K27" i="35"/>
  <c r="J27" i="35"/>
  <c r="J63" i="35" s="1"/>
  <c r="I27" i="35"/>
  <c r="I80" i="35" s="1"/>
  <c r="H27" i="35"/>
  <c r="H80" i="35" s="1"/>
  <c r="G27" i="35"/>
  <c r="G80" i="35" s="1"/>
  <c r="F27" i="35"/>
  <c r="F80" i="35" s="1"/>
  <c r="E27" i="35"/>
  <c r="E63" i="35" s="1"/>
  <c r="D27" i="35"/>
  <c r="D63" i="35" s="1"/>
  <c r="C27" i="35"/>
  <c r="B27" i="35"/>
  <c r="B63" i="35" s="1"/>
  <c r="W24" i="35"/>
  <c r="V24" i="35"/>
  <c r="V60" i="35" s="1"/>
  <c r="U24" i="35"/>
  <c r="U79" i="35" s="1"/>
  <c r="T24" i="35"/>
  <c r="T60" i="35" s="1"/>
  <c r="S24" i="35"/>
  <c r="S79" i="35" s="1"/>
  <c r="R24" i="35"/>
  <c r="R79" i="35" s="1"/>
  <c r="Q24" i="35"/>
  <c r="Q60" i="35" s="1"/>
  <c r="P24" i="35"/>
  <c r="P79" i="35" s="1"/>
  <c r="O24" i="35"/>
  <c r="N24" i="35"/>
  <c r="N79" i="35" s="1"/>
  <c r="M24" i="35"/>
  <c r="M79" i="35" s="1"/>
  <c r="L24" i="35"/>
  <c r="L60" i="35" s="1"/>
  <c r="K24" i="35"/>
  <c r="K60" i="35" s="1"/>
  <c r="J24" i="35"/>
  <c r="J60" i="35" s="1"/>
  <c r="I24" i="35"/>
  <c r="I60" i="35" s="1"/>
  <c r="H24" i="35"/>
  <c r="H79" i="35" s="1"/>
  <c r="G24" i="35"/>
  <c r="F24" i="35"/>
  <c r="F79" i="35" s="1"/>
  <c r="E24" i="35"/>
  <c r="E79" i="35" s="1"/>
  <c r="D24" i="35"/>
  <c r="D79" i="35" s="1"/>
  <c r="C24" i="35"/>
  <c r="C60" i="35" s="1"/>
  <c r="B24" i="35"/>
  <c r="B60" i="35" s="1"/>
  <c r="W16" i="35"/>
  <c r="W57" i="35" s="1"/>
  <c r="V16" i="35"/>
  <c r="V78" i="35" s="1"/>
  <c r="U16" i="35"/>
  <c r="U78" i="35" s="1"/>
  <c r="T16" i="35"/>
  <c r="T78" i="35" s="1"/>
  <c r="S16" i="35"/>
  <c r="S78" i="35" s="1"/>
  <c r="R16" i="35"/>
  <c r="R78" i="35" s="1"/>
  <c r="Q16" i="35"/>
  <c r="Q57" i="35" s="1"/>
  <c r="P16" i="35"/>
  <c r="P78" i="35" s="1"/>
  <c r="O16" i="35"/>
  <c r="O57" i="35" s="1"/>
  <c r="N16" i="35"/>
  <c r="N78" i="35" s="1"/>
  <c r="M16" i="35"/>
  <c r="M78" i="35" s="1"/>
  <c r="L16" i="35"/>
  <c r="L57" i="35" s="1"/>
  <c r="K16" i="35"/>
  <c r="K78" i="35" s="1"/>
  <c r="J16" i="35"/>
  <c r="J57" i="35" s="1"/>
  <c r="I16" i="35"/>
  <c r="I57" i="35" s="1"/>
  <c r="H16" i="35"/>
  <c r="H78" i="35" s="1"/>
  <c r="G16" i="35"/>
  <c r="G57" i="35" s="1"/>
  <c r="F16" i="35"/>
  <c r="F78" i="35" s="1"/>
  <c r="E16" i="35"/>
  <c r="E78" i="35" s="1"/>
  <c r="D16" i="35"/>
  <c r="D78" i="35" s="1"/>
  <c r="C16" i="35"/>
  <c r="C78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N60" i="34"/>
  <c r="H60" i="34"/>
  <c r="F60" i="34"/>
  <c r="E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D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N51" i="34" s="1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K51" i="34" s="1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W51" i="34" s="1"/>
  <c r="V52" i="34"/>
  <c r="V51" i="34" s="1"/>
  <c r="U52" i="34"/>
  <c r="T52" i="34"/>
  <c r="S52" i="34"/>
  <c r="S51" i="34" s="1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F51" i="34" s="1"/>
  <c r="E52" i="34"/>
  <c r="D52" i="34"/>
  <c r="C52" i="34"/>
  <c r="C51" i="34" s="1"/>
  <c r="B52" i="34"/>
  <c r="W27" i="34"/>
  <c r="V27" i="34"/>
  <c r="U27" i="34"/>
  <c r="T27" i="34"/>
  <c r="S27" i="34"/>
  <c r="S63" i="34" s="1"/>
  <c r="R27" i="34"/>
  <c r="R63" i="34" s="1"/>
  <c r="Q27" i="34"/>
  <c r="P27" i="34"/>
  <c r="P63" i="34" s="1"/>
  <c r="O27" i="34"/>
  <c r="O63" i="34" s="1"/>
  <c r="N27" i="34"/>
  <c r="M27" i="34"/>
  <c r="L27" i="34"/>
  <c r="K27" i="34"/>
  <c r="K63" i="34" s="1"/>
  <c r="J27" i="34"/>
  <c r="J63" i="34" s="1"/>
  <c r="I27" i="34"/>
  <c r="H27" i="34"/>
  <c r="H63" i="34" s="1"/>
  <c r="G27" i="34"/>
  <c r="G63" i="34" s="1"/>
  <c r="F27" i="34"/>
  <c r="E27" i="34"/>
  <c r="D27" i="34"/>
  <c r="C27" i="34"/>
  <c r="C63" i="34" s="1"/>
  <c r="B27" i="34"/>
  <c r="B63" i="34" s="1"/>
  <c r="W24" i="34"/>
  <c r="V24" i="34"/>
  <c r="V60" i="34" s="1"/>
  <c r="U24" i="34"/>
  <c r="U60" i="34" s="1"/>
  <c r="T24" i="34"/>
  <c r="S24" i="34"/>
  <c r="S60" i="34" s="1"/>
  <c r="R24" i="34"/>
  <c r="Q24" i="34"/>
  <c r="P24" i="34"/>
  <c r="P60" i="34" s="1"/>
  <c r="O24" i="34"/>
  <c r="N24" i="34"/>
  <c r="M24" i="34"/>
  <c r="M79" i="34" s="1"/>
  <c r="L24" i="34"/>
  <c r="K24" i="34"/>
  <c r="K60" i="34" s="1"/>
  <c r="J24" i="34"/>
  <c r="I24" i="34"/>
  <c r="H24" i="34"/>
  <c r="G24" i="34"/>
  <c r="F24" i="34"/>
  <c r="E24" i="34"/>
  <c r="D24" i="34"/>
  <c r="C24" i="34"/>
  <c r="C60" i="34" s="1"/>
  <c r="B24" i="34"/>
  <c r="W16" i="34"/>
  <c r="W57" i="34" s="1"/>
  <c r="V16" i="34"/>
  <c r="U16" i="34"/>
  <c r="T16" i="34"/>
  <c r="T57" i="34" s="1"/>
  <c r="S16" i="34"/>
  <c r="R16" i="34"/>
  <c r="Q16" i="34"/>
  <c r="P16" i="34"/>
  <c r="O16" i="34"/>
  <c r="O57" i="34" s="1"/>
  <c r="N16" i="34"/>
  <c r="N57" i="34" s="1"/>
  <c r="M16" i="34"/>
  <c r="L16" i="34"/>
  <c r="L57" i="34" s="1"/>
  <c r="K16" i="34"/>
  <c r="J16" i="34"/>
  <c r="I16" i="34"/>
  <c r="H16" i="34"/>
  <c r="G16" i="34"/>
  <c r="F16" i="34"/>
  <c r="F57" i="34" s="1"/>
  <c r="E16" i="34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O80" i="33"/>
  <c r="J80" i="33"/>
  <c r="U79" i="33"/>
  <c r="M79" i="33"/>
  <c r="L79" i="33"/>
  <c r="E79" i="33"/>
  <c r="L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M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U60" i="33"/>
  <c r="T60" i="33"/>
  <c r="M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R57" i="33"/>
  <c r="C57" i="33"/>
  <c r="B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U51" i="33" s="1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T51" i="33"/>
  <c r="K51" i="33"/>
  <c r="W27" i="33"/>
  <c r="W80" i="33" s="1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63" i="33" s="1"/>
  <c r="P27" i="33"/>
  <c r="O27" i="33"/>
  <c r="O63" i="33" s="1"/>
  <c r="N27" i="33"/>
  <c r="N80" i="33" s="1"/>
  <c r="M27" i="33"/>
  <c r="M80" i="33" s="1"/>
  <c r="L27" i="33"/>
  <c r="L80" i="33" s="1"/>
  <c r="K27" i="33"/>
  <c r="K80" i="33" s="1"/>
  <c r="J27" i="33"/>
  <c r="J63" i="33" s="1"/>
  <c r="I27" i="33"/>
  <c r="I63" i="33" s="1"/>
  <c r="H27" i="33"/>
  <c r="G27" i="33"/>
  <c r="G63" i="33" s="1"/>
  <c r="F27" i="33"/>
  <c r="F80" i="33" s="1"/>
  <c r="E27" i="33"/>
  <c r="E80" i="33" s="1"/>
  <c r="D27" i="33"/>
  <c r="D80" i="33" s="1"/>
  <c r="C27" i="33"/>
  <c r="C80" i="33" s="1"/>
  <c r="B27" i="33"/>
  <c r="B80" i="33" s="1"/>
  <c r="W24" i="33"/>
  <c r="W60" i="33" s="1"/>
  <c r="V24" i="33"/>
  <c r="V60" i="33" s="1"/>
  <c r="U24" i="33"/>
  <c r="T24" i="33"/>
  <c r="T79" i="33" s="1"/>
  <c r="S24" i="33"/>
  <c r="R24" i="33"/>
  <c r="R79" i="33" s="1"/>
  <c r="Q24" i="33"/>
  <c r="Q60" i="33" s="1"/>
  <c r="P24" i="33"/>
  <c r="P60" i="33" s="1"/>
  <c r="O24" i="33"/>
  <c r="O60" i="33" s="1"/>
  <c r="N24" i="33"/>
  <c r="M24" i="33"/>
  <c r="L24" i="33"/>
  <c r="L60" i="33" s="1"/>
  <c r="K24" i="33"/>
  <c r="J24" i="33"/>
  <c r="J79" i="33" s="1"/>
  <c r="I24" i="33"/>
  <c r="I79" i="33" s="1"/>
  <c r="H24" i="33"/>
  <c r="H79" i="33" s="1"/>
  <c r="G24" i="33"/>
  <c r="G79" i="33" s="1"/>
  <c r="F24" i="33"/>
  <c r="E24" i="33"/>
  <c r="E60" i="33" s="1"/>
  <c r="D24" i="33"/>
  <c r="D79" i="33" s="1"/>
  <c r="C24" i="33"/>
  <c r="B24" i="33"/>
  <c r="B79" i="33" s="1"/>
  <c r="W16" i="33"/>
  <c r="W57" i="33" s="1"/>
  <c r="V16" i="33"/>
  <c r="V57" i="33" s="1"/>
  <c r="U16" i="33"/>
  <c r="U57" i="33" s="1"/>
  <c r="T16" i="33"/>
  <c r="S16" i="33"/>
  <c r="S57" i="33" s="1"/>
  <c r="R16" i="33"/>
  <c r="R78" i="33" s="1"/>
  <c r="Q16" i="33"/>
  <c r="Q78" i="33" s="1"/>
  <c r="P16" i="33"/>
  <c r="P78" i="33" s="1"/>
  <c r="O16" i="33"/>
  <c r="O57" i="33" s="1"/>
  <c r="N16" i="33"/>
  <c r="N57" i="33" s="1"/>
  <c r="M16" i="33"/>
  <c r="M57" i="33" s="1"/>
  <c r="L16" i="33"/>
  <c r="L57" i="33" s="1"/>
  <c r="K16" i="33"/>
  <c r="K57" i="33" s="1"/>
  <c r="J16" i="33"/>
  <c r="J78" i="33" s="1"/>
  <c r="I16" i="33"/>
  <c r="I78" i="33" s="1"/>
  <c r="H16" i="33"/>
  <c r="H78" i="33" s="1"/>
  <c r="G16" i="33"/>
  <c r="G57" i="33" s="1"/>
  <c r="F16" i="33"/>
  <c r="F57" i="33" s="1"/>
  <c r="E16" i="33"/>
  <c r="E57" i="33" s="1"/>
  <c r="D16" i="33"/>
  <c r="C16" i="33"/>
  <c r="C78" i="33" s="1"/>
  <c r="B16" i="33"/>
  <c r="B78" i="33" s="1"/>
  <c r="A1" i="33"/>
  <c r="V38" i="32"/>
  <c r="V176" i="4" s="1"/>
  <c r="D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W176" i="4" s="1"/>
  <c r="V33" i="32"/>
  <c r="U33" i="32"/>
  <c r="U38" i="32" s="1"/>
  <c r="U176" i="4" s="1"/>
  <c r="T33" i="32"/>
  <c r="T38" i="32" s="1"/>
  <c r="S33" i="32"/>
  <c r="S38" i="32" s="1"/>
  <c r="S176" i="4" s="1"/>
  <c r="R33" i="32"/>
  <c r="R38" i="32" s="1"/>
  <c r="Q33" i="32"/>
  <c r="Q38" i="32" s="1"/>
  <c r="P33" i="32"/>
  <c r="P38" i="32" s="1"/>
  <c r="O33" i="32"/>
  <c r="O38" i="32" s="1"/>
  <c r="O176" i="4" s="1"/>
  <c r="N33" i="32"/>
  <c r="N38" i="32" s="1"/>
  <c r="N176" i="4" s="1"/>
  <c r="M33" i="32"/>
  <c r="M38" i="32" s="1"/>
  <c r="M176" i="4" s="1"/>
  <c r="L33" i="32"/>
  <c r="L38" i="32" s="1"/>
  <c r="K33" i="32"/>
  <c r="K38" i="32" s="1"/>
  <c r="K176" i="4" s="1"/>
  <c r="J33" i="32"/>
  <c r="J38" i="32" s="1"/>
  <c r="I33" i="32"/>
  <c r="I38" i="32" s="1"/>
  <c r="I176" i="4" s="1"/>
  <c r="H33" i="32"/>
  <c r="H38" i="32" s="1"/>
  <c r="G33" i="32"/>
  <c r="G38" i="32" s="1"/>
  <c r="G176" i="4" s="1"/>
  <c r="F33" i="32"/>
  <c r="F38" i="32" s="1"/>
  <c r="E33" i="32"/>
  <c r="E38" i="32" s="1"/>
  <c r="E176" i="4" s="1"/>
  <c r="D33" i="32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K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O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M94" i="31"/>
  <c r="E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U90" i="31"/>
  <c r="M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L84" i="31" s="1"/>
  <c r="K85" i="31"/>
  <c r="J85" i="31"/>
  <c r="I85" i="31"/>
  <c r="I84" i="31" s="1"/>
  <c r="H85" i="31"/>
  <c r="G85" i="31"/>
  <c r="F85" i="31"/>
  <c r="E85" i="31"/>
  <c r="D85" i="31"/>
  <c r="D84" i="31" s="1"/>
  <c r="C85" i="31"/>
  <c r="B85" i="31"/>
  <c r="T84" i="31"/>
  <c r="W66" i="31"/>
  <c r="V66" i="31"/>
  <c r="U66" i="31"/>
  <c r="T66" i="31"/>
  <c r="T105" i="31" s="1"/>
  <c r="S66" i="31"/>
  <c r="S105" i="31" s="1"/>
  <c r="R66" i="31"/>
  <c r="R105" i="31" s="1"/>
  <c r="Q66" i="31"/>
  <c r="Q105" i="31" s="1"/>
  <c r="P66" i="31"/>
  <c r="O66" i="31"/>
  <c r="N66" i="31"/>
  <c r="M66" i="31"/>
  <c r="L66" i="31"/>
  <c r="L105" i="31" s="1"/>
  <c r="K66" i="31"/>
  <c r="J66" i="31"/>
  <c r="J105" i="31" s="1"/>
  <c r="I66" i="31"/>
  <c r="I105" i="31" s="1"/>
  <c r="H66" i="31"/>
  <c r="H105" i="31" s="1"/>
  <c r="G66" i="31"/>
  <c r="F66" i="31"/>
  <c r="E66" i="31"/>
  <c r="D66" i="31"/>
  <c r="D105" i="31" s="1"/>
  <c r="C66" i="31"/>
  <c r="C105" i="31" s="1"/>
  <c r="B66" i="31"/>
  <c r="B105" i="31" s="1"/>
  <c r="W45" i="31"/>
  <c r="W99" i="31" s="1"/>
  <c r="V45" i="31"/>
  <c r="V99" i="31" s="1"/>
  <c r="U45" i="31"/>
  <c r="U99" i="31" s="1"/>
  <c r="T45" i="31"/>
  <c r="S45" i="31"/>
  <c r="R45" i="31"/>
  <c r="R99" i="31" s="1"/>
  <c r="Q45" i="31"/>
  <c r="P45" i="31"/>
  <c r="O45" i="31"/>
  <c r="N45" i="31"/>
  <c r="N99" i="31" s="1"/>
  <c r="M45" i="31"/>
  <c r="L45" i="31"/>
  <c r="L99" i="31" s="1"/>
  <c r="K45" i="31"/>
  <c r="J45" i="31"/>
  <c r="J99" i="31" s="1"/>
  <c r="I45" i="31"/>
  <c r="H45" i="31"/>
  <c r="G45" i="31"/>
  <c r="G99" i="31" s="1"/>
  <c r="F45" i="31"/>
  <c r="F99" i="31" s="1"/>
  <c r="E45" i="31"/>
  <c r="D45" i="31"/>
  <c r="D99" i="31" s="1"/>
  <c r="C45" i="31"/>
  <c r="C99" i="31" s="1"/>
  <c r="B45" i="31"/>
  <c r="B99" i="31" s="1"/>
  <c r="W25" i="31"/>
  <c r="W94" i="31" s="1"/>
  <c r="V25" i="31"/>
  <c r="V94" i="31" s="1"/>
  <c r="U25" i="31"/>
  <c r="U94" i="31" s="1"/>
  <c r="T25" i="31"/>
  <c r="S25" i="31"/>
  <c r="R25" i="31"/>
  <c r="Q25" i="31"/>
  <c r="P25" i="31"/>
  <c r="O25" i="31"/>
  <c r="N25" i="31"/>
  <c r="N94" i="31" s="1"/>
  <c r="M25" i="31"/>
  <c r="L25" i="31"/>
  <c r="L94" i="31" s="1"/>
  <c r="K25" i="31"/>
  <c r="J25" i="31"/>
  <c r="I25" i="31"/>
  <c r="H25" i="31"/>
  <c r="G25" i="31"/>
  <c r="F25" i="31"/>
  <c r="F94" i="31" s="1"/>
  <c r="E25" i="31"/>
  <c r="D25" i="31"/>
  <c r="D94" i="31" s="1"/>
  <c r="C25" i="31"/>
  <c r="C94" i="31" s="1"/>
  <c r="B25" i="31"/>
  <c r="W16" i="31"/>
  <c r="V16" i="31"/>
  <c r="U16" i="31"/>
  <c r="T16" i="31"/>
  <c r="T90" i="31" s="1"/>
  <c r="S16" i="31"/>
  <c r="S90" i="31" s="1"/>
  <c r="R16" i="31"/>
  <c r="R90" i="31" s="1"/>
  <c r="Q16" i="31"/>
  <c r="Q90" i="31" s="1"/>
  <c r="P16" i="31"/>
  <c r="O16" i="31"/>
  <c r="N16" i="31"/>
  <c r="M16" i="31"/>
  <c r="L16" i="31"/>
  <c r="L90" i="31" s="1"/>
  <c r="K16" i="31"/>
  <c r="K90" i="31" s="1"/>
  <c r="J16" i="31"/>
  <c r="J90" i="31" s="1"/>
  <c r="I16" i="31"/>
  <c r="I90" i="31" s="1"/>
  <c r="H16" i="31"/>
  <c r="G16" i="31"/>
  <c r="F16" i="31"/>
  <c r="E16" i="31"/>
  <c r="E90" i="31" s="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H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D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R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R90" i="30"/>
  <c r="W89" i="30"/>
  <c r="V89" i="30"/>
  <c r="V84" i="30" s="1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G84" i="30" s="1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N84" i="30" s="1"/>
  <c r="M87" i="30"/>
  <c r="L87" i="30"/>
  <c r="K87" i="30"/>
  <c r="J87" i="30"/>
  <c r="I87" i="30"/>
  <c r="I84" i="30" s="1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W84" i="30" s="1"/>
  <c r="V85" i="30"/>
  <c r="U85" i="30"/>
  <c r="T85" i="30"/>
  <c r="S85" i="30"/>
  <c r="R85" i="30"/>
  <c r="Q85" i="30"/>
  <c r="Q84" i="30" s="1"/>
  <c r="P85" i="30"/>
  <c r="O85" i="30"/>
  <c r="O84" i="30" s="1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V105" i="30" s="1"/>
  <c r="U66" i="30"/>
  <c r="T66" i="30"/>
  <c r="S66" i="30"/>
  <c r="R66" i="30"/>
  <c r="Q66" i="30"/>
  <c r="P66" i="30"/>
  <c r="P105" i="30" s="1"/>
  <c r="O66" i="30"/>
  <c r="O105" i="30" s="1"/>
  <c r="N66" i="30"/>
  <c r="N105" i="30" s="1"/>
  <c r="M66" i="30"/>
  <c r="L66" i="30"/>
  <c r="K66" i="30"/>
  <c r="J66" i="30"/>
  <c r="I66" i="30"/>
  <c r="H66" i="30"/>
  <c r="G66" i="30"/>
  <c r="G105" i="30" s="1"/>
  <c r="F66" i="30"/>
  <c r="F105" i="30" s="1"/>
  <c r="E66" i="30"/>
  <c r="D66" i="30"/>
  <c r="C66" i="30"/>
  <c r="B66" i="30"/>
  <c r="W45" i="30"/>
  <c r="V45" i="30"/>
  <c r="U45" i="30"/>
  <c r="T45" i="30"/>
  <c r="T99" i="30" s="1"/>
  <c r="S45" i="30"/>
  <c r="R45" i="30"/>
  <c r="Q45" i="30"/>
  <c r="P45" i="30"/>
  <c r="O45" i="30"/>
  <c r="N45" i="30"/>
  <c r="M45" i="30"/>
  <c r="L45" i="30"/>
  <c r="L99" i="30" s="1"/>
  <c r="K45" i="30"/>
  <c r="J45" i="30"/>
  <c r="I45" i="30"/>
  <c r="H45" i="30"/>
  <c r="G45" i="30"/>
  <c r="F45" i="30"/>
  <c r="E45" i="30"/>
  <c r="D45" i="30"/>
  <c r="C45" i="30"/>
  <c r="B45" i="30"/>
  <c r="W25" i="30"/>
  <c r="V25" i="30"/>
  <c r="U25" i="30"/>
  <c r="T25" i="30"/>
  <c r="S25" i="30"/>
  <c r="R25" i="30"/>
  <c r="R120" i="30" s="1"/>
  <c r="Q25" i="30"/>
  <c r="Q94" i="30" s="1"/>
  <c r="P25" i="30"/>
  <c r="P94" i="30" s="1"/>
  <c r="O25" i="30"/>
  <c r="N25" i="30"/>
  <c r="M25" i="30"/>
  <c r="L25" i="30"/>
  <c r="K25" i="30"/>
  <c r="J25" i="30"/>
  <c r="J94" i="30" s="1"/>
  <c r="I25" i="30"/>
  <c r="I94" i="30" s="1"/>
  <c r="H25" i="30"/>
  <c r="H94" i="30" s="1"/>
  <c r="G25" i="30"/>
  <c r="F25" i="30"/>
  <c r="E25" i="30"/>
  <c r="D25" i="30"/>
  <c r="C25" i="30"/>
  <c r="B25" i="30"/>
  <c r="B120" i="30" s="1"/>
  <c r="W16" i="30"/>
  <c r="W90" i="30" s="1"/>
  <c r="V16" i="30"/>
  <c r="V90" i="30" s="1"/>
  <c r="U16" i="30"/>
  <c r="T16" i="30"/>
  <c r="S16" i="30"/>
  <c r="R16" i="30"/>
  <c r="Q16" i="30"/>
  <c r="Q90" i="30" s="1"/>
  <c r="P16" i="30"/>
  <c r="P90" i="30" s="1"/>
  <c r="O16" i="30"/>
  <c r="O90" i="30" s="1"/>
  <c r="N16" i="30"/>
  <c r="N90" i="30" s="1"/>
  <c r="M16" i="30"/>
  <c r="L16" i="30"/>
  <c r="K16" i="30"/>
  <c r="J16" i="30"/>
  <c r="J90" i="30" s="1"/>
  <c r="I16" i="30"/>
  <c r="I90" i="30" s="1"/>
  <c r="H16" i="30"/>
  <c r="H90" i="30" s="1"/>
  <c r="G16" i="30"/>
  <c r="G90" i="30" s="1"/>
  <c r="F16" i="30"/>
  <c r="F90" i="30" s="1"/>
  <c r="E16" i="30"/>
  <c r="D16" i="30"/>
  <c r="C16" i="30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N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D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W94" i="29"/>
  <c r="D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D84" i="29" s="1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T84" i="29" s="1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R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L84" i="29" s="1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K84" i="29" s="1"/>
  <c r="J87" i="29"/>
  <c r="I87" i="29"/>
  <c r="H87" i="29"/>
  <c r="G87" i="29"/>
  <c r="F87" i="29"/>
  <c r="E87" i="29"/>
  <c r="D87" i="29"/>
  <c r="C87" i="29"/>
  <c r="C84" i="29" s="1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V84" i="29" s="1"/>
  <c r="U85" i="29"/>
  <c r="T85" i="29"/>
  <c r="S85" i="29"/>
  <c r="S84" i="29" s="1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V66" i="29"/>
  <c r="V123" i="29" s="1"/>
  <c r="U66" i="29"/>
  <c r="U123" i="29" s="1"/>
  <c r="T66" i="29"/>
  <c r="S66" i="29"/>
  <c r="S105" i="29" s="1"/>
  <c r="R66" i="29"/>
  <c r="Q66" i="29"/>
  <c r="P66" i="29"/>
  <c r="O66" i="29"/>
  <c r="N66" i="29"/>
  <c r="N123" i="29" s="1"/>
  <c r="M66" i="29"/>
  <c r="M123" i="29" s="1"/>
  <c r="L66" i="29"/>
  <c r="K66" i="29"/>
  <c r="K105" i="29" s="1"/>
  <c r="J66" i="29"/>
  <c r="I66" i="29"/>
  <c r="I123" i="29" s="1"/>
  <c r="H66" i="29"/>
  <c r="G66" i="29"/>
  <c r="F66" i="29"/>
  <c r="F123" i="29" s="1"/>
  <c r="E66" i="29"/>
  <c r="E123" i="29" s="1"/>
  <c r="D66" i="29"/>
  <c r="C66" i="29"/>
  <c r="C105" i="29" s="1"/>
  <c r="B66" i="29"/>
  <c r="W45" i="29"/>
  <c r="V45" i="29"/>
  <c r="U45" i="29"/>
  <c r="U122" i="29" s="1"/>
  <c r="T45" i="29"/>
  <c r="T122" i="29" s="1"/>
  <c r="S45" i="29"/>
  <c r="R45" i="29"/>
  <c r="R122" i="29" s="1"/>
  <c r="Q45" i="29"/>
  <c r="Q122" i="29" s="1"/>
  <c r="P45" i="29"/>
  <c r="P122" i="29" s="1"/>
  <c r="O45" i="29"/>
  <c r="N45" i="29"/>
  <c r="M45" i="29"/>
  <c r="M122" i="29" s="1"/>
  <c r="L45" i="29"/>
  <c r="L122" i="29" s="1"/>
  <c r="K45" i="29"/>
  <c r="J45" i="29"/>
  <c r="J122" i="29" s="1"/>
  <c r="I45" i="29"/>
  <c r="I99" i="29" s="1"/>
  <c r="H45" i="29"/>
  <c r="H122" i="29" s="1"/>
  <c r="G45" i="29"/>
  <c r="F45" i="29"/>
  <c r="E45" i="29"/>
  <c r="E122" i="29" s="1"/>
  <c r="D45" i="29"/>
  <c r="D122" i="29" s="1"/>
  <c r="C45" i="29"/>
  <c r="B45" i="29"/>
  <c r="B122" i="29" s="1"/>
  <c r="W25" i="29"/>
  <c r="W120" i="29" s="1"/>
  <c r="V25" i="29"/>
  <c r="V120" i="29" s="1"/>
  <c r="U25" i="29"/>
  <c r="U94" i="29" s="1"/>
  <c r="T25" i="29"/>
  <c r="T120" i="29" s="1"/>
  <c r="S25" i="29"/>
  <c r="S120" i="29" s="1"/>
  <c r="R25" i="29"/>
  <c r="R120" i="29" s="1"/>
  <c r="Q25" i="29"/>
  <c r="P25" i="29"/>
  <c r="P120" i="29" s="1"/>
  <c r="O25" i="29"/>
  <c r="O120" i="29" s="1"/>
  <c r="N25" i="29"/>
  <c r="N120" i="29" s="1"/>
  <c r="M25" i="29"/>
  <c r="M94" i="29" s="1"/>
  <c r="L25" i="29"/>
  <c r="L120" i="29" s="1"/>
  <c r="K25" i="29"/>
  <c r="K120" i="29" s="1"/>
  <c r="J25" i="29"/>
  <c r="J120" i="29" s="1"/>
  <c r="I25" i="29"/>
  <c r="H25" i="29"/>
  <c r="H120" i="29" s="1"/>
  <c r="G25" i="29"/>
  <c r="G120" i="29" s="1"/>
  <c r="F25" i="29"/>
  <c r="F120" i="29" s="1"/>
  <c r="E25" i="29"/>
  <c r="E94" i="29" s="1"/>
  <c r="D25" i="29"/>
  <c r="D120" i="29" s="1"/>
  <c r="C25" i="29"/>
  <c r="C120" i="29" s="1"/>
  <c r="B25" i="29"/>
  <c r="B120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T175" i="4" s="1"/>
  <c r="S33" i="28"/>
  <c r="S38" i="28" s="1"/>
  <c r="S175" i="4" s="1"/>
  <c r="R33" i="28"/>
  <c r="R38" i="28" s="1"/>
  <c r="Q33" i="28"/>
  <c r="Q38" i="28" s="1"/>
  <c r="P33" i="28"/>
  <c r="P38" i="28" s="1"/>
  <c r="O33" i="28"/>
  <c r="O38" i="28" s="1"/>
  <c r="O175" i="4" s="1"/>
  <c r="N33" i="28"/>
  <c r="N38" i="28" s="1"/>
  <c r="N175" i="4" s="1"/>
  <c r="M33" i="28"/>
  <c r="M38" i="28" s="1"/>
  <c r="M175" i="4" s="1"/>
  <c r="L33" i="28"/>
  <c r="L38" i="28" s="1"/>
  <c r="K33" i="28"/>
  <c r="K38" i="28" s="1"/>
  <c r="K175" i="4" s="1"/>
  <c r="J33" i="28"/>
  <c r="J38" i="28" s="1"/>
  <c r="J175" i="4" s="1"/>
  <c r="I33" i="28"/>
  <c r="I38" i="28" s="1"/>
  <c r="H33" i="28"/>
  <c r="H38" i="28" s="1"/>
  <c r="G33" i="28"/>
  <c r="G38" i="28" s="1"/>
  <c r="F33" i="28"/>
  <c r="F38" i="28" s="1"/>
  <c r="E33" i="28"/>
  <c r="E38" i="28" s="1"/>
  <c r="E175" i="4" s="1"/>
  <c r="D33" i="28"/>
  <c r="D38" i="28" s="1"/>
  <c r="C33" i="28"/>
  <c r="C38" i="28" s="1"/>
  <c r="B33" i="28"/>
  <c r="B38" i="28" s="1"/>
  <c r="B175" i="4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E126" i="27" s="1"/>
  <c r="D129" i="27"/>
  <c r="C129" i="27"/>
  <c r="B129" i="27"/>
  <c r="W128" i="27"/>
  <c r="V128" i="27"/>
  <c r="U128" i="27"/>
  <c r="T128" i="27"/>
  <c r="S128" i="27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U126" i="27" s="1"/>
  <c r="T127" i="27"/>
  <c r="S127" i="27"/>
  <c r="S126" i="27" s="1"/>
  <c r="R127" i="27"/>
  <c r="Q127" i="27"/>
  <c r="P127" i="27"/>
  <c r="P126" i="27" s="1"/>
  <c r="O127" i="27"/>
  <c r="N127" i="27"/>
  <c r="M127" i="27"/>
  <c r="M126" i="27" s="1"/>
  <c r="L127" i="27"/>
  <c r="K127" i="27"/>
  <c r="J127" i="27"/>
  <c r="I127" i="27"/>
  <c r="H127" i="27"/>
  <c r="H126" i="27" s="1"/>
  <c r="G127" i="27"/>
  <c r="F127" i="27"/>
  <c r="F126" i="27" s="1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O119" i="27"/>
  <c r="G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S110" i="27" s="1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B110" i="27" s="1"/>
  <c r="W111" i="27"/>
  <c r="W110" i="27" s="1"/>
  <c r="V111" i="27"/>
  <c r="U111" i="27"/>
  <c r="T111" i="27"/>
  <c r="S111" i="27"/>
  <c r="R111" i="27"/>
  <c r="R110" i="27" s="1"/>
  <c r="Q111" i="27"/>
  <c r="P111" i="27"/>
  <c r="O111" i="27"/>
  <c r="N111" i="27"/>
  <c r="M111" i="27"/>
  <c r="L111" i="27"/>
  <c r="L110" i="27" s="1"/>
  <c r="K111" i="27"/>
  <c r="J111" i="27"/>
  <c r="J110" i="27" s="1"/>
  <c r="I111" i="27"/>
  <c r="H111" i="27"/>
  <c r="H110" i="27" s="1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S105" i="27"/>
  <c r="R105" i="27"/>
  <c r="O105" i="27"/>
  <c r="K105" i="27"/>
  <c r="J105" i="27"/>
  <c r="C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T98" i="27" s="1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D98" i="27" s="1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L98" i="27"/>
  <c r="W69" i="27"/>
  <c r="W122" i="27" s="1"/>
  <c r="V69" i="27"/>
  <c r="U69" i="27"/>
  <c r="T69" i="27"/>
  <c r="S69" i="27"/>
  <c r="R69" i="27"/>
  <c r="Q69" i="27"/>
  <c r="Q122" i="27" s="1"/>
  <c r="P69" i="27"/>
  <c r="P122" i="27" s="1"/>
  <c r="O69" i="27"/>
  <c r="N69" i="27"/>
  <c r="M69" i="27"/>
  <c r="L69" i="27"/>
  <c r="K69" i="27"/>
  <c r="J69" i="27"/>
  <c r="I69" i="27"/>
  <c r="I122" i="27" s="1"/>
  <c r="H69" i="27"/>
  <c r="H122" i="27" s="1"/>
  <c r="G69" i="27"/>
  <c r="F69" i="27"/>
  <c r="E69" i="27"/>
  <c r="D69" i="27"/>
  <c r="C69" i="27"/>
  <c r="B69" i="27"/>
  <c r="W56" i="27"/>
  <c r="W119" i="27" s="1"/>
  <c r="V56" i="27"/>
  <c r="V119" i="27" s="1"/>
  <c r="U56" i="27"/>
  <c r="T56" i="27"/>
  <c r="S56" i="27"/>
  <c r="R56" i="27"/>
  <c r="Q56" i="27"/>
  <c r="P56" i="27"/>
  <c r="O56" i="27"/>
  <c r="N56" i="27"/>
  <c r="N119" i="27" s="1"/>
  <c r="M56" i="27"/>
  <c r="L56" i="27"/>
  <c r="K56" i="27"/>
  <c r="J56" i="27"/>
  <c r="I56" i="27"/>
  <c r="I119" i="27" s="1"/>
  <c r="H56" i="27"/>
  <c r="G56" i="27"/>
  <c r="F56" i="27"/>
  <c r="F119" i="27" s="1"/>
  <c r="E56" i="27"/>
  <c r="D56" i="27"/>
  <c r="C56" i="27"/>
  <c r="B56" i="27"/>
  <c r="W43" i="27"/>
  <c r="V43" i="27"/>
  <c r="U43" i="27"/>
  <c r="U116" i="27" s="1"/>
  <c r="T43" i="27"/>
  <c r="T116" i="27" s="1"/>
  <c r="S43" i="27"/>
  <c r="S116" i="27" s="1"/>
  <c r="R43" i="27"/>
  <c r="Q43" i="27"/>
  <c r="Q116" i="27" s="1"/>
  <c r="P43" i="27"/>
  <c r="O43" i="27"/>
  <c r="N43" i="27"/>
  <c r="M43" i="27"/>
  <c r="M116" i="27" s="1"/>
  <c r="L43" i="27"/>
  <c r="L116" i="27" s="1"/>
  <c r="K43" i="27"/>
  <c r="J43" i="27"/>
  <c r="I43" i="27"/>
  <c r="I116" i="27" s="1"/>
  <c r="H43" i="27"/>
  <c r="G43" i="27"/>
  <c r="F43" i="27"/>
  <c r="E43" i="27"/>
  <c r="E116" i="27" s="1"/>
  <c r="D43" i="27"/>
  <c r="D116" i="27" s="1"/>
  <c r="C43" i="27"/>
  <c r="B43" i="27"/>
  <c r="W17" i="27"/>
  <c r="W105" i="27" s="1"/>
  <c r="V17" i="27"/>
  <c r="U17" i="27"/>
  <c r="U105" i="27" s="1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G105" i="27" s="1"/>
  <c r="F17" i="27"/>
  <c r="E17" i="27"/>
  <c r="E105" i="27" s="1"/>
  <c r="D17" i="27"/>
  <c r="C17" i="27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R154" i="26"/>
  <c r="I152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E126" i="26" s="1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H126" i="26" s="1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Q126" i="26" s="1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V126" i="26" s="1"/>
  <c r="U127" i="26"/>
  <c r="U126" i="26" s="1"/>
  <c r="T127" i="26"/>
  <c r="S127" i="26"/>
  <c r="S126" i="26" s="1"/>
  <c r="R127" i="26"/>
  <c r="R126" i="26" s="1"/>
  <c r="Q127" i="26"/>
  <c r="P127" i="26"/>
  <c r="O127" i="26"/>
  <c r="O126" i="26" s="1"/>
  <c r="N127" i="26"/>
  <c r="M127" i="26"/>
  <c r="M126" i="26" s="1"/>
  <c r="L127" i="26"/>
  <c r="K127" i="26"/>
  <c r="K126" i="26" s="1"/>
  <c r="J127" i="26"/>
  <c r="I127" i="26"/>
  <c r="H127" i="26"/>
  <c r="G127" i="26"/>
  <c r="F127" i="26"/>
  <c r="E127" i="26"/>
  <c r="D127" i="26"/>
  <c r="C127" i="26"/>
  <c r="B127" i="26"/>
  <c r="P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J110" i="26" s="1"/>
  <c r="I120" i="26"/>
  <c r="H120" i="26"/>
  <c r="G120" i="26"/>
  <c r="F120" i="26"/>
  <c r="E120" i="26"/>
  <c r="D120" i="26"/>
  <c r="C120" i="26"/>
  <c r="B120" i="26"/>
  <c r="Q119" i="26"/>
  <c r="I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W110" i="26" s="1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K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V110" i="26" s="1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R110" i="26" s="1"/>
  <c r="Q111" i="26"/>
  <c r="P111" i="26"/>
  <c r="P110" i="26" s="1"/>
  <c r="O111" i="26"/>
  <c r="N111" i="26"/>
  <c r="M111" i="26"/>
  <c r="L111" i="26"/>
  <c r="L110" i="26" s="1"/>
  <c r="K111" i="26"/>
  <c r="J111" i="26"/>
  <c r="I111" i="26"/>
  <c r="H111" i="26"/>
  <c r="G111" i="26"/>
  <c r="F111" i="26"/>
  <c r="E111" i="26"/>
  <c r="D111" i="26"/>
  <c r="C111" i="26"/>
  <c r="B111" i="26"/>
  <c r="B110" i="26" s="1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O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Q98" i="26" s="1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T98" i="26" s="1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L98" i="26" s="1"/>
  <c r="K99" i="26"/>
  <c r="J99" i="26"/>
  <c r="I99" i="26"/>
  <c r="H99" i="26"/>
  <c r="G99" i="26"/>
  <c r="F99" i="26"/>
  <c r="F98" i="26" s="1"/>
  <c r="E99" i="26"/>
  <c r="D99" i="26"/>
  <c r="D98" i="26" s="1"/>
  <c r="C99" i="26"/>
  <c r="B99" i="26"/>
  <c r="I98" i="26"/>
  <c r="W69" i="26"/>
  <c r="V69" i="26"/>
  <c r="U69" i="26"/>
  <c r="T69" i="26"/>
  <c r="S69" i="26"/>
  <c r="S122" i="26" s="1"/>
  <c r="R69" i="26"/>
  <c r="R122" i="26" s="1"/>
  <c r="Q69" i="26"/>
  <c r="Q122" i="26" s="1"/>
  <c r="P69" i="26"/>
  <c r="P122" i="26" s="1"/>
  <c r="O69" i="26"/>
  <c r="O122" i="26" s="1"/>
  <c r="N69" i="26"/>
  <c r="M69" i="26"/>
  <c r="L69" i="26"/>
  <c r="K69" i="26"/>
  <c r="K122" i="26" s="1"/>
  <c r="J69" i="26"/>
  <c r="J122" i="26" s="1"/>
  <c r="I69" i="26"/>
  <c r="I122" i="26" s="1"/>
  <c r="H69" i="26"/>
  <c r="H122" i="26" s="1"/>
  <c r="G69" i="26"/>
  <c r="G122" i="26" s="1"/>
  <c r="F69" i="26"/>
  <c r="E69" i="26"/>
  <c r="D69" i="26"/>
  <c r="C69" i="26"/>
  <c r="C122" i="26" s="1"/>
  <c r="B69" i="26"/>
  <c r="B122" i="26" s="1"/>
  <c r="W56" i="26"/>
  <c r="W153" i="26" s="1"/>
  <c r="V56" i="26"/>
  <c r="V119" i="26" s="1"/>
  <c r="U56" i="26"/>
  <c r="T56" i="26"/>
  <c r="T119" i="26" s="1"/>
  <c r="S56" i="26"/>
  <c r="R56" i="26"/>
  <c r="R119" i="26" s="1"/>
  <c r="Q56" i="26"/>
  <c r="P56" i="26"/>
  <c r="O56" i="26"/>
  <c r="N56" i="26"/>
  <c r="N119" i="26" s="1"/>
  <c r="M56" i="26"/>
  <c r="M119" i="26" s="1"/>
  <c r="L56" i="26"/>
  <c r="L119" i="26" s="1"/>
  <c r="K56" i="26"/>
  <c r="K119" i="26" s="1"/>
  <c r="J56" i="26"/>
  <c r="J119" i="26" s="1"/>
  <c r="I56" i="26"/>
  <c r="H56" i="26"/>
  <c r="G56" i="26"/>
  <c r="F56" i="26"/>
  <c r="F119" i="26" s="1"/>
  <c r="E56" i="26"/>
  <c r="D56" i="26"/>
  <c r="D119" i="26" s="1"/>
  <c r="C56" i="26"/>
  <c r="C119" i="26" s="1"/>
  <c r="B56" i="26"/>
  <c r="B119" i="26" s="1"/>
  <c r="W43" i="26"/>
  <c r="W116" i="26" s="1"/>
  <c r="V43" i="26"/>
  <c r="U43" i="26"/>
  <c r="T43" i="26"/>
  <c r="S43" i="26"/>
  <c r="S116" i="26" s="1"/>
  <c r="R43" i="26"/>
  <c r="Q43" i="26"/>
  <c r="Q116" i="26" s="1"/>
  <c r="P43" i="26"/>
  <c r="P116" i="26" s="1"/>
  <c r="O43" i="26"/>
  <c r="O116" i="26" s="1"/>
  <c r="N43" i="26"/>
  <c r="N152" i="26" s="1"/>
  <c r="M43" i="26"/>
  <c r="L43" i="26"/>
  <c r="K43" i="26"/>
  <c r="J43" i="26"/>
  <c r="I43" i="26"/>
  <c r="I116" i="26" s="1"/>
  <c r="H43" i="26"/>
  <c r="H116" i="26" s="1"/>
  <c r="G43" i="26"/>
  <c r="G116" i="26" s="1"/>
  <c r="F43" i="26"/>
  <c r="E43" i="26"/>
  <c r="E152" i="26" s="1"/>
  <c r="D43" i="26"/>
  <c r="C43" i="26"/>
  <c r="C116" i="26" s="1"/>
  <c r="B43" i="26"/>
  <c r="W17" i="26"/>
  <c r="V17" i="26"/>
  <c r="V105" i="26" s="1"/>
  <c r="U17" i="26"/>
  <c r="T17" i="26"/>
  <c r="T105" i="26" s="1"/>
  <c r="S17" i="26"/>
  <c r="S105" i="26" s="1"/>
  <c r="R17" i="26"/>
  <c r="R105" i="26" s="1"/>
  <c r="Q17" i="26"/>
  <c r="Q105" i="26" s="1"/>
  <c r="P17" i="26"/>
  <c r="P105" i="26" s="1"/>
  <c r="O17" i="26"/>
  <c r="N17" i="26"/>
  <c r="N105" i="26" s="1"/>
  <c r="M17" i="26"/>
  <c r="L17" i="26"/>
  <c r="L105" i="26" s="1"/>
  <c r="K17" i="26"/>
  <c r="K105" i="26" s="1"/>
  <c r="J17" i="26"/>
  <c r="J105" i="26" s="1"/>
  <c r="I17" i="26"/>
  <c r="I105" i="26" s="1"/>
  <c r="H17" i="26"/>
  <c r="H105" i="26" s="1"/>
  <c r="G17" i="26"/>
  <c r="G105" i="26" s="1"/>
  <c r="F17" i="26"/>
  <c r="F105" i="26" s="1"/>
  <c r="E17" i="26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J126" i="25" s="1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126" i="25" s="1"/>
  <c r="W128" i="25"/>
  <c r="V128" i="25"/>
  <c r="V126" i="25" s="1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U126" i="25" s="1"/>
  <c r="T127" i="25"/>
  <c r="S127" i="25"/>
  <c r="R127" i="25"/>
  <c r="R126" i="25" s="1"/>
  <c r="Q127" i="25"/>
  <c r="P127" i="25"/>
  <c r="P126" i="25" s="1"/>
  <c r="O127" i="25"/>
  <c r="N127" i="25"/>
  <c r="M127" i="25"/>
  <c r="L127" i="25"/>
  <c r="K127" i="25"/>
  <c r="J127" i="25"/>
  <c r="I127" i="25"/>
  <c r="H127" i="25"/>
  <c r="G127" i="25"/>
  <c r="F127" i="25"/>
  <c r="E127" i="25"/>
  <c r="E126" i="25" s="1"/>
  <c r="D127" i="25"/>
  <c r="C127" i="25"/>
  <c r="B127" i="25"/>
  <c r="M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T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9" i="25"/>
  <c r="V119" i="25"/>
  <c r="O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P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L110" i="25" s="1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O110" i="25" s="1"/>
  <c r="N112" i="25"/>
  <c r="M112" i="25"/>
  <c r="L112" i="25"/>
  <c r="K112" i="25"/>
  <c r="J112" i="25"/>
  <c r="I112" i="25"/>
  <c r="H112" i="25"/>
  <c r="G112" i="25"/>
  <c r="G110" i="25" s="1"/>
  <c r="F112" i="25"/>
  <c r="E112" i="25"/>
  <c r="D112" i="25"/>
  <c r="C112" i="25"/>
  <c r="C110" i="25" s="1"/>
  <c r="B112" i="25"/>
  <c r="W111" i="25"/>
  <c r="W110" i="25" s="1"/>
  <c r="V111" i="25"/>
  <c r="V110" i="25" s="1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U98" i="25" s="1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Q98" i="25" s="1"/>
  <c r="P99" i="25"/>
  <c r="O99" i="25"/>
  <c r="N99" i="25"/>
  <c r="M99" i="25"/>
  <c r="M98" i="25" s="1"/>
  <c r="L99" i="25"/>
  <c r="K99" i="25"/>
  <c r="J99" i="25"/>
  <c r="I99" i="25"/>
  <c r="I98" i="25" s="1"/>
  <c r="H99" i="25"/>
  <c r="H98" i="25" s="1"/>
  <c r="G99" i="25"/>
  <c r="F99" i="25"/>
  <c r="E99" i="25"/>
  <c r="E98" i="25" s="1"/>
  <c r="D99" i="25"/>
  <c r="C99" i="25"/>
  <c r="C98" i="25" s="1"/>
  <c r="B99" i="25"/>
  <c r="W69" i="25"/>
  <c r="V69" i="25"/>
  <c r="V154" i="25" s="1"/>
  <c r="U69" i="25"/>
  <c r="U154" i="25" s="1"/>
  <c r="T69" i="25"/>
  <c r="T154" i="25" s="1"/>
  <c r="S69" i="25"/>
  <c r="S154" i="25" s="1"/>
  <c r="R69" i="25"/>
  <c r="R122" i="25" s="1"/>
  <c r="Q69" i="25"/>
  <c r="Q122" i="25" s="1"/>
  <c r="P69" i="25"/>
  <c r="P122" i="25" s="1"/>
  <c r="O69" i="25"/>
  <c r="N69" i="25"/>
  <c r="N154" i="25" s="1"/>
  <c r="M69" i="25"/>
  <c r="M154" i="25" s="1"/>
  <c r="L69" i="25"/>
  <c r="L154" i="25" s="1"/>
  <c r="K69" i="25"/>
  <c r="K154" i="25" s="1"/>
  <c r="J69" i="25"/>
  <c r="J122" i="25" s="1"/>
  <c r="I69" i="25"/>
  <c r="I122" i="25" s="1"/>
  <c r="H69" i="25"/>
  <c r="H122" i="25" s="1"/>
  <c r="G69" i="25"/>
  <c r="F69" i="25"/>
  <c r="F154" i="25" s="1"/>
  <c r="E69" i="25"/>
  <c r="E154" i="25" s="1"/>
  <c r="D69" i="25"/>
  <c r="D154" i="25" s="1"/>
  <c r="C69" i="25"/>
  <c r="C154" i="25" s="1"/>
  <c r="B69" i="25"/>
  <c r="B122" i="25" s="1"/>
  <c r="W56" i="25"/>
  <c r="W153" i="25" s="1"/>
  <c r="V56" i="25"/>
  <c r="V153" i="25" s="1"/>
  <c r="U56" i="25"/>
  <c r="T56" i="25"/>
  <c r="T153" i="25" s="1"/>
  <c r="S56" i="25"/>
  <c r="S119" i="25" s="1"/>
  <c r="R56" i="25"/>
  <c r="Q56" i="25"/>
  <c r="P56" i="25"/>
  <c r="P119" i="25" s="1"/>
  <c r="O56" i="25"/>
  <c r="O153" i="25" s="1"/>
  <c r="N56" i="25"/>
  <c r="N153" i="25" s="1"/>
  <c r="M56" i="25"/>
  <c r="L56" i="25"/>
  <c r="L153" i="25" s="1"/>
  <c r="K56" i="25"/>
  <c r="K119" i="25" s="1"/>
  <c r="J56" i="25"/>
  <c r="I56" i="25"/>
  <c r="H56" i="25"/>
  <c r="H119" i="25" s="1"/>
  <c r="G56" i="25"/>
  <c r="G153" i="25" s="1"/>
  <c r="F56" i="25"/>
  <c r="F153" i="25" s="1"/>
  <c r="E56" i="25"/>
  <c r="D56" i="25"/>
  <c r="D153" i="25" s="1"/>
  <c r="C56" i="25"/>
  <c r="C119" i="25" s="1"/>
  <c r="B56" i="25"/>
  <c r="W43" i="25"/>
  <c r="V43" i="25"/>
  <c r="V116" i="25" s="1"/>
  <c r="U43" i="25"/>
  <c r="U116" i="25" s="1"/>
  <c r="T43" i="25"/>
  <c r="S43" i="25"/>
  <c r="R43" i="25"/>
  <c r="R152" i="25" s="1"/>
  <c r="Q43" i="25"/>
  <c r="Q152" i="25" s="1"/>
  <c r="P43" i="25"/>
  <c r="P152" i="25" s="1"/>
  <c r="O43" i="25"/>
  <c r="N43" i="25"/>
  <c r="N116" i="25" s="1"/>
  <c r="M43" i="25"/>
  <c r="M116" i="25" s="1"/>
  <c r="L43" i="25"/>
  <c r="K43" i="25"/>
  <c r="J43" i="25"/>
  <c r="J152" i="25" s="1"/>
  <c r="I43" i="25"/>
  <c r="I152" i="25" s="1"/>
  <c r="H43" i="25"/>
  <c r="H152" i="25" s="1"/>
  <c r="G43" i="25"/>
  <c r="F43" i="25"/>
  <c r="F116" i="25" s="1"/>
  <c r="E43" i="25"/>
  <c r="E116" i="25" s="1"/>
  <c r="D43" i="25"/>
  <c r="C43" i="25"/>
  <c r="B43" i="25"/>
  <c r="B152" i="25" s="1"/>
  <c r="W17" i="25"/>
  <c r="W105" i="25" s="1"/>
  <c r="V17" i="25"/>
  <c r="V105" i="25" s="1"/>
  <c r="U17" i="25"/>
  <c r="T17" i="25"/>
  <c r="T143" i="25" s="1"/>
  <c r="S17" i="25"/>
  <c r="S143" i="25" s="1"/>
  <c r="R17" i="25"/>
  <c r="Q17" i="25"/>
  <c r="P17" i="25"/>
  <c r="O17" i="25"/>
  <c r="O105" i="25" s="1"/>
  <c r="N17" i="25"/>
  <c r="N105" i="25" s="1"/>
  <c r="M17" i="25"/>
  <c r="L17" i="25"/>
  <c r="L143" i="25" s="1"/>
  <c r="K17" i="25"/>
  <c r="K143" i="25" s="1"/>
  <c r="J17" i="25"/>
  <c r="I17" i="25"/>
  <c r="H17" i="25"/>
  <c r="G17" i="25"/>
  <c r="G105" i="25" s="1"/>
  <c r="F17" i="25"/>
  <c r="F105" i="25" s="1"/>
  <c r="E17" i="25"/>
  <c r="D17" i="25"/>
  <c r="D143" i="25" s="1"/>
  <c r="C17" i="25"/>
  <c r="C143" i="25" s="1"/>
  <c r="B17" i="25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V69" i="24"/>
  <c r="U69" i="24"/>
  <c r="Q69" i="24"/>
  <c r="P69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U60" i="24"/>
  <c r="U77" i="24" s="1"/>
  <c r="U174" i="4" s="1"/>
  <c r="T60" i="24"/>
  <c r="T119" i="4" s="1"/>
  <c r="S60" i="24"/>
  <c r="R60" i="24"/>
  <c r="R119" i="4" s="1"/>
  <c r="Q60" i="24"/>
  <c r="Q77" i="24" s="1"/>
  <c r="P60" i="24"/>
  <c r="P77" i="24" s="1"/>
  <c r="P174" i="4" s="1"/>
  <c r="O60" i="24"/>
  <c r="N60" i="24"/>
  <c r="M60" i="24"/>
  <c r="L60" i="24"/>
  <c r="K60" i="24"/>
  <c r="J60" i="24"/>
  <c r="J119" i="4" s="1"/>
  <c r="I60" i="24"/>
  <c r="H60" i="24"/>
  <c r="H119" i="4" s="1"/>
  <c r="G60" i="24"/>
  <c r="G119" i="4" s="1"/>
  <c r="F60" i="24"/>
  <c r="E60" i="24"/>
  <c r="E119" i="4" s="1"/>
  <c r="D60" i="24"/>
  <c r="C60" i="24"/>
  <c r="C119" i="4" s="1"/>
  <c r="B60" i="24"/>
  <c r="W59" i="24"/>
  <c r="V59" i="24"/>
  <c r="U59" i="24"/>
  <c r="T59" i="24"/>
  <c r="S59" i="24"/>
  <c r="R59" i="24"/>
  <c r="Q59" i="24"/>
  <c r="Q118" i="4" s="1"/>
  <c r="P59" i="24"/>
  <c r="O59" i="24"/>
  <c r="N59" i="24"/>
  <c r="N118" i="4" s="1"/>
  <c r="M59" i="24"/>
  <c r="L59" i="24"/>
  <c r="K59" i="24"/>
  <c r="K76" i="24" s="1"/>
  <c r="K173" i="4" s="1"/>
  <c r="J59" i="24"/>
  <c r="I59" i="24"/>
  <c r="H59" i="24"/>
  <c r="G59" i="24"/>
  <c r="F59" i="24"/>
  <c r="E59" i="24"/>
  <c r="D59" i="24"/>
  <c r="C59" i="24"/>
  <c r="B59" i="24"/>
  <c r="W58" i="24"/>
  <c r="W117" i="4" s="1"/>
  <c r="V58" i="24"/>
  <c r="U58" i="24"/>
  <c r="U117" i="4" s="1"/>
  <c r="T58" i="24"/>
  <c r="T117" i="4" s="1"/>
  <c r="S58" i="24"/>
  <c r="S117" i="4" s="1"/>
  <c r="R58" i="24"/>
  <c r="R117" i="4" s="1"/>
  <c r="Q58" i="24"/>
  <c r="P58" i="24"/>
  <c r="O58" i="24"/>
  <c r="N58" i="24"/>
  <c r="M58" i="24"/>
  <c r="M75" i="24" s="1"/>
  <c r="M172" i="4" s="1"/>
  <c r="L58" i="24"/>
  <c r="K58" i="24"/>
  <c r="J58" i="24"/>
  <c r="I58" i="24"/>
  <c r="H58" i="24"/>
  <c r="H117" i="4" s="1"/>
  <c r="G58" i="24"/>
  <c r="G75" i="24" s="1"/>
  <c r="G172" i="4" s="1"/>
  <c r="F58" i="24"/>
  <c r="E58" i="24"/>
  <c r="D58" i="24"/>
  <c r="C58" i="24"/>
  <c r="B58" i="24"/>
  <c r="W55" i="24"/>
  <c r="W69" i="24" s="1"/>
  <c r="V55" i="24"/>
  <c r="U55" i="24"/>
  <c r="T55" i="24"/>
  <c r="T69" i="24" s="1"/>
  <c r="S55" i="24"/>
  <c r="R55" i="24"/>
  <c r="Q55" i="24"/>
  <c r="P55" i="24"/>
  <c r="O55" i="24"/>
  <c r="N55" i="24"/>
  <c r="M55" i="24"/>
  <c r="M69" i="24" s="1"/>
  <c r="L55" i="24"/>
  <c r="L69" i="24" s="1"/>
  <c r="K55" i="24"/>
  <c r="J55" i="24"/>
  <c r="J69" i="24" s="1"/>
  <c r="I55" i="24"/>
  <c r="H55" i="24"/>
  <c r="G55" i="24"/>
  <c r="G72" i="4" s="1"/>
  <c r="G145" i="4" s="1"/>
  <c r="F55" i="24"/>
  <c r="E55" i="24"/>
  <c r="D55" i="24"/>
  <c r="D69" i="24" s="1"/>
  <c r="C55" i="24"/>
  <c r="B55" i="24"/>
  <c r="B69" i="24" s="1"/>
  <c r="W54" i="24"/>
  <c r="W68" i="24" s="1"/>
  <c r="V54" i="24"/>
  <c r="V71" i="4" s="1"/>
  <c r="V144" i="4" s="1"/>
  <c r="U54" i="24"/>
  <c r="T54" i="24"/>
  <c r="T76" i="24" s="1"/>
  <c r="S54" i="24"/>
  <c r="S68" i="24" s="1"/>
  <c r="R54" i="24"/>
  <c r="R68" i="24" s="1"/>
  <c r="Q54" i="24"/>
  <c r="P54" i="24"/>
  <c r="P68" i="24" s="1"/>
  <c r="O54" i="24"/>
  <c r="O68" i="24" s="1"/>
  <c r="N54" i="24"/>
  <c r="N68" i="24" s="1"/>
  <c r="M54" i="24"/>
  <c r="L54" i="24"/>
  <c r="K54" i="24"/>
  <c r="K68" i="24" s="1"/>
  <c r="J54" i="24"/>
  <c r="J68" i="24" s="1"/>
  <c r="I54" i="24"/>
  <c r="H54" i="24"/>
  <c r="H68" i="24" s="1"/>
  <c r="G54" i="24"/>
  <c r="G68" i="24" s="1"/>
  <c r="F54" i="24"/>
  <c r="E54" i="24"/>
  <c r="D54" i="24"/>
  <c r="C54" i="24"/>
  <c r="B54" i="24"/>
  <c r="B68" i="24" s="1"/>
  <c r="W53" i="24"/>
  <c r="V53" i="24"/>
  <c r="V67" i="24" s="1"/>
  <c r="U53" i="24"/>
  <c r="U67" i="24" s="1"/>
  <c r="T53" i="24"/>
  <c r="S53" i="24"/>
  <c r="R53" i="24"/>
  <c r="R67" i="24" s="1"/>
  <c r="Q53" i="24"/>
  <c r="Q67" i="24" s="1"/>
  <c r="P53" i="24"/>
  <c r="P67" i="24" s="1"/>
  <c r="O53" i="24"/>
  <c r="O67" i="24" s="1"/>
  <c r="N53" i="24"/>
  <c r="N52" i="24" s="1"/>
  <c r="M53" i="24"/>
  <c r="M67" i="24" s="1"/>
  <c r="L53" i="24"/>
  <c r="L67" i="24" s="1"/>
  <c r="K53" i="24"/>
  <c r="K67" i="24" s="1"/>
  <c r="J53" i="24"/>
  <c r="I53" i="24"/>
  <c r="H53" i="24"/>
  <c r="H67" i="24" s="1"/>
  <c r="G53" i="24"/>
  <c r="G67" i="24" s="1"/>
  <c r="F53" i="24"/>
  <c r="E53" i="24"/>
  <c r="E67" i="24" s="1"/>
  <c r="D53" i="24"/>
  <c r="C53" i="24"/>
  <c r="B53" i="24"/>
  <c r="B67" i="2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U4" i="24"/>
  <c r="U3" i="24" s="1"/>
  <c r="U17" i="4" s="1"/>
  <c r="T4" i="24"/>
  <c r="T3" i="24" s="1"/>
  <c r="S4" i="24"/>
  <c r="S3" i="24" s="1"/>
  <c r="S17" i="4" s="1"/>
  <c r="R4" i="24"/>
  <c r="R3" i="24" s="1"/>
  <c r="R3" i="4" s="1"/>
  <c r="Q4" i="24"/>
  <c r="Q3" i="24" s="1"/>
  <c r="P4" i="24"/>
  <c r="P3" i="24" s="1"/>
  <c r="P17" i="4" s="1"/>
  <c r="O4" i="24"/>
  <c r="O3" i="24" s="1"/>
  <c r="N4" i="24"/>
  <c r="N3" i="24" s="1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I4" i="24"/>
  <c r="I3" i="24" s="1"/>
  <c r="H4" i="24"/>
  <c r="G4" i="24"/>
  <c r="G3" i="24" s="1"/>
  <c r="F4" i="24"/>
  <c r="F3" i="24" s="1"/>
  <c r="E4" i="24"/>
  <c r="E3" i="24" s="1"/>
  <c r="D4" i="24"/>
  <c r="D3" i="24" s="1"/>
  <c r="C4" i="24"/>
  <c r="B4" i="24"/>
  <c r="H3" i="24"/>
  <c r="C3" i="24"/>
  <c r="B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O202" i="23"/>
  <c r="J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I144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99" i="23" s="1"/>
  <c r="V119" i="23"/>
  <c r="V213" i="23" s="1"/>
  <c r="U119" i="23"/>
  <c r="T119" i="23"/>
  <c r="S119" i="23"/>
  <c r="R119" i="23"/>
  <c r="R213" i="23" s="1"/>
  <c r="Q119" i="23"/>
  <c r="Q213" i="23" s="1"/>
  <c r="P119" i="23"/>
  <c r="P213" i="23" s="1"/>
  <c r="O119" i="23"/>
  <c r="O213" i="23" s="1"/>
  <c r="N119" i="23"/>
  <c r="N213" i="23" s="1"/>
  <c r="M119" i="23"/>
  <c r="L119" i="23"/>
  <c r="K119" i="23"/>
  <c r="J119" i="23"/>
  <c r="J213" i="23" s="1"/>
  <c r="I119" i="23"/>
  <c r="I213" i="23" s="1"/>
  <c r="H119" i="23"/>
  <c r="H213" i="23" s="1"/>
  <c r="G119" i="23"/>
  <c r="G99" i="23" s="1"/>
  <c r="G62" i="20" s="1"/>
  <c r="G115" i="4" s="1"/>
  <c r="F119" i="23"/>
  <c r="F213" i="23" s="1"/>
  <c r="E119" i="23"/>
  <c r="E213" i="23" s="1"/>
  <c r="D119" i="23"/>
  <c r="C119" i="23"/>
  <c r="B119" i="23"/>
  <c r="B213" i="23" s="1"/>
  <c r="W110" i="23"/>
  <c r="V110" i="23"/>
  <c r="V211" i="23" s="1"/>
  <c r="U110" i="23"/>
  <c r="T110" i="23"/>
  <c r="S110" i="23"/>
  <c r="R110" i="23"/>
  <c r="Q110" i="23"/>
  <c r="P110" i="23"/>
  <c r="P211" i="23" s="1"/>
  <c r="O110" i="23"/>
  <c r="O211" i="23" s="1"/>
  <c r="N110" i="23"/>
  <c r="N211" i="23" s="1"/>
  <c r="M110" i="23"/>
  <c r="L110" i="23"/>
  <c r="L211" i="23" s="1"/>
  <c r="K110" i="23"/>
  <c r="K211" i="23" s="1"/>
  <c r="J110" i="23"/>
  <c r="I110" i="23"/>
  <c r="H110" i="23"/>
  <c r="H211" i="23" s="1"/>
  <c r="G110" i="23"/>
  <c r="G211" i="23" s="1"/>
  <c r="F110" i="23"/>
  <c r="F211" i="23" s="1"/>
  <c r="E110" i="23"/>
  <c r="D110" i="23"/>
  <c r="D211" i="23" s="1"/>
  <c r="C110" i="23"/>
  <c r="C211" i="23" s="1"/>
  <c r="B110" i="23"/>
  <c r="V99" i="23"/>
  <c r="V176" i="23" s="1"/>
  <c r="O99" i="23"/>
  <c r="O62" i="20" s="1"/>
  <c r="O115" i="4" s="1"/>
  <c r="H99" i="23"/>
  <c r="H62" i="20" s="1"/>
  <c r="H115" i="4" s="1"/>
  <c r="W89" i="23"/>
  <c r="V89" i="23"/>
  <c r="U89" i="23"/>
  <c r="U203" i="23" s="1"/>
  <c r="T89" i="23"/>
  <c r="T203" i="23" s="1"/>
  <c r="S89" i="23"/>
  <c r="S203" i="23" s="1"/>
  <c r="R89" i="23"/>
  <c r="R203" i="23" s="1"/>
  <c r="Q89" i="23"/>
  <c r="P89" i="23"/>
  <c r="P203" i="23" s="1"/>
  <c r="O89" i="23"/>
  <c r="O203" i="23" s="1"/>
  <c r="N89" i="23"/>
  <c r="M89" i="23"/>
  <c r="L89" i="23"/>
  <c r="L203" i="23" s="1"/>
  <c r="K89" i="23"/>
  <c r="J89" i="23"/>
  <c r="J203" i="23" s="1"/>
  <c r="I89" i="23"/>
  <c r="H89" i="23"/>
  <c r="H203" i="23" s="1"/>
  <c r="G89" i="23"/>
  <c r="G203" i="23" s="1"/>
  <c r="F89" i="23"/>
  <c r="F48" i="23" s="1"/>
  <c r="F157" i="23" s="1"/>
  <c r="E89" i="23"/>
  <c r="D89" i="23"/>
  <c r="D203" i="23" s="1"/>
  <c r="C89" i="23"/>
  <c r="C203" i="23" s="1"/>
  <c r="B89" i="23"/>
  <c r="B203" i="23" s="1"/>
  <c r="W79" i="23"/>
  <c r="V79" i="23"/>
  <c r="V202" i="23" s="1"/>
  <c r="U79" i="23"/>
  <c r="U202" i="23" s="1"/>
  <c r="T79" i="23"/>
  <c r="S79" i="23"/>
  <c r="R79" i="23"/>
  <c r="R202" i="23" s="1"/>
  <c r="Q79" i="23"/>
  <c r="P79" i="23"/>
  <c r="O79" i="23"/>
  <c r="N79" i="23"/>
  <c r="N202" i="23" s="1"/>
  <c r="M79" i="23"/>
  <c r="L79" i="23"/>
  <c r="K79" i="23"/>
  <c r="J79" i="23"/>
  <c r="J202" i="23" s="1"/>
  <c r="I79" i="23"/>
  <c r="I202" i="23" s="1"/>
  <c r="H79" i="23"/>
  <c r="H202" i="23" s="1"/>
  <c r="G79" i="23"/>
  <c r="F79" i="23"/>
  <c r="F202" i="23" s="1"/>
  <c r="E79" i="23"/>
  <c r="E202" i="23" s="1"/>
  <c r="D79" i="23"/>
  <c r="C79" i="23"/>
  <c r="B79" i="23"/>
  <c r="W60" i="23"/>
  <c r="W201" i="23" s="1"/>
  <c r="V60" i="23"/>
  <c r="V201" i="23" s="1"/>
  <c r="U60" i="23"/>
  <c r="T60" i="23"/>
  <c r="S60" i="23"/>
  <c r="S48" i="23" s="1"/>
  <c r="R60" i="23"/>
  <c r="R48" i="23" s="1"/>
  <c r="R61" i="20" s="1"/>
  <c r="R114" i="4" s="1"/>
  <c r="Q60" i="23"/>
  <c r="P60" i="23"/>
  <c r="O60" i="23"/>
  <c r="O201" i="23" s="1"/>
  <c r="N60" i="23"/>
  <c r="N201" i="23" s="1"/>
  <c r="M60" i="23"/>
  <c r="L60" i="23"/>
  <c r="K60" i="23"/>
  <c r="J60" i="23"/>
  <c r="I60" i="23"/>
  <c r="H60" i="23"/>
  <c r="G60" i="23"/>
  <c r="F60" i="23"/>
  <c r="F201" i="23" s="1"/>
  <c r="E60" i="23"/>
  <c r="D60" i="23"/>
  <c r="C60" i="23"/>
  <c r="B60" i="23"/>
  <c r="K48" i="23"/>
  <c r="K61" i="20" s="1"/>
  <c r="K114" i="4" s="1"/>
  <c r="H48" i="23"/>
  <c r="H61" i="20" s="1"/>
  <c r="H114" i="4" s="1"/>
  <c r="C48" i="23"/>
  <c r="W33" i="23"/>
  <c r="W192" i="23" s="1"/>
  <c r="V33" i="23"/>
  <c r="V192" i="23" s="1"/>
  <c r="U33" i="23"/>
  <c r="T33" i="23"/>
  <c r="T5" i="23" s="1"/>
  <c r="S33" i="23"/>
  <c r="S192" i="23" s="1"/>
  <c r="R33" i="23"/>
  <c r="R192" i="23" s="1"/>
  <c r="Q33" i="23"/>
  <c r="Q5" i="23" s="1"/>
  <c r="P33" i="23"/>
  <c r="P192" i="23" s="1"/>
  <c r="O33" i="23"/>
  <c r="O192" i="23" s="1"/>
  <c r="N33" i="23"/>
  <c r="N5" i="23" s="1"/>
  <c r="M33" i="23"/>
  <c r="M192" i="23" s="1"/>
  <c r="L33" i="23"/>
  <c r="K33" i="23"/>
  <c r="K192" i="23" s="1"/>
  <c r="J33" i="23"/>
  <c r="J192" i="23" s="1"/>
  <c r="I33" i="23"/>
  <c r="H33" i="23"/>
  <c r="H192" i="23" s="1"/>
  <c r="G33" i="23"/>
  <c r="G192" i="23" s="1"/>
  <c r="F33" i="23"/>
  <c r="F5" i="23" s="1"/>
  <c r="E33" i="23"/>
  <c r="D33" i="23"/>
  <c r="D192" i="23" s="1"/>
  <c r="C33" i="23"/>
  <c r="B33" i="23"/>
  <c r="S5" i="23"/>
  <c r="S137" i="23" s="1"/>
  <c r="O5" i="23"/>
  <c r="O143" i="23" s="1"/>
  <c r="K5" i="23"/>
  <c r="K137" i="23" s="1"/>
  <c r="J5" i="23"/>
  <c r="I5" i="23"/>
  <c r="H5" i="23"/>
  <c r="H137" i="23" s="1"/>
  <c r="G5" i="23"/>
  <c r="B5" i="23"/>
  <c r="B60" i="20" s="1"/>
  <c r="B113" i="4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T192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R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R171" i="22"/>
  <c r="B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Q165" i="22" s="1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F165" i="22" s="1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B165" i="22" s="1"/>
  <c r="W166" i="22"/>
  <c r="V166" i="22"/>
  <c r="U166" i="22"/>
  <c r="T166" i="22"/>
  <c r="S166" i="22"/>
  <c r="R166" i="22"/>
  <c r="Q166" i="22"/>
  <c r="P166" i="22"/>
  <c r="O166" i="22"/>
  <c r="O165" i="22" s="1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C165" i="22" s="1"/>
  <c r="B166" i="22"/>
  <c r="I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U147" i="22"/>
  <c r="T147" i="22"/>
  <c r="T146" i="22" s="1"/>
  <c r="S147" i="22"/>
  <c r="R147" i="22"/>
  <c r="Q147" i="22"/>
  <c r="P147" i="22"/>
  <c r="O147" i="22"/>
  <c r="O146" i="22" s="1"/>
  <c r="N147" i="22"/>
  <c r="M147" i="22"/>
  <c r="L147" i="22"/>
  <c r="K147" i="22"/>
  <c r="J147" i="22"/>
  <c r="I147" i="22"/>
  <c r="I146" i="22" s="1"/>
  <c r="H147" i="22"/>
  <c r="G147" i="22"/>
  <c r="F147" i="22"/>
  <c r="E147" i="22"/>
  <c r="D147" i="22"/>
  <c r="C147" i="22"/>
  <c r="B147" i="22"/>
  <c r="G146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V141" i="22"/>
  <c r="N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W175" i="22" s="1"/>
  <c r="V119" i="22"/>
  <c r="V175" i="22" s="1"/>
  <c r="U119" i="22"/>
  <c r="U175" i="22" s="1"/>
  <c r="T119" i="22"/>
  <c r="T175" i="22" s="1"/>
  <c r="S119" i="22"/>
  <c r="S175" i="22" s="1"/>
  <c r="R119" i="22"/>
  <c r="Q119" i="22"/>
  <c r="P119" i="22"/>
  <c r="O119" i="22"/>
  <c r="N119" i="22"/>
  <c r="N213" i="22" s="1"/>
  <c r="M119" i="22"/>
  <c r="L119" i="22"/>
  <c r="K119" i="22"/>
  <c r="K213" i="22" s="1"/>
  <c r="J119" i="22"/>
  <c r="J213" i="22" s="1"/>
  <c r="I119" i="22"/>
  <c r="H119" i="22"/>
  <c r="G119" i="22"/>
  <c r="G213" i="22" s="1"/>
  <c r="F119" i="22"/>
  <c r="F213" i="22" s="1"/>
  <c r="E119" i="22"/>
  <c r="D119" i="22"/>
  <c r="C119" i="22"/>
  <c r="C213" i="22" s="1"/>
  <c r="B119" i="22"/>
  <c r="B213" i="22" s="1"/>
  <c r="W110" i="22"/>
  <c r="W171" i="22" s="1"/>
  <c r="V110" i="22"/>
  <c r="V171" i="22" s="1"/>
  <c r="U110" i="22"/>
  <c r="U171" i="22" s="1"/>
  <c r="T110" i="22"/>
  <c r="T171" i="22" s="1"/>
  <c r="S110" i="22"/>
  <c r="R110" i="22"/>
  <c r="Q110" i="22"/>
  <c r="P110" i="22"/>
  <c r="O110" i="22"/>
  <c r="O171" i="22" s="1"/>
  <c r="N110" i="22"/>
  <c r="N171" i="22" s="1"/>
  <c r="M110" i="22"/>
  <c r="M171" i="22" s="1"/>
  <c r="L110" i="22"/>
  <c r="L171" i="22" s="1"/>
  <c r="K110" i="22"/>
  <c r="J110" i="22"/>
  <c r="J171" i="22" s="1"/>
  <c r="I110" i="22"/>
  <c r="H110" i="22"/>
  <c r="G110" i="22"/>
  <c r="G171" i="22" s="1"/>
  <c r="F110" i="22"/>
  <c r="F171" i="22" s="1"/>
  <c r="E110" i="22"/>
  <c r="E171" i="22" s="1"/>
  <c r="D110" i="22"/>
  <c r="D171" i="22" s="1"/>
  <c r="C110" i="22"/>
  <c r="B110" i="22"/>
  <c r="W89" i="22"/>
  <c r="W203" i="22" s="1"/>
  <c r="V89" i="22"/>
  <c r="U89" i="22"/>
  <c r="T89" i="22"/>
  <c r="S89" i="22"/>
  <c r="S203" i="22" s="1"/>
  <c r="R89" i="22"/>
  <c r="R203" i="22" s="1"/>
  <c r="Q89" i="22"/>
  <c r="P89" i="22"/>
  <c r="P160" i="22" s="1"/>
  <c r="O89" i="22"/>
  <c r="N89" i="22"/>
  <c r="M89" i="22"/>
  <c r="L89" i="22"/>
  <c r="K89" i="22"/>
  <c r="J89" i="22"/>
  <c r="I89" i="22"/>
  <c r="H89" i="22"/>
  <c r="H160" i="22" s="1"/>
  <c r="G89" i="22"/>
  <c r="F89" i="22"/>
  <c r="E89" i="22"/>
  <c r="D89" i="22"/>
  <c r="C89" i="22"/>
  <c r="B89" i="22"/>
  <c r="B203" i="22" s="1"/>
  <c r="W79" i="22"/>
  <c r="W157" i="22" s="1"/>
  <c r="V79" i="22"/>
  <c r="V157" i="22" s="1"/>
  <c r="U79" i="22"/>
  <c r="U157" i="22" s="1"/>
  <c r="T79" i="22"/>
  <c r="S79" i="22"/>
  <c r="R79" i="22"/>
  <c r="R157" i="22" s="1"/>
  <c r="Q79" i="22"/>
  <c r="P79" i="22"/>
  <c r="P202" i="22" s="1"/>
  <c r="O79" i="22"/>
  <c r="O157" i="22" s="1"/>
  <c r="N79" i="22"/>
  <c r="N157" i="22" s="1"/>
  <c r="M79" i="22"/>
  <c r="M157" i="22" s="1"/>
  <c r="L79" i="22"/>
  <c r="K79" i="22"/>
  <c r="J79" i="22"/>
  <c r="J157" i="22" s="1"/>
  <c r="I79" i="22"/>
  <c r="H79" i="22"/>
  <c r="G79" i="22"/>
  <c r="G157" i="22" s="1"/>
  <c r="F79" i="22"/>
  <c r="F157" i="22" s="1"/>
  <c r="E79" i="22"/>
  <c r="E157" i="22" s="1"/>
  <c r="D79" i="22"/>
  <c r="C79" i="22"/>
  <c r="B79" i="22"/>
  <c r="B157" i="22" s="1"/>
  <c r="W60" i="22"/>
  <c r="W153" i="22" s="1"/>
  <c r="V60" i="22"/>
  <c r="V153" i="22" s="1"/>
  <c r="U60" i="22"/>
  <c r="U153" i="22" s="1"/>
  <c r="T60" i="22"/>
  <c r="T153" i="22" s="1"/>
  <c r="S60" i="22"/>
  <c r="S153" i="22" s="1"/>
  <c r="R60" i="22"/>
  <c r="R201" i="22" s="1"/>
  <c r="Q60" i="22"/>
  <c r="P60" i="22"/>
  <c r="O60" i="22"/>
  <c r="O153" i="22" s="1"/>
  <c r="N60" i="22"/>
  <c r="N153" i="22" s="1"/>
  <c r="M60" i="22"/>
  <c r="M153" i="22" s="1"/>
  <c r="L60" i="22"/>
  <c r="L153" i="22" s="1"/>
  <c r="K60" i="22"/>
  <c r="K153" i="22" s="1"/>
  <c r="J60" i="22"/>
  <c r="J201" i="22" s="1"/>
  <c r="I60" i="22"/>
  <c r="H60" i="22"/>
  <c r="G60" i="22"/>
  <c r="G153" i="22" s="1"/>
  <c r="F60" i="22"/>
  <c r="F153" i="22" s="1"/>
  <c r="E60" i="22"/>
  <c r="E153" i="22" s="1"/>
  <c r="D60" i="22"/>
  <c r="D153" i="22" s="1"/>
  <c r="C60" i="22"/>
  <c r="C153" i="22" s="1"/>
  <c r="B60" i="22"/>
  <c r="W33" i="22"/>
  <c r="V33" i="22"/>
  <c r="U33" i="22"/>
  <c r="T33" i="22"/>
  <c r="T141" i="22" s="1"/>
  <c r="S33" i="22"/>
  <c r="S141" i="22" s="1"/>
  <c r="R33" i="22"/>
  <c r="R141" i="22" s="1"/>
  <c r="Q33" i="22"/>
  <c r="P33" i="22"/>
  <c r="O33" i="22"/>
  <c r="N33" i="22"/>
  <c r="M33" i="22"/>
  <c r="L33" i="22"/>
  <c r="L141" i="22" s="1"/>
  <c r="K33" i="22"/>
  <c r="K141" i="22" s="1"/>
  <c r="J33" i="22"/>
  <c r="J141" i="22" s="1"/>
  <c r="I33" i="22"/>
  <c r="H33" i="22"/>
  <c r="G33" i="22"/>
  <c r="F33" i="22"/>
  <c r="F141" i="22" s="1"/>
  <c r="E33" i="22"/>
  <c r="D33" i="22"/>
  <c r="D141" i="22" s="1"/>
  <c r="C33" i="22"/>
  <c r="C141" i="22" s="1"/>
  <c r="C132" i="22" s="1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Q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S203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D165" i="21" s="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T165" i="21" s="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E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L165" i="21" s="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V165" i="21" s="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V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U157" i="21"/>
  <c r="T157" i="21"/>
  <c r="P157" i="21"/>
  <c r="M157" i="21"/>
  <c r="L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J146" i="21" s="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E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B146" i="21" s="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V146" i="21" s="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W146" i="21" s="1"/>
  <c r="V147" i="21"/>
  <c r="U147" i="21"/>
  <c r="T147" i="21"/>
  <c r="S147" i="21"/>
  <c r="R147" i="21"/>
  <c r="R146" i="21" s="1"/>
  <c r="Q147" i="21"/>
  <c r="Q146" i="21" s="1"/>
  <c r="P147" i="21"/>
  <c r="P146" i="21" s="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H141" i="21"/>
  <c r="D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S119" i="21"/>
  <c r="S213" i="21" s="1"/>
  <c r="R119" i="21"/>
  <c r="R213" i="21" s="1"/>
  <c r="Q119" i="21"/>
  <c r="P119" i="21"/>
  <c r="O119" i="21"/>
  <c r="O213" i="21" s="1"/>
  <c r="N119" i="21"/>
  <c r="N213" i="21" s="1"/>
  <c r="M119" i="21"/>
  <c r="M213" i="21" s="1"/>
  <c r="L119" i="21"/>
  <c r="K119" i="21"/>
  <c r="K213" i="21" s="1"/>
  <c r="J119" i="21"/>
  <c r="J213" i="21" s="1"/>
  <c r="I119" i="21"/>
  <c r="H119" i="21"/>
  <c r="G119" i="21"/>
  <c r="G213" i="21" s="1"/>
  <c r="F119" i="21"/>
  <c r="F213" i="21" s="1"/>
  <c r="E119" i="21"/>
  <c r="E213" i="21" s="1"/>
  <c r="D119" i="21"/>
  <c r="C119" i="21"/>
  <c r="C213" i="21" s="1"/>
  <c r="B119" i="21"/>
  <c r="B213" i="21" s="1"/>
  <c r="W110" i="21"/>
  <c r="V110" i="21"/>
  <c r="U110" i="21"/>
  <c r="U211" i="21" s="1"/>
  <c r="T110" i="21"/>
  <c r="T211" i="21" s="1"/>
  <c r="S110" i="21"/>
  <c r="R110" i="21"/>
  <c r="Q110" i="21"/>
  <c r="Q171" i="21" s="1"/>
  <c r="P110" i="21"/>
  <c r="P211" i="21" s="1"/>
  <c r="O110" i="21"/>
  <c r="N110" i="21"/>
  <c r="M110" i="21"/>
  <c r="M211" i="21" s="1"/>
  <c r="L110" i="21"/>
  <c r="L211" i="21" s="1"/>
  <c r="K110" i="21"/>
  <c r="J110" i="21"/>
  <c r="I110" i="21"/>
  <c r="I171" i="21" s="1"/>
  <c r="H110" i="21"/>
  <c r="H211" i="21" s="1"/>
  <c r="G110" i="21"/>
  <c r="F110" i="21"/>
  <c r="E110" i="21"/>
  <c r="E211" i="21" s="1"/>
  <c r="D110" i="21"/>
  <c r="D211" i="21" s="1"/>
  <c r="C110" i="21"/>
  <c r="B110" i="21"/>
  <c r="W89" i="21"/>
  <c r="W203" i="21" s="1"/>
  <c r="V89" i="21"/>
  <c r="V203" i="21" s="1"/>
  <c r="U89" i="21"/>
  <c r="T89" i="21"/>
  <c r="S89" i="21"/>
  <c r="S160" i="21" s="1"/>
  <c r="R89" i="21"/>
  <c r="R203" i="21" s="1"/>
  <c r="Q89" i="21"/>
  <c r="P89" i="21"/>
  <c r="P203" i="22" s="1"/>
  <c r="O89" i="21"/>
  <c r="O203" i="21" s="1"/>
  <c r="N89" i="21"/>
  <c r="N203" i="21" s="1"/>
  <c r="M89" i="21"/>
  <c r="L89" i="21"/>
  <c r="K89" i="21"/>
  <c r="K203" i="21" s="1"/>
  <c r="J89" i="21"/>
  <c r="J203" i="21" s="1"/>
  <c r="I89" i="21"/>
  <c r="H89" i="21"/>
  <c r="G89" i="21"/>
  <c r="G203" i="21" s="1"/>
  <c r="F89" i="21"/>
  <c r="F203" i="21" s="1"/>
  <c r="E89" i="21"/>
  <c r="D89" i="21"/>
  <c r="C89" i="21"/>
  <c r="C160" i="21" s="1"/>
  <c r="B89" i="21"/>
  <c r="B203" i="21" s="1"/>
  <c r="W79" i="21"/>
  <c r="V79" i="21"/>
  <c r="U79" i="21"/>
  <c r="U202" i="21" s="1"/>
  <c r="T79" i="21"/>
  <c r="T202" i="21" s="1"/>
  <c r="S79" i="21"/>
  <c r="R79" i="21"/>
  <c r="Q79" i="21"/>
  <c r="Q157" i="21" s="1"/>
  <c r="P79" i="21"/>
  <c r="P202" i="21" s="1"/>
  <c r="O79" i="21"/>
  <c r="N79" i="21"/>
  <c r="M79" i="21"/>
  <c r="M202" i="21" s="1"/>
  <c r="L79" i="21"/>
  <c r="L202" i="21" s="1"/>
  <c r="K79" i="21"/>
  <c r="J79" i="21"/>
  <c r="I79" i="21"/>
  <c r="I157" i="21" s="1"/>
  <c r="H79" i="21"/>
  <c r="H202" i="21" s="1"/>
  <c r="G79" i="21"/>
  <c r="F79" i="21"/>
  <c r="E79" i="21"/>
  <c r="E202" i="21" s="1"/>
  <c r="D79" i="21"/>
  <c r="D202" i="21" s="1"/>
  <c r="C79" i="21"/>
  <c r="B79" i="21"/>
  <c r="W60" i="21"/>
  <c r="W153" i="21" s="1"/>
  <c r="V60" i="21"/>
  <c r="V153" i="21" s="1"/>
  <c r="U60" i="21"/>
  <c r="U201" i="21" s="1"/>
  <c r="T60" i="21"/>
  <c r="S60" i="21"/>
  <c r="S201" i="21" s="1"/>
  <c r="R60" i="21"/>
  <c r="R153" i="21" s="1"/>
  <c r="Q60" i="21"/>
  <c r="P60" i="21"/>
  <c r="O60" i="21"/>
  <c r="O153" i="21" s="1"/>
  <c r="N60" i="21"/>
  <c r="N153" i="21" s="1"/>
  <c r="M60" i="21"/>
  <c r="M201" i="21" s="1"/>
  <c r="L60" i="21"/>
  <c r="K60" i="21"/>
  <c r="K201" i="21" s="1"/>
  <c r="J60" i="21"/>
  <c r="J153" i="21" s="1"/>
  <c r="I60" i="21"/>
  <c r="H60" i="21"/>
  <c r="G60" i="21"/>
  <c r="G153" i="21" s="1"/>
  <c r="F60" i="21"/>
  <c r="F153" i="21" s="1"/>
  <c r="E60" i="21"/>
  <c r="E201" i="21" s="1"/>
  <c r="D60" i="21"/>
  <c r="C60" i="21"/>
  <c r="C201" i="21" s="1"/>
  <c r="B60" i="21"/>
  <c r="B153" i="21" s="1"/>
  <c r="W33" i="21"/>
  <c r="W141" i="21" s="1"/>
  <c r="V33" i="21"/>
  <c r="U33" i="21"/>
  <c r="T33" i="21"/>
  <c r="T192" i="21" s="1"/>
  <c r="S33" i="21"/>
  <c r="R33" i="21"/>
  <c r="Q33" i="21"/>
  <c r="Q192" i="21" s="1"/>
  <c r="P33" i="21"/>
  <c r="P192" i="21" s="1"/>
  <c r="O33" i="21"/>
  <c r="O141" i="21" s="1"/>
  <c r="N33" i="21"/>
  <c r="M33" i="21"/>
  <c r="L33" i="21"/>
  <c r="L192" i="21" s="1"/>
  <c r="K33" i="21"/>
  <c r="J33" i="21"/>
  <c r="I33" i="21"/>
  <c r="I192" i="21" s="1"/>
  <c r="H33" i="21"/>
  <c r="H192" i="21" s="1"/>
  <c r="G33" i="21"/>
  <c r="G141" i="21" s="1"/>
  <c r="F33" i="21"/>
  <c r="E33" i="21"/>
  <c r="D33" i="21"/>
  <c r="D192" i="21" s="1"/>
  <c r="C33" i="21"/>
  <c r="B33" i="2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W71" i="20"/>
  <c r="G71" i="20"/>
  <c r="U70" i="20"/>
  <c r="S69" i="20"/>
  <c r="R69" i="20"/>
  <c r="K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W62" i="20"/>
  <c r="W115" i="4" s="1"/>
  <c r="C61" i="20"/>
  <c r="S60" i="20"/>
  <c r="S113" i="4" s="1"/>
  <c r="O60" i="20"/>
  <c r="O113" i="4" s="1"/>
  <c r="N60" i="20"/>
  <c r="N113" i="4" s="1"/>
  <c r="K60" i="20"/>
  <c r="K113" i="4" s="1"/>
  <c r="J60" i="20"/>
  <c r="J113" i="4" s="1"/>
  <c r="I60" i="20"/>
  <c r="I113" i="4" s="1"/>
  <c r="H60" i="20"/>
  <c r="H113" i="4" s="1"/>
  <c r="G60" i="20"/>
  <c r="G113" i="4" s="1"/>
  <c r="F60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I42" i="7" s="1"/>
  <c r="H58" i="20"/>
  <c r="G58" i="20"/>
  <c r="G42" i="7" s="1"/>
  <c r="F58" i="20"/>
  <c r="E58" i="20"/>
  <c r="E42" i="7" s="1"/>
  <c r="D58" i="20"/>
  <c r="C58" i="20"/>
  <c r="B58" i="20"/>
  <c r="B42" i="7" s="1"/>
  <c r="H57" i="20"/>
  <c r="W54" i="20"/>
  <c r="V54" i="20"/>
  <c r="U54" i="20"/>
  <c r="U71" i="20" s="1"/>
  <c r="T54" i="20"/>
  <c r="T71" i="20" s="1"/>
  <c r="S54" i="20"/>
  <c r="S71" i="20" s="1"/>
  <c r="R54" i="20"/>
  <c r="R71" i="20" s="1"/>
  <c r="Q54" i="20"/>
  <c r="Q71" i="20" s="1"/>
  <c r="P54" i="20"/>
  <c r="O54" i="20"/>
  <c r="N54" i="20"/>
  <c r="N71" i="20" s="1"/>
  <c r="M54" i="20"/>
  <c r="M71" i="20" s="1"/>
  <c r="L54" i="20"/>
  <c r="L71" i="20" s="1"/>
  <c r="K54" i="20"/>
  <c r="K71" i="20" s="1"/>
  <c r="J54" i="20"/>
  <c r="J71" i="20" s="1"/>
  <c r="I54" i="20"/>
  <c r="I71" i="20" s="1"/>
  <c r="H54" i="20"/>
  <c r="G54" i="20"/>
  <c r="F54" i="20"/>
  <c r="E54" i="20"/>
  <c r="E71" i="20" s="1"/>
  <c r="D54" i="20"/>
  <c r="D71" i="20" s="1"/>
  <c r="C54" i="20"/>
  <c r="C68" i="4" s="1"/>
  <c r="B54" i="20"/>
  <c r="B71" i="20" s="1"/>
  <c r="W53" i="20"/>
  <c r="W70" i="20" s="1"/>
  <c r="V53" i="20"/>
  <c r="U53" i="20"/>
  <c r="T53" i="20"/>
  <c r="S53" i="20"/>
  <c r="S70" i="20" s="1"/>
  <c r="R53" i="20"/>
  <c r="R70" i="20" s="1"/>
  <c r="Q53" i="20"/>
  <c r="Q67" i="4" s="1"/>
  <c r="Q140" i="4" s="1"/>
  <c r="P53" i="20"/>
  <c r="P70" i="20" s="1"/>
  <c r="O53" i="20"/>
  <c r="O70" i="20" s="1"/>
  <c r="N53" i="20"/>
  <c r="N70" i="20" s="1"/>
  <c r="M53" i="20"/>
  <c r="M70" i="20" s="1"/>
  <c r="L53" i="20"/>
  <c r="K53" i="20"/>
  <c r="K70" i="20" s="1"/>
  <c r="J53" i="20"/>
  <c r="I53" i="20"/>
  <c r="I70" i="20" s="1"/>
  <c r="H53" i="20"/>
  <c r="H70" i="20" s="1"/>
  <c r="G53" i="20"/>
  <c r="G70" i="20" s="1"/>
  <c r="F53" i="20"/>
  <c r="E53" i="20"/>
  <c r="E70" i="20" s="1"/>
  <c r="D53" i="20"/>
  <c r="D70" i="20" s="1"/>
  <c r="C53" i="20"/>
  <c r="C70" i="20" s="1"/>
  <c r="B53" i="20"/>
  <c r="B70" i="20" s="1"/>
  <c r="W52" i="20"/>
  <c r="V52" i="20"/>
  <c r="V69" i="20" s="1"/>
  <c r="U52" i="20"/>
  <c r="U69" i="20" s="1"/>
  <c r="T52" i="20"/>
  <c r="S52" i="20"/>
  <c r="R52" i="20"/>
  <c r="Q52" i="20"/>
  <c r="P52" i="20"/>
  <c r="P69" i="20" s="1"/>
  <c r="O52" i="20"/>
  <c r="N52" i="20"/>
  <c r="N69" i="20" s="1"/>
  <c r="M52" i="20"/>
  <c r="M69" i="20" s="1"/>
  <c r="L52" i="20"/>
  <c r="K52" i="20"/>
  <c r="J52" i="20"/>
  <c r="I52" i="20"/>
  <c r="H52" i="20"/>
  <c r="H69" i="20" s="1"/>
  <c r="G52" i="20"/>
  <c r="G69" i="20" s="1"/>
  <c r="F52" i="20"/>
  <c r="E52" i="20"/>
  <c r="E69" i="20" s="1"/>
  <c r="D52" i="20"/>
  <c r="C52" i="20"/>
  <c r="C69" i="20" s="1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D13" i="4" s="1"/>
  <c r="C3" i="20"/>
  <c r="B3" i="20"/>
  <c r="B13" i="4" s="1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J197" i="19" s="1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B197" i="19" s="1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R197" i="19" s="1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G197" i="19" s="1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S197" i="19" s="1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W197" i="19" s="1"/>
  <c r="V198" i="19"/>
  <c r="U198" i="19"/>
  <c r="T198" i="19"/>
  <c r="S198" i="19"/>
  <c r="R198" i="19"/>
  <c r="Q198" i="19"/>
  <c r="P198" i="19"/>
  <c r="O198" i="19"/>
  <c r="O197" i="19" s="1"/>
  <c r="N198" i="19"/>
  <c r="M198" i="19"/>
  <c r="M197" i="19" s="1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P191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P187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T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T172" i="19"/>
  <c r="L172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L168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09" i="19" s="1"/>
  <c r="V142" i="19"/>
  <c r="V209" i="19" s="1"/>
  <c r="U142" i="19"/>
  <c r="U209" i="19" s="1"/>
  <c r="T142" i="19"/>
  <c r="S142" i="19"/>
  <c r="R142" i="19"/>
  <c r="Q142" i="19"/>
  <c r="P142" i="19"/>
  <c r="P209" i="19" s="1"/>
  <c r="O142" i="19"/>
  <c r="O209" i="19" s="1"/>
  <c r="N142" i="19"/>
  <c r="N209" i="19" s="1"/>
  <c r="M142" i="19"/>
  <c r="M209" i="19" s="1"/>
  <c r="L142" i="19"/>
  <c r="K142" i="19"/>
  <c r="J142" i="19"/>
  <c r="I142" i="19"/>
  <c r="H142" i="19"/>
  <c r="H209" i="19" s="1"/>
  <c r="G142" i="19"/>
  <c r="G209" i="19" s="1"/>
  <c r="F142" i="19"/>
  <c r="F209" i="19" s="1"/>
  <c r="E142" i="19"/>
  <c r="E209" i="19" s="1"/>
  <c r="D142" i="19"/>
  <c r="C142" i="19"/>
  <c r="B142" i="19"/>
  <c r="W121" i="19"/>
  <c r="V121" i="19"/>
  <c r="U121" i="19"/>
  <c r="T121" i="19"/>
  <c r="T203" i="19" s="1"/>
  <c r="S121" i="19"/>
  <c r="S203" i="19" s="1"/>
  <c r="R121" i="19"/>
  <c r="R203" i="19" s="1"/>
  <c r="Q121" i="19"/>
  <c r="Q203" i="19" s="1"/>
  <c r="P121" i="19"/>
  <c r="O121" i="19"/>
  <c r="N121" i="19"/>
  <c r="M121" i="19"/>
  <c r="L121" i="19"/>
  <c r="L203" i="19" s="1"/>
  <c r="K121" i="19"/>
  <c r="K203" i="19" s="1"/>
  <c r="J121" i="19"/>
  <c r="J203" i="19" s="1"/>
  <c r="I121" i="19"/>
  <c r="I203" i="19" s="1"/>
  <c r="H121" i="19"/>
  <c r="G121" i="19"/>
  <c r="F121" i="19"/>
  <c r="E121" i="19"/>
  <c r="D121" i="19"/>
  <c r="D203" i="19" s="1"/>
  <c r="C121" i="19"/>
  <c r="C203" i="19" s="1"/>
  <c r="B121" i="19"/>
  <c r="B203" i="19" s="1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J61" i="19" s="1"/>
  <c r="J81" i="16" s="1"/>
  <c r="J110" i="4" s="1"/>
  <c r="I93" i="19"/>
  <c r="H93" i="19"/>
  <c r="G93" i="19"/>
  <c r="F93" i="19"/>
  <c r="E93" i="19"/>
  <c r="D93" i="19"/>
  <c r="C93" i="19"/>
  <c r="B93" i="19"/>
  <c r="W72" i="19"/>
  <c r="W61" i="19" s="1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R61" i="19"/>
  <c r="R81" i="16" s="1"/>
  <c r="R110" i="4" s="1"/>
  <c r="P61" i="19"/>
  <c r="P229" i="19" s="1"/>
  <c r="O61" i="19"/>
  <c r="O81" i="16" s="1"/>
  <c r="O110" i="4" s="1"/>
  <c r="H61" i="19"/>
  <c r="H229" i="19" s="1"/>
  <c r="G61" i="19"/>
  <c r="G81" i="16" s="1"/>
  <c r="G110" i="4" s="1"/>
  <c r="B61" i="19"/>
  <c r="B81" i="16" s="1"/>
  <c r="B110" i="4" s="1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G5" i="19" s="1"/>
  <c r="F44" i="19"/>
  <c r="E44" i="19"/>
  <c r="D44" i="19"/>
  <c r="D5" i="19" s="1"/>
  <c r="C44" i="19"/>
  <c r="C5" i="19" s="1"/>
  <c r="C80" i="16" s="1"/>
  <c r="C109" i="4" s="1"/>
  <c r="B44" i="19"/>
  <c r="B226" i="19" s="1"/>
  <c r="W5" i="19"/>
  <c r="W171" i="19" s="1"/>
  <c r="T5" i="19"/>
  <c r="T173" i="19" s="1"/>
  <c r="S5" i="19"/>
  <c r="S80" i="16" s="1"/>
  <c r="S109" i="4" s="1"/>
  <c r="O5" i="19"/>
  <c r="O171" i="19" s="1"/>
  <c r="N5" i="19"/>
  <c r="N80" i="16" s="1"/>
  <c r="N109" i="4" s="1"/>
  <c r="L5" i="19"/>
  <c r="L173" i="19" s="1"/>
  <c r="K5" i="19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L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D197" i="18" s="1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W197" i="18" s="1"/>
  <c r="V198" i="18"/>
  <c r="U198" i="18"/>
  <c r="T198" i="18"/>
  <c r="S198" i="18"/>
  <c r="R198" i="18"/>
  <c r="Q198" i="18"/>
  <c r="P198" i="18"/>
  <c r="O198" i="18"/>
  <c r="N198" i="18"/>
  <c r="N197" i="18" s="1"/>
  <c r="M198" i="18"/>
  <c r="L198" i="18"/>
  <c r="L197" i="18" s="1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R190" i="18"/>
  <c r="I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U184" i="18"/>
  <c r="M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I178" i="18" s="1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Q172" i="18"/>
  <c r="S165" i="18"/>
  <c r="W142" i="18"/>
  <c r="V142" i="18"/>
  <c r="V209" i="18" s="1"/>
  <c r="U142" i="18"/>
  <c r="U209" i="18" s="1"/>
  <c r="T142" i="18"/>
  <c r="S142" i="18"/>
  <c r="S209" i="18" s="1"/>
  <c r="R142" i="18"/>
  <c r="Q142" i="18"/>
  <c r="P142" i="18"/>
  <c r="P209" i="18" s="1"/>
  <c r="O142" i="18"/>
  <c r="N142" i="18"/>
  <c r="N209" i="18" s="1"/>
  <c r="M142" i="18"/>
  <c r="M209" i="18" s="1"/>
  <c r="L142" i="18"/>
  <c r="K142" i="18"/>
  <c r="K209" i="18" s="1"/>
  <c r="J142" i="18"/>
  <c r="I142" i="18"/>
  <c r="H142" i="18"/>
  <c r="H209" i="18" s="1"/>
  <c r="G142" i="18"/>
  <c r="F142" i="18"/>
  <c r="F209" i="18" s="1"/>
  <c r="E142" i="18"/>
  <c r="E209" i="18" s="1"/>
  <c r="D142" i="18"/>
  <c r="D209" i="18" s="1"/>
  <c r="C142" i="18"/>
  <c r="C209" i="18" s="1"/>
  <c r="B142" i="18"/>
  <c r="B209" i="18" s="1"/>
  <c r="W121" i="18"/>
  <c r="W203" i="18" s="1"/>
  <c r="V121" i="18"/>
  <c r="U121" i="18"/>
  <c r="T121" i="18"/>
  <c r="T203" i="18" s="1"/>
  <c r="S121" i="18"/>
  <c r="R121" i="18"/>
  <c r="Q121" i="18"/>
  <c r="P121" i="18"/>
  <c r="O121" i="18"/>
  <c r="O203" i="18" s="1"/>
  <c r="N121" i="18"/>
  <c r="M121" i="18"/>
  <c r="L121" i="18"/>
  <c r="L203" i="18" s="1"/>
  <c r="K121" i="18"/>
  <c r="J121" i="18"/>
  <c r="I121" i="18"/>
  <c r="H121" i="18"/>
  <c r="G121" i="18"/>
  <c r="G203" i="18" s="1"/>
  <c r="F121" i="18"/>
  <c r="E121" i="18"/>
  <c r="D121" i="18"/>
  <c r="C121" i="18"/>
  <c r="C203" i="18" s="1"/>
  <c r="B121" i="18"/>
  <c r="W93" i="18"/>
  <c r="W190" i="18" s="1"/>
  <c r="V93" i="18"/>
  <c r="U93" i="18"/>
  <c r="T93" i="18"/>
  <c r="T190" i="18" s="1"/>
  <c r="S93" i="18"/>
  <c r="R93" i="18"/>
  <c r="Q93" i="18"/>
  <c r="P93" i="18"/>
  <c r="P190" i="18" s="1"/>
  <c r="O93" i="18"/>
  <c r="O190" i="18" s="1"/>
  <c r="N93" i="18"/>
  <c r="M93" i="18"/>
  <c r="L93" i="18"/>
  <c r="K93" i="18"/>
  <c r="J93" i="18"/>
  <c r="I93" i="18"/>
  <c r="H93" i="18"/>
  <c r="H190" i="18" s="1"/>
  <c r="G93" i="18"/>
  <c r="G190" i="18" s="1"/>
  <c r="F93" i="18"/>
  <c r="E93" i="18"/>
  <c r="D93" i="18"/>
  <c r="D190" i="18" s="1"/>
  <c r="C93" i="18"/>
  <c r="B93" i="18"/>
  <c r="W72" i="18"/>
  <c r="W184" i="18" s="1"/>
  <c r="V72" i="18"/>
  <c r="V184" i="18" s="1"/>
  <c r="U72" i="18"/>
  <c r="T72" i="18"/>
  <c r="S72" i="18"/>
  <c r="R72" i="18"/>
  <c r="Q72" i="18"/>
  <c r="P72" i="18"/>
  <c r="O72" i="18"/>
  <c r="O184" i="18" s="1"/>
  <c r="N72" i="18"/>
  <c r="M72" i="18"/>
  <c r="L72" i="18"/>
  <c r="L184" i="18" s="1"/>
  <c r="K72" i="18"/>
  <c r="K184" i="18" s="1"/>
  <c r="J72" i="18"/>
  <c r="I72" i="18"/>
  <c r="H72" i="18"/>
  <c r="H184" i="18" s="1"/>
  <c r="G72" i="18"/>
  <c r="G184" i="18" s="1"/>
  <c r="F72" i="18"/>
  <c r="F184" i="18" s="1"/>
  <c r="E72" i="18"/>
  <c r="E184" i="18" s="1"/>
  <c r="D72" i="18"/>
  <c r="C72" i="18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C226" i="18" s="1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L16" i="18"/>
  <c r="K16" i="18"/>
  <c r="K223" i="18" s="1"/>
  <c r="J16" i="18"/>
  <c r="I16" i="18"/>
  <c r="I223" i="18" s="1"/>
  <c r="H16" i="18"/>
  <c r="H96" i="16" s="1"/>
  <c r="G16" i="18"/>
  <c r="G223" i="18" s="1"/>
  <c r="F16" i="18"/>
  <c r="F223" i="18" s="1"/>
  <c r="E16" i="18"/>
  <c r="D16" i="18"/>
  <c r="D96" i="16" s="1"/>
  <c r="C16" i="18"/>
  <c r="C223" i="18" s="1"/>
  <c r="B16" i="18"/>
  <c r="S5" i="18"/>
  <c r="S169" i="18" s="1"/>
  <c r="Q5" i="18"/>
  <c r="Q173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H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S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S197" i="17" s="1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K197" i="17" s="1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D197" i="17" s="1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U197" i="17" s="1"/>
  <c r="T198" i="17"/>
  <c r="T197" i="17" s="1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C197" i="17" s="1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J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U184" i="17"/>
  <c r="M184" i="17"/>
  <c r="E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K178" i="17" s="1"/>
  <c r="J179" i="17"/>
  <c r="I179" i="17"/>
  <c r="H179" i="17"/>
  <c r="G179" i="17"/>
  <c r="F179" i="17"/>
  <c r="E179" i="17"/>
  <c r="D179" i="17"/>
  <c r="C179" i="17"/>
  <c r="B179" i="17"/>
  <c r="I178" i="17"/>
  <c r="U174" i="17"/>
  <c r="W142" i="17"/>
  <c r="V142" i="17"/>
  <c r="U142" i="17"/>
  <c r="T142" i="17"/>
  <c r="T248" i="17" s="1"/>
  <c r="S142" i="17"/>
  <c r="S248" i="17" s="1"/>
  <c r="R142" i="17"/>
  <c r="Q142" i="17"/>
  <c r="P142" i="17"/>
  <c r="P209" i="17" s="1"/>
  <c r="O142" i="17"/>
  <c r="N142" i="17"/>
  <c r="M142" i="17"/>
  <c r="L142" i="17"/>
  <c r="L248" i="17" s="1"/>
  <c r="K142" i="17"/>
  <c r="K248" i="17" s="1"/>
  <c r="J142" i="17"/>
  <c r="I142" i="17"/>
  <c r="H142" i="17"/>
  <c r="H209" i="17" s="1"/>
  <c r="G142" i="17"/>
  <c r="F142" i="17"/>
  <c r="E142" i="17"/>
  <c r="D142" i="17"/>
  <c r="D248" i="17" s="1"/>
  <c r="C142" i="17"/>
  <c r="C209" i="17" s="1"/>
  <c r="B142" i="17"/>
  <c r="W121" i="17"/>
  <c r="V121" i="17"/>
  <c r="U121" i="17"/>
  <c r="T121" i="17"/>
  <c r="T203" i="17" s="1"/>
  <c r="S121" i="17"/>
  <c r="R121" i="17"/>
  <c r="Q121" i="17"/>
  <c r="Q246" i="17" s="1"/>
  <c r="P121" i="17"/>
  <c r="P246" i="17" s="1"/>
  <c r="O121" i="17"/>
  <c r="N121" i="17"/>
  <c r="M121" i="17"/>
  <c r="L121" i="17"/>
  <c r="L203" i="17" s="1"/>
  <c r="K121" i="17"/>
  <c r="J121" i="17"/>
  <c r="I121" i="17"/>
  <c r="I246" i="17" s="1"/>
  <c r="H121" i="17"/>
  <c r="G121" i="17"/>
  <c r="F121" i="17"/>
  <c r="E121" i="17"/>
  <c r="D121" i="17"/>
  <c r="D203" i="17" s="1"/>
  <c r="C121" i="17"/>
  <c r="B121" i="17"/>
  <c r="W93" i="17"/>
  <c r="W190" i="17" s="1"/>
  <c r="V93" i="17"/>
  <c r="U93" i="17"/>
  <c r="T93" i="17"/>
  <c r="T190" i="17" s="1"/>
  <c r="S93" i="17"/>
  <c r="R93" i="17"/>
  <c r="R237" i="17" s="1"/>
  <c r="Q93" i="17"/>
  <c r="Q237" i="17" s="1"/>
  <c r="P93" i="17"/>
  <c r="P237" i="17" s="1"/>
  <c r="O93" i="17"/>
  <c r="O190" i="17" s="1"/>
  <c r="N93" i="17"/>
  <c r="M93" i="17"/>
  <c r="L93" i="17"/>
  <c r="L237" i="17" s="1"/>
  <c r="K93" i="17"/>
  <c r="J93" i="17"/>
  <c r="J237" i="17" s="1"/>
  <c r="I93" i="17"/>
  <c r="I237" i="17" s="1"/>
  <c r="H93" i="17"/>
  <c r="H237" i="17" s="1"/>
  <c r="G93" i="17"/>
  <c r="G190" i="17" s="1"/>
  <c r="F93" i="17"/>
  <c r="E93" i="17"/>
  <c r="D93" i="17"/>
  <c r="D190" i="17" s="1"/>
  <c r="C93" i="17"/>
  <c r="B93" i="17"/>
  <c r="B237" i="17" s="1"/>
  <c r="W72" i="17"/>
  <c r="V72" i="17"/>
  <c r="V235" i="17" s="1"/>
  <c r="U72" i="17"/>
  <c r="U235" i="17" s="1"/>
  <c r="T72" i="17"/>
  <c r="S72" i="17"/>
  <c r="R72" i="17"/>
  <c r="Q72" i="17"/>
  <c r="P72" i="17"/>
  <c r="P184" i="17" s="1"/>
  <c r="O72" i="17"/>
  <c r="N72" i="17"/>
  <c r="N235" i="17" s="1"/>
  <c r="M72" i="17"/>
  <c r="M235" i="17" s="1"/>
  <c r="L72" i="17"/>
  <c r="K72" i="17"/>
  <c r="J72" i="17"/>
  <c r="I72" i="17"/>
  <c r="H72" i="17"/>
  <c r="H184" i="17" s="1"/>
  <c r="G72" i="17"/>
  <c r="F72" i="17"/>
  <c r="F235" i="17" s="1"/>
  <c r="E72" i="17"/>
  <c r="E235" i="17" s="1"/>
  <c r="D72" i="17"/>
  <c r="C72" i="17"/>
  <c r="B72" i="17"/>
  <c r="W44" i="17"/>
  <c r="W226" i="17" s="1"/>
  <c r="V44" i="17"/>
  <c r="V226" i="17" s="1"/>
  <c r="U44" i="17"/>
  <c r="T44" i="17"/>
  <c r="T226" i="17" s="1"/>
  <c r="S44" i="17"/>
  <c r="S226" i="17" s="1"/>
  <c r="R44" i="17"/>
  <c r="Q44" i="17"/>
  <c r="P44" i="17"/>
  <c r="P226" i="17" s="1"/>
  <c r="O44" i="17"/>
  <c r="O226" i="17" s="1"/>
  <c r="N44" i="17"/>
  <c r="N226" i="17" s="1"/>
  <c r="M44" i="17"/>
  <c r="L44" i="17"/>
  <c r="L226" i="17" s="1"/>
  <c r="K44" i="17"/>
  <c r="K226" i="17" s="1"/>
  <c r="J44" i="17"/>
  <c r="I44" i="17"/>
  <c r="H44" i="17"/>
  <c r="H226" i="17" s="1"/>
  <c r="G44" i="17"/>
  <c r="G226" i="17" s="1"/>
  <c r="F44" i="17"/>
  <c r="F226" i="17" s="1"/>
  <c r="E44" i="17"/>
  <c r="D44" i="17"/>
  <c r="D226" i="17" s="1"/>
  <c r="C44" i="17"/>
  <c r="C226" i="17" s="1"/>
  <c r="B44" i="17"/>
  <c r="U5" i="17"/>
  <c r="U167" i="17" s="1"/>
  <c r="T5" i="17"/>
  <c r="T174" i="17" s="1"/>
  <c r="L5" i="17"/>
  <c r="L172" i="17" s="1"/>
  <c r="F5" i="17"/>
  <c r="F170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7" i="16"/>
  <c r="T96" i="16"/>
  <c r="S96" i="16"/>
  <c r="Q96" i="16"/>
  <c r="P96" i="16"/>
  <c r="O96" i="16"/>
  <c r="N96" i="16"/>
  <c r="L96" i="16"/>
  <c r="J96" i="16"/>
  <c r="I96" i="16"/>
  <c r="K93" i="16"/>
  <c r="O92" i="16"/>
  <c r="G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L103" i="16" s="1"/>
  <c r="L166" i="4" s="1"/>
  <c r="K82" i="16"/>
  <c r="J82" i="16"/>
  <c r="I82" i="16"/>
  <c r="I111" i="4" s="1"/>
  <c r="H82" i="16"/>
  <c r="H111" i="4" s="1"/>
  <c r="G82" i="16"/>
  <c r="G111" i="4" s="1"/>
  <c r="F82" i="16"/>
  <c r="F111" i="4" s="1"/>
  <c r="E82" i="16"/>
  <c r="D82" i="16"/>
  <c r="D111" i="4" s="1"/>
  <c r="C82" i="16"/>
  <c r="B82" i="16"/>
  <c r="B111" i="4" s="1"/>
  <c r="T80" i="16"/>
  <c r="T109" i="4" s="1"/>
  <c r="L80" i="16"/>
  <c r="L109" i="4" s="1"/>
  <c r="W78" i="16"/>
  <c r="V78" i="16"/>
  <c r="V41" i="7" s="1"/>
  <c r="U78" i="16"/>
  <c r="T78" i="16"/>
  <c r="S78" i="16"/>
  <c r="R78" i="16"/>
  <c r="R41" i="7" s="1"/>
  <c r="Q78" i="16"/>
  <c r="P78" i="16"/>
  <c r="O78" i="16"/>
  <c r="N78" i="16"/>
  <c r="N41" i="7" s="1"/>
  <c r="M78" i="16"/>
  <c r="M41" i="7" s="1"/>
  <c r="L78" i="16"/>
  <c r="L41" i="7" s="1"/>
  <c r="K78" i="16"/>
  <c r="K41" i="7" s="1"/>
  <c r="J78" i="16"/>
  <c r="J41" i="7" s="1"/>
  <c r="I78" i="16"/>
  <c r="H78" i="16"/>
  <c r="G78" i="16"/>
  <c r="G41" i="7" s="1"/>
  <c r="F78" i="16"/>
  <c r="F41" i="7" s="1"/>
  <c r="E78" i="16"/>
  <c r="E41" i="7" s="1"/>
  <c r="D78" i="16"/>
  <c r="D41" i="7" s="1"/>
  <c r="C78" i="16"/>
  <c r="C41" i="7" s="1"/>
  <c r="B78" i="16"/>
  <c r="B41" i="7" s="1"/>
  <c r="A74" i="16"/>
  <c r="A73" i="16"/>
  <c r="W72" i="16"/>
  <c r="W71" i="16" s="1"/>
  <c r="V72" i="16"/>
  <c r="V71" i="16" s="1"/>
  <c r="U72" i="16"/>
  <c r="U90" i="16" s="1"/>
  <c r="T72" i="16"/>
  <c r="T90" i="16" s="1"/>
  <c r="S72" i="16"/>
  <c r="S90" i="16" s="1"/>
  <c r="R72" i="16"/>
  <c r="R90" i="16" s="1"/>
  <c r="Q72" i="16"/>
  <c r="P72" i="16"/>
  <c r="P90" i="16" s="1"/>
  <c r="O72" i="16"/>
  <c r="O71" i="16" s="1"/>
  <c r="N72" i="16"/>
  <c r="N71" i="16" s="1"/>
  <c r="M72" i="16"/>
  <c r="M90" i="16" s="1"/>
  <c r="L72" i="16"/>
  <c r="L90" i="16" s="1"/>
  <c r="K72" i="16"/>
  <c r="K71" i="16" s="1"/>
  <c r="J72" i="16"/>
  <c r="J90" i="16" s="1"/>
  <c r="I72" i="16"/>
  <c r="H72" i="16"/>
  <c r="H90" i="16" s="1"/>
  <c r="G72" i="16"/>
  <c r="G71" i="16" s="1"/>
  <c r="F72" i="16"/>
  <c r="F71" i="16" s="1"/>
  <c r="E72" i="16"/>
  <c r="E90" i="16" s="1"/>
  <c r="D72" i="16"/>
  <c r="D90" i="16" s="1"/>
  <c r="C72" i="16"/>
  <c r="C71" i="16" s="1"/>
  <c r="B72" i="16"/>
  <c r="B71" i="16" s="1"/>
  <c r="A72" i="16"/>
  <c r="T71" i="16"/>
  <c r="M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V93" i="16" s="1"/>
  <c r="U55" i="16"/>
  <c r="U93" i="16" s="1"/>
  <c r="T55" i="16"/>
  <c r="S55" i="16"/>
  <c r="R55" i="16"/>
  <c r="Q55" i="16"/>
  <c r="Q93" i="16" s="1"/>
  <c r="P55" i="16"/>
  <c r="O55" i="16"/>
  <c r="O93" i="16" s="1"/>
  <c r="N55" i="16"/>
  <c r="N93" i="16" s="1"/>
  <c r="M55" i="16"/>
  <c r="M93" i="16" s="1"/>
  <c r="L55" i="16"/>
  <c r="L93" i="16" s="1"/>
  <c r="K55" i="16"/>
  <c r="J55" i="16"/>
  <c r="I55" i="16"/>
  <c r="I93" i="16" s="1"/>
  <c r="H55" i="16"/>
  <c r="G55" i="16"/>
  <c r="G93" i="16" s="1"/>
  <c r="F55" i="16"/>
  <c r="F93" i="16" s="1"/>
  <c r="E55" i="16"/>
  <c r="E93" i="16" s="1"/>
  <c r="D55" i="16"/>
  <c r="D93" i="16" s="1"/>
  <c r="C55" i="16"/>
  <c r="C93" i="16" s="1"/>
  <c r="B55" i="16"/>
  <c r="W54" i="16"/>
  <c r="V54" i="16"/>
  <c r="V92" i="16" s="1"/>
  <c r="U54" i="16"/>
  <c r="U92" i="16" s="1"/>
  <c r="T54" i="16"/>
  <c r="T92" i="16" s="1"/>
  <c r="S54" i="16"/>
  <c r="S92" i="16" s="1"/>
  <c r="R54" i="16"/>
  <c r="R92" i="16" s="1"/>
  <c r="Q54" i="16"/>
  <c r="Q92" i="16" s="1"/>
  <c r="P54" i="16"/>
  <c r="P92" i="16" s="1"/>
  <c r="O54" i="16"/>
  <c r="N54" i="16"/>
  <c r="N92" i="16" s="1"/>
  <c r="M54" i="16"/>
  <c r="M92" i="16" s="1"/>
  <c r="L54" i="16"/>
  <c r="L92" i="16" s="1"/>
  <c r="K54" i="16"/>
  <c r="K92" i="16" s="1"/>
  <c r="J54" i="16"/>
  <c r="J92" i="16" s="1"/>
  <c r="I54" i="16"/>
  <c r="I63" i="4" s="1"/>
  <c r="I136" i="4" s="1"/>
  <c r="H54" i="16"/>
  <c r="H63" i="4" s="1"/>
  <c r="G54" i="16"/>
  <c r="G92" i="16" s="1"/>
  <c r="F54" i="16"/>
  <c r="F92" i="16" s="1"/>
  <c r="E54" i="16"/>
  <c r="E63" i="4" s="1"/>
  <c r="E136" i="4" s="1"/>
  <c r="D54" i="16"/>
  <c r="D92" i="16" s="1"/>
  <c r="C54" i="16"/>
  <c r="C92" i="16" s="1"/>
  <c r="B54" i="16"/>
  <c r="B92" i="16" s="1"/>
  <c r="U53" i="16"/>
  <c r="U91" i="16" s="1"/>
  <c r="F5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U4" i="16"/>
  <c r="U3" i="16" s="1"/>
  <c r="U9" i="4" s="1"/>
  <c r="T4" i="16"/>
  <c r="T3" i="16" s="1"/>
  <c r="S4" i="16"/>
  <c r="S3" i="16" s="1"/>
  <c r="R4" i="16"/>
  <c r="R3" i="16" s="1"/>
  <c r="R9" i="4" s="1"/>
  <c r="Q4" i="16"/>
  <c r="Q3" i="16" s="1"/>
  <c r="Q9" i="4" s="1"/>
  <c r="P4" i="16"/>
  <c r="O4" i="16"/>
  <c r="O3" i="16" s="1"/>
  <c r="O9" i="4" s="1"/>
  <c r="N4" i="16"/>
  <c r="M4" i="16"/>
  <c r="M3" i="16" s="1"/>
  <c r="M9" i="4" s="1"/>
  <c r="L4" i="16"/>
  <c r="L3" i="16" s="1"/>
  <c r="L9" i="4" s="1"/>
  <c r="K4" i="16"/>
  <c r="J4" i="16"/>
  <c r="J3" i="16" s="1"/>
  <c r="J9" i="4" s="1"/>
  <c r="I4" i="16"/>
  <c r="I3" i="16" s="1"/>
  <c r="H4" i="16"/>
  <c r="G4" i="16"/>
  <c r="F4" i="16"/>
  <c r="E4" i="16"/>
  <c r="E3" i="16" s="1"/>
  <c r="D4" i="16"/>
  <c r="D3" i="16" s="1"/>
  <c r="C4" i="16"/>
  <c r="B4" i="16"/>
  <c r="B3" i="16" s="1"/>
  <c r="V3" i="16"/>
  <c r="P3" i="16"/>
  <c r="P9" i="4" s="1"/>
  <c r="N3" i="16"/>
  <c r="K3" i="16"/>
  <c r="K9" i="4" s="1"/>
  <c r="H3" i="16"/>
  <c r="G3" i="16"/>
  <c r="G9" i="4" s="1"/>
  <c r="F3" i="16"/>
  <c r="C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U199" i="15"/>
  <c r="E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W182" i="15"/>
  <c r="V182" i="15"/>
  <c r="U182" i="15"/>
  <c r="T182" i="15"/>
  <c r="S182" i="15"/>
  <c r="R182" i="15"/>
  <c r="Q182" i="15"/>
  <c r="P182" i="15"/>
  <c r="O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W178" i="15"/>
  <c r="V178" i="15"/>
  <c r="U178" i="15"/>
  <c r="T178" i="15"/>
  <c r="S178" i="15"/>
  <c r="R178" i="15"/>
  <c r="Q178" i="15"/>
  <c r="P178" i="15"/>
  <c r="O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U171" i="15" s="1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E162" i="15" s="1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U162" i="15" s="1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F162" i="15" s="1"/>
  <c r="E164" i="15"/>
  <c r="D164" i="15"/>
  <c r="C164" i="15"/>
  <c r="B164" i="15"/>
  <c r="W163" i="15"/>
  <c r="V163" i="15"/>
  <c r="V162" i="15" s="1"/>
  <c r="U163" i="15"/>
  <c r="T163" i="15"/>
  <c r="S163" i="15"/>
  <c r="R163" i="15"/>
  <c r="Q163" i="15"/>
  <c r="P163" i="15"/>
  <c r="O163" i="15"/>
  <c r="O162" i="15" s="1"/>
  <c r="N163" i="15"/>
  <c r="M163" i="15"/>
  <c r="M162" i="15" s="1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U115" i="15" s="1"/>
  <c r="T141" i="15"/>
  <c r="S141" i="15"/>
  <c r="S115" i="15" s="1"/>
  <c r="R141" i="15"/>
  <c r="R115" i="15" s="1"/>
  <c r="Q141" i="15"/>
  <c r="Q216" i="15" s="1"/>
  <c r="P141" i="15"/>
  <c r="P115" i="15" s="1"/>
  <c r="O141" i="15"/>
  <c r="N141" i="15"/>
  <c r="M141" i="15"/>
  <c r="M115" i="15" s="1"/>
  <c r="L141" i="15"/>
  <c r="K141" i="15"/>
  <c r="K115" i="15" s="1"/>
  <c r="J141" i="15"/>
  <c r="J115" i="15" s="1"/>
  <c r="J214" i="15" s="1"/>
  <c r="I141" i="15"/>
  <c r="H141" i="15"/>
  <c r="G141" i="15"/>
  <c r="F141" i="15"/>
  <c r="E141" i="15"/>
  <c r="D141" i="15"/>
  <c r="C141" i="15"/>
  <c r="C115" i="15" s="1"/>
  <c r="B141" i="15"/>
  <c r="Q115" i="15"/>
  <c r="Q220" i="15" s="1"/>
  <c r="I115" i="15"/>
  <c r="I210" i="15" s="1"/>
  <c r="H115" i="15"/>
  <c r="H218" i="15" s="1"/>
  <c r="E115" i="15"/>
  <c r="E211" i="15" s="1"/>
  <c r="B115" i="15"/>
  <c r="W97" i="15"/>
  <c r="W199" i="15" s="1"/>
  <c r="V97" i="15"/>
  <c r="U97" i="15"/>
  <c r="T97" i="15"/>
  <c r="S97" i="15"/>
  <c r="R97" i="15"/>
  <c r="Q97" i="15"/>
  <c r="P97" i="15"/>
  <c r="O97" i="15"/>
  <c r="O199" i="15" s="1"/>
  <c r="N97" i="15"/>
  <c r="N199" i="15" s="1"/>
  <c r="M97" i="15"/>
  <c r="L97" i="15"/>
  <c r="K97" i="15"/>
  <c r="J97" i="15"/>
  <c r="I97" i="15"/>
  <c r="H97" i="15"/>
  <c r="G97" i="15"/>
  <c r="G199" i="15" s="1"/>
  <c r="F97" i="15"/>
  <c r="F199" i="15" s="1"/>
  <c r="E97" i="15"/>
  <c r="D97" i="15"/>
  <c r="C97" i="15"/>
  <c r="B97" i="15"/>
  <c r="W53" i="15"/>
  <c r="W241" i="15" s="1"/>
  <c r="V53" i="15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M53" i="15"/>
  <c r="L53" i="15"/>
  <c r="L34" i="15" s="1"/>
  <c r="L178" i="15" s="1"/>
  <c r="K53" i="15"/>
  <c r="J53" i="15"/>
  <c r="I53" i="15"/>
  <c r="H53" i="15"/>
  <c r="G53" i="15"/>
  <c r="F53" i="15"/>
  <c r="E53" i="15"/>
  <c r="D53" i="15"/>
  <c r="C53" i="15"/>
  <c r="B53" i="15"/>
  <c r="O34" i="15"/>
  <c r="O233" i="15" s="1"/>
  <c r="G34" i="15"/>
  <c r="G233" i="15" s="1"/>
  <c r="D34" i="15"/>
  <c r="C34" i="15"/>
  <c r="C233" i="15" s="1"/>
  <c r="B34" i="15"/>
  <c r="B182" i="15" s="1"/>
  <c r="A1" i="15"/>
  <c r="K261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W204" i="14" s="1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V204" i="14" s="1"/>
  <c r="U206" i="14"/>
  <c r="T206" i="14"/>
  <c r="S206" i="14"/>
  <c r="R206" i="14"/>
  <c r="R204" i="14" s="1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O204" i="14" s="1"/>
  <c r="N205" i="14"/>
  <c r="N204" i="14" s="1"/>
  <c r="M205" i="14"/>
  <c r="L205" i="14"/>
  <c r="K205" i="14"/>
  <c r="J205" i="14"/>
  <c r="I205" i="14"/>
  <c r="H205" i="14"/>
  <c r="H204" i="14" s="1"/>
  <c r="G205" i="14"/>
  <c r="F205" i="14"/>
  <c r="F204" i="14" s="1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V187" i="14" s="1"/>
  <c r="U188" i="14"/>
  <c r="T188" i="14"/>
  <c r="S188" i="14"/>
  <c r="R188" i="14"/>
  <c r="Q188" i="14"/>
  <c r="P188" i="14"/>
  <c r="O188" i="14"/>
  <c r="N188" i="14"/>
  <c r="N187" i="14" s="1"/>
  <c r="M188" i="14"/>
  <c r="L188" i="14"/>
  <c r="K188" i="14"/>
  <c r="J188" i="14"/>
  <c r="I188" i="14"/>
  <c r="H188" i="14"/>
  <c r="G188" i="14"/>
  <c r="F188" i="14"/>
  <c r="F187" i="14" s="1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V181" i="14"/>
  <c r="Q181" i="14"/>
  <c r="G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C171" i="14" s="1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S171" i="14" s="1"/>
  <c r="R172" i="14"/>
  <c r="R171" i="14" s="1"/>
  <c r="Q172" i="14"/>
  <c r="P172" i="14"/>
  <c r="O172" i="14"/>
  <c r="N172" i="14"/>
  <c r="M172" i="14"/>
  <c r="M171" i="14" s="1"/>
  <c r="L172" i="14"/>
  <c r="K172" i="14"/>
  <c r="K171" i="14" s="1"/>
  <c r="J172" i="14"/>
  <c r="J171" i="14" s="1"/>
  <c r="I172" i="14"/>
  <c r="H172" i="14"/>
  <c r="G172" i="14"/>
  <c r="F172" i="14"/>
  <c r="E172" i="14"/>
  <c r="D172" i="14"/>
  <c r="C172" i="14"/>
  <c r="B172" i="14"/>
  <c r="B171" i="14" s="1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S162" i="14" s="1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K162" i="14" s="1"/>
  <c r="J164" i="14"/>
  <c r="J162" i="14" s="1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C162" i="14" s="1"/>
  <c r="B163" i="14"/>
  <c r="R162" i="14"/>
  <c r="B162" i="14"/>
  <c r="W141" i="14"/>
  <c r="W216" i="14" s="1"/>
  <c r="V141" i="14"/>
  <c r="V216" i="14" s="1"/>
  <c r="U141" i="14"/>
  <c r="U216" i="14" s="1"/>
  <c r="T141" i="14"/>
  <c r="T216" i="14" s="1"/>
  <c r="S141" i="14"/>
  <c r="S216" i="14" s="1"/>
  <c r="R141" i="14"/>
  <c r="Q141" i="14"/>
  <c r="P141" i="14"/>
  <c r="O141" i="14"/>
  <c r="O216" i="14" s="1"/>
  <c r="N141" i="14"/>
  <c r="N216" i="14" s="1"/>
  <c r="M141" i="14"/>
  <c r="M216" i="14" s="1"/>
  <c r="L141" i="14"/>
  <c r="L216" i="14" s="1"/>
  <c r="K141" i="14"/>
  <c r="K216" i="14" s="1"/>
  <c r="J141" i="14"/>
  <c r="I141" i="14"/>
  <c r="H141" i="14"/>
  <c r="H261" i="14" s="1"/>
  <c r="G141" i="14"/>
  <c r="G261" i="14" s="1"/>
  <c r="F141" i="14"/>
  <c r="F216" i="14" s="1"/>
  <c r="E141" i="14"/>
  <c r="E216" i="14" s="1"/>
  <c r="D141" i="14"/>
  <c r="D216" i="14" s="1"/>
  <c r="C141" i="14"/>
  <c r="C216" i="14" s="1"/>
  <c r="B141" i="14"/>
  <c r="W97" i="14"/>
  <c r="W251" i="14" s="1"/>
  <c r="V97" i="14"/>
  <c r="V199" i="14" s="1"/>
  <c r="U97" i="14"/>
  <c r="U199" i="14" s="1"/>
  <c r="T97" i="14"/>
  <c r="T199" i="14" s="1"/>
  <c r="S97" i="14"/>
  <c r="S199" i="14" s="1"/>
  <c r="R97" i="14"/>
  <c r="R199" i="14" s="1"/>
  <c r="Q97" i="14"/>
  <c r="Q199" i="14" s="1"/>
  <c r="P97" i="14"/>
  <c r="O97" i="14"/>
  <c r="N97" i="14"/>
  <c r="N199" i="14" s="1"/>
  <c r="M97" i="14"/>
  <c r="M199" i="14" s="1"/>
  <c r="L97" i="14"/>
  <c r="L199" i="14" s="1"/>
  <c r="K97" i="14"/>
  <c r="K199" i="14" s="1"/>
  <c r="J97" i="14"/>
  <c r="J199" i="14" s="1"/>
  <c r="I97" i="14"/>
  <c r="I199" i="14" s="1"/>
  <c r="H97" i="14"/>
  <c r="G97" i="14"/>
  <c r="G251" i="14" s="1"/>
  <c r="F97" i="14"/>
  <c r="F199" i="14" s="1"/>
  <c r="E97" i="14"/>
  <c r="E199" i="14" s="1"/>
  <c r="D97" i="14"/>
  <c r="D199" i="14" s="1"/>
  <c r="C97" i="14"/>
  <c r="C199" i="14" s="1"/>
  <c r="B97" i="14"/>
  <c r="B199" i="14" s="1"/>
  <c r="W53" i="14"/>
  <c r="W241" i="14" s="1"/>
  <c r="V53" i="14"/>
  <c r="V241" i="14" s="1"/>
  <c r="U53" i="14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181" i="14" s="1"/>
  <c r="M53" i="14"/>
  <c r="L53" i="14"/>
  <c r="K53" i="14"/>
  <c r="J53" i="14"/>
  <c r="I53" i="14"/>
  <c r="I181" i="14" s="1"/>
  <c r="H53" i="14"/>
  <c r="G53" i="14"/>
  <c r="F53" i="14"/>
  <c r="F181" i="14" s="1"/>
  <c r="E53" i="14"/>
  <c r="D53" i="14"/>
  <c r="C53" i="14"/>
  <c r="B53" i="14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W224" i="13" s="1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O224" i="13" s="1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H224" i="13" s="1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O204" i="13" s="1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G204" i="13" s="1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W204" i="13" s="1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W187" i="13" s="1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F187" i="13" s="1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H187" i="13" s="1"/>
  <c r="G188" i="13"/>
  <c r="G187" i="13" s="1"/>
  <c r="F188" i="13"/>
  <c r="E188" i="13"/>
  <c r="D188" i="13"/>
  <c r="C188" i="13"/>
  <c r="B188" i="13"/>
  <c r="P187" i="13"/>
  <c r="O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D171" i="13" s="1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R181" i="13"/>
  <c r="G181" i="13"/>
  <c r="W180" i="13"/>
  <c r="V180" i="13"/>
  <c r="U180" i="13"/>
  <c r="T180" i="13"/>
  <c r="S180" i="13"/>
  <c r="R180" i="13"/>
  <c r="Q180" i="13"/>
  <c r="P180" i="13"/>
  <c r="O180" i="13"/>
  <c r="N180" i="13"/>
  <c r="N171" i="13" s="1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S171" i="13" s="1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L171" i="13" s="1"/>
  <c r="K173" i="13"/>
  <c r="K171" i="13" s="1"/>
  <c r="J173" i="13"/>
  <c r="I173" i="13"/>
  <c r="H173" i="13"/>
  <c r="G173" i="13"/>
  <c r="F173" i="13"/>
  <c r="E173" i="13"/>
  <c r="D173" i="13"/>
  <c r="C173" i="13"/>
  <c r="B173" i="13"/>
  <c r="W172" i="13"/>
  <c r="V172" i="13"/>
  <c r="V171" i="13" s="1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E171" i="13" s="1"/>
  <c r="D172" i="13"/>
  <c r="C172" i="13"/>
  <c r="B172" i="13"/>
  <c r="C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S162" i="13" s="1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L162" i="13" s="1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N162" i="13" s="1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K162" i="13" s="1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B162" i="13" s="1"/>
  <c r="W163" i="13"/>
  <c r="V163" i="13"/>
  <c r="V162" i="13" s="1"/>
  <c r="U163" i="13"/>
  <c r="T163" i="13"/>
  <c r="T162" i="13" s="1"/>
  <c r="S163" i="13"/>
  <c r="R163" i="13"/>
  <c r="Q163" i="13"/>
  <c r="P163" i="13"/>
  <c r="P162" i="13" s="1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C162" i="13"/>
  <c r="W141" i="13"/>
  <c r="W216" i="13" s="1"/>
  <c r="V141" i="13"/>
  <c r="V216" i="13" s="1"/>
  <c r="U141" i="13"/>
  <c r="U216" i="13" s="1"/>
  <c r="T141" i="13"/>
  <c r="T216" i="13" s="1"/>
  <c r="S141" i="13"/>
  <c r="S261" i="13" s="1"/>
  <c r="S253" i="13" s="1"/>
  <c r="R141" i="13"/>
  <c r="Q141" i="13"/>
  <c r="Q261" i="13" s="1"/>
  <c r="P141" i="13"/>
  <c r="P261" i="13" s="1"/>
  <c r="O141" i="13"/>
  <c r="O216" i="13" s="1"/>
  <c r="N141" i="13"/>
  <c r="N216" i="13" s="1"/>
  <c r="M141" i="13"/>
  <c r="M216" i="13" s="1"/>
  <c r="L141" i="13"/>
  <c r="L216" i="13" s="1"/>
  <c r="K141" i="13"/>
  <c r="K261" i="13" s="1"/>
  <c r="J141" i="13"/>
  <c r="I141" i="13"/>
  <c r="I261" i="13" s="1"/>
  <c r="H141" i="13"/>
  <c r="H261" i="13" s="1"/>
  <c r="G141" i="13"/>
  <c r="G216" i="13" s="1"/>
  <c r="F141" i="13"/>
  <c r="F216" i="13" s="1"/>
  <c r="E141" i="13"/>
  <c r="E216" i="13" s="1"/>
  <c r="D141" i="13"/>
  <c r="D216" i="13" s="1"/>
  <c r="C141" i="13"/>
  <c r="C261" i="13" s="1"/>
  <c r="B141" i="13"/>
  <c r="W97" i="13"/>
  <c r="W199" i="13" s="1"/>
  <c r="V97" i="13"/>
  <c r="V199" i="13" s="1"/>
  <c r="U97" i="13"/>
  <c r="U199" i="13" s="1"/>
  <c r="T97" i="13"/>
  <c r="T199" i="13" s="1"/>
  <c r="S97" i="13"/>
  <c r="S199" i="13" s="1"/>
  <c r="R97" i="13"/>
  <c r="R199" i="13" s="1"/>
  <c r="Q97" i="13"/>
  <c r="Q251" i="13" s="1"/>
  <c r="Q243" i="13" s="1"/>
  <c r="P97" i="13"/>
  <c r="P251" i="13" s="1"/>
  <c r="O97" i="13"/>
  <c r="O199" i="13" s="1"/>
  <c r="N97" i="13"/>
  <c r="N199" i="13" s="1"/>
  <c r="M97" i="13"/>
  <c r="M199" i="13" s="1"/>
  <c r="L97" i="13"/>
  <c r="L199" i="13" s="1"/>
  <c r="K97" i="13"/>
  <c r="K199" i="13" s="1"/>
  <c r="J97" i="13"/>
  <c r="J199" i="13" s="1"/>
  <c r="I97" i="13"/>
  <c r="I251" i="13" s="1"/>
  <c r="H97" i="13"/>
  <c r="H251" i="13" s="1"/>
  <c r="G97" i="13"/>
  <c r="G199" i="13" s="1"/>
  <c r="F97" i="13"/>
  <c r="F199" i="13" s="1"/>
  <c r="E97" i="13"/>
  <c r="E199" i="13" s="1"/>
  <c r="D97" i="13"/>
  <c r="D199" i="13" s="1"/>
  <c r="C97" i="13"/>
  <c r="C199" i="13" s="1"/>
  <c r="B97" i="13"/>
  <c r="B199" i="13" s="1"/>
  <c r="W53" i="13"/>
  <c r="W241" i="13" s="1"/>
  <c r="V53" i="13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181" i="13" s="1"/>
  <c r="O53" i="13"/>
  <c r="O241" i="13" s="1"/>
  <c r="N53" i="13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E53" i="13"/>
  <c r="E241" i="13" s="1"/>
  <c r="D53" i="13"/>
  <c r="D241" i="13" s="1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J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J89" i="12"/>
  <c r="K88" i="12"/>
  <c r="R87" i="12"/>
  <c r="V85" i="12"/>
  <c r="R85" i="12"/>
  <c r="Q85" i="12"/>
  <c r="N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S78" i="12"/>
  <c r="K78" i="12"/>
  <c r="C78" i="12"/>
  <c r="W77" i="12"/>
  <c r="V77" i="12"/>
  <c r="U77" i="12"/>
  <c r="U106" i="4" s="1"/>
  <c r="T77" i="12"/>
  <c r="S77" i="12"/>
  <c r="S106" i="4" s="1"/>
  <c r="R77" i="12"/>
  <c r="R106" i="4" s="1"/>
  <c r="Q77" i="12"/>
  <c r="Q106" i="4" s="1"/>
  <c r="P77" i="12"/>
  <c r="P106" i="4" s="1"/>
  <c r="O77" i="12"/>
  <c r="O106" i="4" s="1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H77" i="12"/>
  <c r="H106" i="4" s="1"/>
  <c r="G77" i="12"/>
  <c r="G106" i="4" s="1"/>
  <c r="F77" i="12"/>
  <c r="F106" i="4" s="1"/>
  <c r="E77" i="12"/>
  <c r="D77" i="12"/>
  <c r="C77" i="12"/>
  <c r="B77" i="12"/>
  <c r="B76" i="12"/>
  <c r="B75" i="12" s="1"/>
  <c r="B104" i="4" s="1"/>
  <c r="W74" i="12"/>
  <c r="W103" i="4" s="1"/>
  <c r="V74" i="12"/>
  <c r="V103" i="4" s="1"/>
  <c r="U74" i="12"/>
  <c r="U103" i="4" s="1"/>
  <c r="T74" i="12"/>
  <c r="T103" i="4" s="1"/>
  <c r="S74" i="12"/>
  <c r="R74" i="12"/>
  <c r="R103" i="4" s="1"/>
  <c r="Q74" i="12"/>
  <c r="Q103" i="4" s="1"/>
  <c r="P74" i="12"/>
  <c r="P103" i="4" s="1"/>
  <c r="O74" i="12"/>
  <c r="O103" i="4" s="1"/>
  <c r="N74" i="12"/>
  <c r="N103" i="4" s="1"/>
  <c r="M74" i="12"/>
  <c r="M103" i="4" s="1"/>
  <c r="L74" i="12"/>
  <c r="L103" i="4" s="1"/>
  <c r="K74" i="12"/>
  <c r="K103" i="4" s="1"/>
  <c r="J74" i="12"/>
  <c r="I74" i="12"/>
  <c r="I103" i="4" s="1"/>
  <c r="H74" i="12"/>
  <c r="H103" i="4" s="1"/>
  <c r="G74" i="12"/>
  <c r="F74" i="12"/>
  <c r="E74" i="12"/>
  <c r="E103" i="4" s="1"/>
  <c r="D74" i="12"/>
  <c r="C74" i="12"/>
  <c r="B74" i="12"/>
  <c r="W72" i="12"/>
  <c r="W40" i="7" s="1"/>
  <c r="V72" i="12"/>
  <c r="V40" i="7" s="1"/>
  <c r="U72" i="12"/>
  <c r="U40" i="7" s="1"/>
  <c r="T72" i="12"/>
  <c r="T40" i="7" s="1"/>
  <c r="S72" i="12"/>
  <c r="R72" i="12"/>
  <c r="R40" i="7" s="1"/>
  <c r="Q72" i="12"/>
  <c r="Q40" i="7" s="1"/>
  <c r="P72" i="12"/>
  <c r="O72" i="12"/>
  <c r="O40" i="7" s="1"/>
  <c r="N72" i="12"/>
  <c r="N40" i="7" s="1"/>
  <c r="M72" i="12"/>
  <c r="M40" i="7" s="1"/>
  <c r="L72" i="12"/>
  <c r="L40" i="7" s="1"/>
  <c r="K72" i="12"/>
  <c r="J72" i="12"/>
  <c r="I72" i="12"/>
  <c r="H72" i="12"/>
  <c r="G72" i="12"/>
  <c r="G40" i="7" s="1"/>
  <c r="F72" i="12"/>
  <c r="F40" i="7" s="1"/>
  <c r="E72" i="12"/>
  <c r="E40" i="7" s="1"/>
  <c r="D72" i="12"/>
  <c r="C72" i="12"/>
  <c r="C40" i="7" s="1"/>
  <c r="B72" i="12"/>
  <c r="W68" i="12"/>
  <c r="W60" i="4" s="1"/>
  <c r="W133" i="4" s="1"/>
  <c r="V68" i="12"/>
  <c r="V89" i="12" s="1"/>
  <c r="U68" i="12"/>
  <c r="U89" i="12" s="1"/>
  <c r="T68" i="12"/>
  <c r="T60" i="4" s="1"/>
  <c r="T133" i="4" s="1"/>
  <c r="S68" i="12"/>
  <c r="R68" i="12"/>
  <c r="R60" i="4" s="1"/>
  <c r="Q68" i="12"/>
  <c r="P68" i="12"/>
  <c r="O68" i="12"/>
  <c r="O89" i="12" s="1"/>
  <c r="N68" i="12"/>
  <c r="N89" i="12" s="1"/>
  <c r="M68" i="12"/>
  <c r="M89" i="12" s="1"/>
  <c r="L68" i="12"/>
  <c r="K68" i="12"/>
  <c r="K101" i="12" s="1"/>
  <c r="K162" i="4" s="1"/>
  <c r="J68" i="12"/>
  <c r="J60" i="4" s="1"/>
  <c r="I68" i="12"/>
  <c r="I89" i="12" s="1"/>
  <c r="H68" i="12"/>
  <c r="H60" i="4" s="1"/>
  <c r="H133" i="4" s="1"/>
  <c r="G68" i="12"/>
  <c r="G89" i="12" s="1"/>
  <c r="F68" i="12"/>
  <c r="F89" i="12" s="1"/>
  <c r="E68" i="12"/>
  <c r="E89" i="12" s="1"/>
  <c r="D68" i="12"/>
  <c r="D60" i="4" s="1"/>
  <c r="C68" i="12"/>
  <c r="B68" i="12"/>
  <c r="B60" i="4" s="1"/>
  <c r="W67" i="12"/>
  <c r="W88" i="12" s="1"/>
  <c r="V67" i="12"/>
  <c r="U67" i="12"/>
  <c r="U59" i="4" s="1"/>
  <c r="T67" i="12"/>
  <c r="T59" i="4" s="1"/>
  <c r="S67" i="12"/>
  <c r="S88" i="12" s="1"/>
  <c r="R67" i="12"/>
  <c r="R59" i="4" s="1"/>
  <c r="Q67" i="12"/>
  <c r="Q59" i="4" s="1"/>
  <c r="P67" i="12"/>
  <c r="O67" i="12"/>
  <c r="O59" i="4" s="1"/>
  <c r="N67" i="12"/>
  <c r="M67" i="12"/>
  <c r="M88" i="12" s="1"/>
  <c r="L67" i="12"/>
  <c r="L59" i="4" s="1"/>
  <c r="K67" i="12"/>
  <c r="K59" i="4" s="1"/>
  <c r="J67" i="12"/>
  <c r="J59" i="4" s="1"/>
  <c r="I67" i="12"/>
  <c r="I100" i="12" s="1"/>
  <c r="I161" i="4" s="1"/>
  <c r="H67" i="12"/>
  <c r="G67" i="12"/>
  <c r="G88" i="12" s="1"/>
  <c r="F67" i="12"/>
  <c r="E67" i="12"/>
  <c r="E88" i="12" s="1"/>
  <c r="D67" i="12"/>
  <c r="D59" i="4" s="1"/>
  <c r="C67" i="12"/>
  <c r="C88" i="12" s="1"/>
  <c r="B67" i="12"/>
  <c r="W66" i="12"/>
  <c r="W99" i="12" s="1"/>
  <c r="W160" i="4" s="1"/>
  <c r="V66" i="12"/>
  <c r="V99" i="12" s="1"/>
  <c r="U66" i="12"/>
  <c r="U99" i="12" s="1"/>
  <c r="T66" i="12"/>
  <c r="S66" i="12"/>
  <c r="R66" i="12"/>
  <c r="R99" i="12" s="1"/>
  <c r="R160" i="4" s="1"/>
  <c r="Q66" i="12"/>
  <c r="Q99" i="12" s="1"/>
  <c r="P66" i="12"/>
  <c r="O66" i="12"/>
  <c r="O99" i="12" s="1"/>
  <c r="N66" i="12"/>
  <c r="N87" i="12" s="1"/>
  <c r="M66" i="12"/>
  <c r="M87" i="12" s="1"/>
  <c r="L66" i="12"/>
  <c r="L65" i="12" s="1"/>
  <c r="L57" i="4" s="1"/>
  <c r="K66" i="12"/>
  <c r="J66" i="12"/>
  <c r="J87" i="12" s="1"/>
  <c r="I66" i="12"/>
  <c r="I58" i="4" s="1"/>
  <c r="H66" i="12"/>
  <c r="H58" i="4" s="1"/>
  <c r="G66" i="12"/>
  <c r="F66" i="12"/>
  <c r="F87" i="12" s="1"/>
  <c r="E66" i="12"/>
  <c r="E58" i="4" s="1"/>
  <c r="D66" i="12"/>
  <c r="D58" i="4" s="1"/>
  <c r="C66" i="12"/>
  <c r="C87" i="12" s="1"/>
  <c r="B66" i="12"/>
  <c r="B87" i="12" s="1"/>
  <c r="V65" i="12"/>
  <c r="V57" i="4" s="1"/>
  <c r="V132" i="4" s="1"/>
  <c r="W64" i="12"/>
  <c r="W97" i="12" s="1"/>
  <c r="W158" i="4" s="1"/>
  <c r="V64" i="12"/>
  <c r="V97" i="12" s="1"/>
  <c r="U64" i="12"/>
  <c r="U85" i="12" s="1"/>
  <c r="T64" i="12"/>
  <c r="S64" i="12"/>
  <c r="S97" i="12" s="1"/>
  <c r="S158" i="4" s="1"/>
  <c r="R64" i="12"/>
  <c r="R97" i="12" s="1"/>
  <c r="R158" i="4" s="1"/>
  <c r="Q64" i="12"/>
  <c r="Q97" i="12" s="1"/>
  <c r="Q158" i="4" s="1"/>
  <c r="P64" i="12"/>
  <c r="O64" i="12"/>
  <c r="O97" i="12" s="1"/>
  <c r="O158" i="4" s="1"/>
  <c r="N64" i="12"/>
  <c r="N97" i="12" s="1"/>
  <c r="N158" i="4" s="1"/>
  <c r="M64" i="12"/>
  <c r="M97" i="12" s="1"/>
  <c r="M158" i="4" s="1"/>
  <c r="L64" i="12"/>
  <c r="L56" i="4" s="1"/>
  <c r="L131" i="4" s="1"/>
  <c r="K64" i="12"/>
  <c r="J64" i="12"/>
  <c r="I64" i="12"/>
  <c r="H64" i="12"/>
  <c r="G64" i="12"/>
  <c r="G85" i="12" s="1"/>
  <c r="F64" i="12"/>
  <c r="F56" i="4" s="1"/>
  <c r="F131" i="4" s="1"/>
  <c r="E64" i="12"/>
  <c r="D64" i="12"/>
  <c r="C64" i="12"/>
  <c r="C97" i="12" s="1"/>
  <c r="C158" i="4" s="1"/>
  <c r="B6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W37" i="12" s="1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H37" i="12" s="1"/>
  <c r="G39" i="12"/>
  <c r="G37" i="12" s="1"/>
  <c r="F39" i="12"/>
  <c r="E39" i="12"/>
  <c r="D39" i="12"/>
  <c r="C39" i="12"/>
  <c r="B39" i="12"/>
  <c r="W38" i="12"/>
  <c r="V38" i="12"/>
  <c r="U38" i="12"/>
  <c r="U37" i="12" s="1"/>
  <c r="T38" i="12"/>
  <c r="T37" i="12" s="1"/>
  <c r="S38" i="12"/>
  <c r="S37" i="12" s="1"/>
  <c r="R38" i="12"/>
  <c r="R37" i="12" s="1"/>
  <c r="Q38" i="12"/>
  <c r="Q37" i="12" s="1"/>
  <c r="P38" i="12"/>
  <c r="O38" i="12"/>
  <c r="O37" i="12" s="1"/>
  <c r="N38" i="12"/>
  <c r="M38" i="12"/>
  <c r="L38" i="12"/>
  <c r="K38" i="12"/>
  <c r="J38" i="12"/>
  <c r="I38" i="12"/>
  <c r="H38" i="12"/>
  <c r="G38" i="12"/>
  <c r="F38" i="12"/>
  <c r="E38" i="12"/>
  <c r="D38" i="12"/>
  <c r="D37" i="12" s="1"/>
  <c r="C38" i="12"/>
  <c r="B38" i="12"/>
  <c r="L37" i="12"/>
  <c r="K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T31" i="12" s="1"/>
  <c r="S33" i="12"/>
  <c r="R33" i="12"/>
  <c r="Q33" i="12"/>
  <c r="P33" i="12"/>
  <c r="O33" i="12"/>
  <c r="N33" i="12"/>
  <c r="M33" i="12"/>
  <c r="L33" i="12"/>
  <c r="K33" i="12"/>
  <c r="J33" i="12"/>
  <c r="I33" i="12"/>
  <c r="H33" i="12"/>
  <c r="H31" i="12" s="1"/>
  <c r="G33" i="12"/>
  <c r="F33" i="12"/>
  <c r="E33" i="12"/>
  <c r="D33" i="12"/>
  <c r="D31" i="12" s="1"/>
  <c r="C33" i="12"/>
  <c r="C31" i="12" s="1"/>
  <c r="W32" i="12"/>
  <c r="W31" i="12" s="1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I31" i="12" s="1"/>
  <c r="H32" i="12"/>
  <c r="G32" i="12"/>
  <c r="F32" i="12"/>
  <c r="F31" i="12" s="1"/>
  <c r="E32" i="12"/>
  <c r="D32" i="12"/>
  <c r="C32" i="12"/>
  <c r="V31" i="12"/>
  <c r="P31" i="12"/>
  <c r="N31" i="12"/>
  <c r="K31" i="12"/>
  <c r="G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W5" i="12"/>
  <c r="V5" i="12"/>
  <c r="U5" i="12"/>
  <c r="U3" i="12" s="1"/>
  <c r="T5" i="12"/>
  <c r="S5" i="12"/>
  <c r="R5" i="12"/>
  <c r="R3" i="12" s="1"/>
  <c r="Q5" i="12"/>
  <c r="P5" i="12"/>
  <c r="P3" i="12" s="1"/>
  <c r="O5" i="12"/>
  <c r="O3" i="12" s="1"/>
  <c r="N5" i="12"/>
  <c r="N7" i="4" s="1"/>
  <c r="M5" i="12"/>
  <c r="M7" i="4" s="1"/>
  <c r="L5" i="12"/>
  <c r="L82" i="12" s="1"/>
  <c r="K5" i="12"/>
  <c r="K82" i="12" s="1"/>
  <c r="J5" i="12"/>
  <c r="J3" i="12" s="1"/>
  <c r="I5" i="12"/>
  <c r="I3" i="12" s="1"/>
  <c r="I5" i="4" s="1"/>
  <c r="H5" i="12"/>
  <c r="H3" i="12" s="1"/>
  <c r="G5" i="12"/>
  <c r="G3" i="12" s="1"/>
  <c r="F5" i="12"/>
  <c r="E5" i="12"/>
  <c r="D5" i="12"/>
  <c r="D82" i="12" s="1"/>
  <c r="C5" i="12"/>
  <c r="C82" i="12" s="1"/>
  <c r="B5" i="12"/>
  <c r="B3" i="12" s="1"/>
  <c r="W3" i="12"/>
  <c r="W5" i="4" s="1"/>
  <c r="T3" i="12"/>
  <c r="T5" i="4" s="1"/>
  <c r="S3" i="12"/>
  <c r="S5" i="4" s="1"/>
  <c r="Q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U79" i="11"/>
  <c r="U54" i="11" s="1"/>
  <c r="T79" i="11"/>
  <c r="T54" i="11" s="1"/>
  <c r="S79" i="11"/>
  <c r="R79" i="11"/>
  <c r="Q79" i="11"/>
  <c r="Q54" i="11" s="1"/>
  <c r="P79" i="11"/>
  <c r="P54" i="11" s="1"/>
  <c r="O79" i="11"/>
  <c r="O54" i="11" s="1"/>
  <c r="N79" i="11"/>
  <c r="N54" i="11" s="1"/>
  <c r="M79" i="11"/>
  <c r="M54" i="11" s="1"/>
  <c r="L79" i="11"/>
  <c r="L54" i="11" s="1"/>
  <c r="K79" i="11"/>
  <c r="K156" i="11" s="1"/>
  <c r="J79" i="11"/>
  <c r="I79" i="11"/>
  <c r="I54" i="11" s="1"/>
  <c r="H79" i="11"/>
  <c r="H54" i="11" s="1"/>
  <c r="G79" i="11"/>
  <c r="G54" i="11" s="1"/>
  <c r="G56" i="8" s="1"/>
  <c r="G101" i="4" s="1"/>
  <c r="F79" i="11"/>
  <c r="F54" i="11" s="1"/>
  <c r="F56" i="8" s="1"/>
  <c r="F101" i="4" s="1"/>
  <c r="E79" i="11"/>
  <c r="E54" i="11" s="1"/>
  <c r="D79" i="11"/>
  <c r="C79" i="11"/>
  <c r="C54" i="11" s="1"/>
  <c r="C52" i="8" s="1"/>
  <c r="C51" i="8" s="1"/>
  <c r="B79" i="11"/>
  <c r="B156" i="11" s="1"/>
  <c r="D54" i="11"/>
  <c r="D129" i="11" s="1"/>
  <c r="W35" i="11"/>
  <c r="W5" i="11" s="1"/>
  <c r="V35" i="11"/>
  <c r="U35" i="11"/>
  <c r="U5" i="11" s="1"/>
  <c r="T35" i="11"/>
  <c r="T5" i="11" s="1"/>
  <c r="S35" i="11"/>
  <c r="S5" i="11" s="1"/>
  <c r="R35" i="11"/>
  <c r="Q35" i="11"/>
  <c r="P35" i="11"/>
  <c r="P5" i="11" s="1"/>
  <c r="O35" i="11"/>
  <c r="O5" i="11" s="1"/>
  <c r="O55" i="8" s="1"/>
  <c r="N35" i="11"/>
  <c r="M35" i="11"/>
  <c r="M145" i="11" s="1"/>
  <c r="L35" i="11"/>
  <c r="L5" i="11" s="1"/>
  <c r="K35" i="11"/>
  <c r="K5" i="11" s="1"/>
  <c r="K55" i="8" s="1"/>
  <c r="J35" i="11"/>
  <c r="I35" i="11"/>
  <c r="H35" i="11"/>
  <c r="G35" i="11"/>
  <c r="G5" i="11" s="1"/>
  <c r="G55" i="8" s="1"/>
  <c r="F35" i="11"/>
  <c r="E35" i="11"/>
  <c r="E5" i="11" s="1"/>
  <c r="D35" i="11"/>
  <c r="D5" i="11" s="1"/>
  <c r="C35" i="11"/>
  <c r="C5" i="11" s="1"/>
  <c r="B35" i="11"/>
  <c r="H5" i="11"/>
  <c r="H10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R128" i="10"/>
  <c r="Q128" i="10"/>
  <c r="N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C117" i="10" s="1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U117" i="10" s="1"/>
  <c r="T118" i="10"/>
  <c r="T117" i="10" s="1"/>
  <c r="S118" i="10"/>
  <c r="S117" i="10" s="1"/>
  <c r="R118" i="10"/>
  <c r="Q118" i="10"/>
  <c r="P118" i="10"/>
  <c r="O118" i="10"/>
  <c r="N118" i="10"/>
  <c r="M118" i="10"/>
  <c r="M117" i="10" s="1"/>
  <c r="L118" i="10"/>
  <c r="L117" i="10" s="1"/>
  <c r="K118" i="10"/>
  <c r="K117" i="10" s="1"/>
  <c r="J118" i="10"/>
  <c r="I118" i="10"/>
  <c r="I117" i="10" s="1"/>
  <c r="H118" i="10"/>
  <c r="G118" i="10"/>
  <c r="F118" i="10"/>
  <c r="E118" i="10"/>
  <c r="E117" i="10" s="1"/>
  <c r="D118" i="10"/>
  <c r="D117" i="10" s="1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T111" i="10"/>
  <c r="P111" i="10"/>
  <c r="O111" i="10"/>
  <c r="M111" i="10"/>
  <c r="L111" i="10"/>
  <c r="G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U100" i="10" s="1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M100" i="10" s="1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E100" i="10" s="1"/>
  <c r="D101" i="10"/>
  <c r="C101" i="10"/>
  <c r="B101" i="10"/>
  <c r="W79" i="10"/>
  <c r="V79" i="10"/>
  <c r="U79" i="10"/>
  <c r="U128" i="10" s="1"/>
  <c r="T79" i="10"/>
  <c r="S79" i="10"/>
  <c r="R79" i="10"/>
  <c r="Q79" i="10"/>
  <c r="P79" i="10"/>
  <c r="O79" i="10"/>
  <c r="O156" i="10" s="1"/>
  <c r="N79" i="10"/>
  <c r="M79" i="10"/>
  <c r="M128" i="10" s="1"/>
  <c r="L79" i="10"/>
  <c r="K79" i="10"/>
  <c r="J79" i="10"/>
  <c r="J128" i="10" s="1"/>
  <c r="I79" i="10"/>
  <c r="I128" i="10" s="1"/>
  <c r="H79" i="10"/>
  <c r="G79" i="10"/>
  <c r="F79" i="10"/>
  <c r="F128" i="10" s="1"/>
  <c r="E79" i="10"/>
  <c r="E128" i="10" s="1"/>
  <c r="D79" i="10"/>
  <c r="C79" i="10"/>
  <c r="B79" i="10"/>
  <c r="B128" i="10" s="1"/>
  <c r="W35" i="10"/>
  <c r="V35" i="10"/>
  <c r="U35" i="10"/>
  <c r="U145" i="10" s="1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H111" i="10" s="1"/>
  <c r="G35" i="10"/>
  <c r="F35" i="10"/>
  <c r="F145" i="10" s="1"/>
  <c r="E35" i="10"/>
  <c r="E145" i="10" s="1"/>
  <c r="D35" i="10"/>
  <c r="D111" i="10" s="1"/>
  <c r="C35" i="10"/>
  <c r="B35" i="10"/>
  <c r="A1" i="10"/>
  <c r="P156" i="9"/>
  <c r="G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E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R128" i="9"/>
  <c r="O128" i="9"/>
  <c r="K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E117" i="9" s="1"/>
  <c r="D121" i="9"/>
  <c r="C121" i="9"/>
  <c r="B121" i="9"/>
  <c r="W120" i="9"/>
  <c r="V120" i="9"/>
  <c r="V117" i="9" s="1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U117" i="9" s="1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Q117" i="9" s="1"/>
  <c r="P118" i="9"/>
  <c r="O118" i="9"/>
  <c r="N118" i="9"/>
  <c r="M118" i="9"/>
  <c r="L118" i="9"/>
  <c r="L117" i="9" s="1"/>
  <c r="K118" i="9"/>
  <c r="J118" i="9"/>
  <c r="J117" i="9" s="1"/>
  <c r="I118" i="9"/>
  <c r="I117" i="9" s="1"/>
  <c r="H118" i="9"/>
  <c r="G118" i="9"/>
  <c r="F118" i="9"/>
  <c r="E118" i="9"/>
  <c r="D118" i="9"/>
  <c r="C118" i="9"/>
  <c r="C117" i="9" s="1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U111" i="9"/>
  <c r="T111" i="9"/>
  <c r="P111" i="9"/>
  <c r="M111" i="9"/>
  <c r="L111" i="9"/>
  <c r="I111" i="9"/>
  <c r="H111" i="9"/>
  <c r="D111" i="9"/>
  <c r="W110" i="9"/>
  <c r="W100" i="9" s="1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N100" i="9" s="1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C100" i="9" s="1"/>
  <c r="B101" i="9"/>
  <c r="W79" i="9"/>
  <c r="W156" i="9" s="1"/>
  <c r="V79" i="9"/>
  <c r="U79" i="9"/>
  <c r="T79" i="9"/>
  <c r="T156" i="9" s="1"/>
  <c r="S79" i="9"/>
  <c r="S156" i="9" s="1"/>
  <c r="R79" i="9"/>
  <c r="R156" i="9" s="1"/>
  <c r="Q79" i="9"/>
  <c r="P79" i="9"/>
  <c r="P128" i="9" s="1"/>
  <c r="O79" i="9"/>
  <c r="O156" i="9" s="1"/>
  <c r="N79" i="9"/>
  <c r="M79" i="9"/>
  <c r="L79" i="9"/>
  <c r="L156" i="9" s="1"/>
  <c r="K79" i="9"/>
  <c r="K156" i="9" s="1"/>
  <c r="J79" i="9"/>
  <c r="J156" i="9" s="1"/>
  <c r="I79" i="9"/>
  <c r="H79" i="9"/>
  <c r="H128" i="9" s="1"/>
  <c r="G79" i="9"/>
  <c r="G128" i="9" s="1"/>
  <c r="F79" i="9"/>
  <c r="E79" i="9"/>
  <c r="D79" i="9"/>
  <c r="D156" i="9" s="1"/>
  <c r="C79" i="9"/>
  <c r="C156" i="9" s="1"/>
  <c r="B79" i="9"/>
  <c r="B156" i="9" s="1"/>
  <c r="W35" i="9"/>
  <c r="V35" i="9"/>
  <c r="V145" i="9" s="1"/>
  <c r="U35" i="9"/>
  <c r="U145" i="9" s="1"/>
  <c r="T35" i="9"/>
  <c r="T145" i="10" s="1"/>
  <c r="S35" i="9"/>
  <c r="R35" i="9"/>
  <c r="Q35" i="9"/>
  <c r="Q145" i="9" s="1"/>
  <c r="P35" i="9"/>
  <c r="P145" i="9" s="1"/>
  <c r="O35" i="9"/>
  <c r="N35" i="9"/>
  <c r="N111" i="9" s="1"/>
  <c r="M35" i="9"/>
  <c r="M145" i="9" s="1"/>
  <c r="L35" i="9"/>
  <c r="L145" i="10" s="1"/>
  <c r="K35" i="9"/>
  <c r="J35" i="9"/>
  <c r="I35" i="9"/>
  <c r="I145" i="9" s="1"/>
  <c r="H35" i="9"/>
  <c r="H145" i="9" s="1"/>
  <c r="G35" i="9"/>
  <c r="F35" i="9"/>
  <c r="F111" i="9" s="1"/>
  <c r="E35" i="9"/>
  <c r="E111" i="9" s="1"/>
  <c r="D35" i="9"/>
  <c r="D145" i="10" s="1"/>
  <c r="C35" i="9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S62" i="8"/>
  <c r="O62" i="8"/>
  <c r="S61" i="8"/>
  <c r="O56" i="8"/>
  <c r="O101" i="4" s="1"/>
  <c r="N56" i="8"/>
  <c r="N101" i="4" s="1"/>
  <c r="W55" i="8"/>
  <c r="W100" i="4" s="1"/>
  <c r="T55" i="8"/>
  <c r="T100" i="4" s="1"/>
  <c r="S55" i="8"/>
  <c r="S100" i="4" s="1"/>
  <c r="L55" i="8"/>
  <c r="H55" i="8"/>
  <c r="H100" i="4" s="1"/>
  <c r="D55" i="8"/>
  <c r="D100" i="4" s="1"/>
  <c r="C55" i="8"/>
  <c r="C100" i="4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P53" i="8"/>
  <c r="O53" i="8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W49" i="8"/>
  <c r="W54" i="4" s="1"/>
  <c r="V49" i="8"/>
  <c r="V61" i="8" s="1"/>
  <c r="U49" i="8"/>
  <c r="U54" i="4" s="1"/>
  <c r="T49" i="8"/>
  <c r="T61" i="8" s="1"/>
  <c r="S49" i="8"/>
  <c r="R49" i="8"/>
  <c r="Q49" i="8"/>
  <c r="Q61" i="8" s="1"/>
  <c r="P49" i="8"/>
  <c r="O49" i="8"/>
  <c r="N49" i="8"/>
  <c r="N61" i="8" s="1"/>
  <c r="M49" i="8"/>
  <c r="M61" i="8" s="1"/>
  <c r="L49" i="8"/>
  <c r="L61" i="8" s="1"/>
  <c r="K49" i="8"/>
  <c r="K61" i="8" s="1"/>
  <c r="J49" i="8"/>
  <c r="J47" i="8" s="1"/>
  <c r="I49" i="8"/>
  <c r="I61" i="8" s="1"/>
  <c r="H49" i="8"/>
  <c r="G49" i="8"/>
  <c r="F49" i="8"/>
  <c r="F61" i="8" s="1"/>
  <c r="E49" i="8"/>
  <c r="D49" i="8"/>
  <c r="D61" i="8" s="1"/>
  <c r="C49" i="8"/>
  <c r="B49" i="8"/>
  <c r="B54" i="4" s="1"/>
  <c r="W48" i="8"/>
  <c r="V48" i="8"/>
  <c r="V53" i="4" s="1"/>
  <c r="U48" i="8"/>
  <c r="U53" i="4" s="1"/>
  <c r="T48" i="8"/>
  <c r="S48" i="8"/>
  <c r="R48" i="8"/>
  <c r="R60" i="8" s="1"/>
  <c r="Q48" i="8"/>
  <c r="Q47" i="8" s="1"/>
  <c r="P48" i="8"/>
  <c r="O48" i="8"/>
  <c r="N48" i="8"/>
  <c r="M48" i="8"/>
  <c r="L48" i="8"/>
  <c r="L60" i="8" s="1"/>
  <c r="K48" i="8"/>
  <c r="K60" i="8" s="1"/>
  <c r="J48" i="8"/>
  <c r="J60" i="8" s="1"/>
  <c r="I48" i="8"/>
  <c r="H48" i="8"/>
  <c r="H47" i="8" s="1"/>
  <c r="H59" i="8" s="1"/>
  <c r="G48" i="8"/>
  <c r="F48" i="8"/>
  <c r="F60" i="8" s="1"/>
  <c r="E48" i="8"/>
  <c r="D48" i="8"/>
  <c r="D60" i="8" s="1"/>
  <c r="C48" i="8"/>
  <c r="C60" i="8" s="1"/>
  <c r="B48" i="8"/>
  <c r="B60" i="8" s="1"/>
  <c r="I47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W20" i="8" s="1"/>
  <c r="V22" i="8"/>
  <c r="U22" i="8"/>
  <c r="T22" i="8"/>
  <c r="S22" i="8"/>
  <c r="S20" i="8" s="1"/>
  <c r="R22" i="8"/>
  <c r="Q22" i="8"/>
  <c r="P22" i="8"/>
  <c r="O22" i="8"/>
  <c r="N22" i="8"/>
  <c r="N20" i="8" s="1"/>
  <c r="M22" i="8"/>
  <c r="L22" i="8"/>
  <c r="K22" i="8"/>
  <c r="J22" i="8"/>
  <c r="I22" i="8"/>
  <c r="H22" i="8"/>
  <c r="G22" i="8"/>
  <c r="F22" i="8"/>
  <c r="E22" i="8"/>
  <c r="D22" i="8"/>
  <c r="C22" i="8"/>
  <c r="C20" i="8" s="1"/>
  <c r="B22" i="8"/>
  <c r="W21" i="8"/>
  <c r="V21" i="8"/>
  <c r="V20" i="8" s="1"/>
  <c r="U21" i="8"/>
  <c r="T21" i="8"/>
  <c r="T20" i="8" s="1"/>
  <c r="S21" i="8"/>
  <c r="R21" i="8"/>
  <c r="Q21" i="8"/>
  <c r="Q20" i="8" s="1"/>
  <c r="P21" i="8"/>
  <c r="O21" i="8"/>
  <c r="O20" i="8" s="1"/>
  <c r="N21" i="8"/>
  <c r="M21" i="8"/>
  <c r="M20" i="8" s="1"/>
  <c r="L21" i="8"/>
  <c r="K21" i="8"/>
  <c r="K20" i="8" s="1"/>
  <c r="J21" i="8"/>
  <c r="I21" i="8"/>
  <c r="H21" i="8"/>
  <c r="H20" i="8" s="1"/>
  <c r="G21" i="8"/>
  <c r="F21" i="8"/>
  <c r="E21" i="8"/>
  <c r="D21" i="8"/>
  <c r="C21" i="8"/>
  <c r="B21" i="8"/>
  <c r="L20" i="8"/>
  <c r="I20" i="8"/>
  <c r="D20" i="8"/>
  <c r="W19" i="8"/>
  <c r="V19" i="8"/>
  <c r="U19" i="8"/>
  <c r="U17" i="8" s="1"/>
  <c r="T19" i="8"/>
  <c r="S19" i="8"/>
  <c r="R19" i="8"/>
  <c r="Q19" i="8"/>
  <c r="P19" i="8"/>
  <c r="O19" i="8"/>
  <c r="N19" i="8"/>
  <c r="N17" i="8" s="1"/>
  <c r="M19" i="8"/>
  <c r="L19" i="8"/>
  <c r="K19" i="8"/>
  <c r="J19" i="8"/>
  <c r="I19" i="8"/>
  <c r="H19" i="8"/>
  <c r="G19" i="8"/>
  <c r="F19" i="8"/>
  <c r="E19" i="8"/>
  <c r="E17" i="8" s="1"/>
  <c r="D19" i="8"/>
  <c r="C19" i="8"/>
  <c r="W18" i="8"/>
  <c r="W17" i="8" s="1"/>
  <c r="V18" i="8"/>
  <c r="U18" i="8"/>
  <c r="T18" i="8"/>
  <c r="T17" i="8" s="1"/>
  <c r="S18" i="8"/>
  <c r="S17" i="8" s="1"/>
  <c r="R18" i="8"/>
  <c r="R17" i="8" s="1"/>
  <c r="Q18" i="8"/>
  <c r="Q17" i="8" s="1"/>
  <c r="P18" i="8"/>
  <c r="P17" i="8" s="1"/>
  <c r="O18" i="8"/>
  <c r="O17" i="8" s="1"/>
  <c r="N18" i="8"/>
  <c r="M18" i="8"/>
  <c r="L18" i="8"/>
  <c r="L17" i="8" s="1"/>
  <c r="K18" i="8"/>
  <c r="J18" i="8"/>
  <c r="J17" i="8" s="1"/>
  <c r="I18" i="8"/>
  <c r="I17" i="8" s="1"/>
  <c r="H18" i="8"/>
  <c r="G18" i="8"/>
  <c r="G17" i="8" s="1"/>
  <c r="F18" i="8"/>
  <c r="E18" i="8"/>
  <c r="D18" i="8"/>
  <c r="D17" i="8" s="1"/>
  <c r="C18" i="8"/>
  <c r="H17" i="8"/>
  <c r="F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V7" i="8"/>
  <c r="U7" i="8"/>
  <c r="U62" i="8" s="1"/>
  <c r="T7" i="8"/>
  <c r="T62" i="8" s="1"/>
  <c r="S7" i="8"/>
  <c r="R7" i="8"/>
  <c r="R62" i="8" s="1"/>
  <c r="Q7" i="8"/>
  <c r="Q58" i="8" s="1"/>
  <c r="P7" i="8"/>
  <c r="O7" i="8"/>
  <c r="N7" i="8"/>
  <c r="M7" i="8"/>
  <c r="M62" i="8" s="1"/>
  <c r="L7" i="8"/>
  <c r="L62" i="8" s="1"/>
  <c r="K7" i="8"/>
  <c r="K62" i="8" s="1"/>
  <c r="J7" i="8"/>
  <c r="J62" i="8" s="1"/>
  <c r="I7" i="8"/>
  <c r="I58" i="8" s="1"/>
  <c r="H7" i="8"/>
  <c r="H58" i="8" s="1"/>
  <c r="G7" i="8"/>
  <c r="G62" i="8" s="1"/>
  <c r="F7" i="8"/>
  <c r="F58" i="8" s="1"/>
  <c r="E7" i="8"/>
  <c r="E62" i="8" s="1"/>
  <c r="D7" i="8"/>
  <c r="D62" i="8" s="1"/>
  <c r="C7" i="8"/>
  <c r="C62" i="8" s="1"/>
  <c r="B7" i="8"/>
  <c r="B62" i="8" s="1"/>
  <c r="W3" i="8"/>
  <c r="W58" i="8" s="1"/>
  <c r="V3" i="8"/>
  <c r="U3" i="8"/>
  <c r="U58" i="8" s="1"/>
  <c r="T3" i="8"/>
  <c r="T58" i="8" s="1"/>
  <c r="S3" i="8"/>
  <c r="S58" i="8" s="1"/>
  <c r="R3" i="8"/>
  <c r="Q3" i="8"/>
  <c r="P3" i="8"/>
  <c r="P4" i="4" s="1"/>
  <c r="O3" i="8"/>
  <c r="N3" i="8"/>
  <c r="M3" i="8"/>
  <c r="L3" i="8"/>
  <c r="L58" i="8" s="1"/>
  <c r="K3" i="8"/>
  <c r="J3" i="8"/>
  <c r="I3" i="8"/>
  <c r="H3" i="8"/>
  <c r="G3" i="8"/>
  <c r="G58" i="8" s="1"/>
  <c r="F3" i="8"/>
  <c r="E3" i="8"/>
  <c r="D3" i="8"/>
  <c r="C3" i="8"/>
  <c r="B3" i="8"/>
  <c r="A1" i="8"/>
  <c r="A54" i="7"/>
  <c r="A53" i="7"/>
  <c r="T50" i="7"/>
  <c r="I48" i="7"/>
  <c r="A47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H42" i="7"/>
  <c r="F42" i="7"/>
  <c r="D42" i="7"/>
  <c r="C42" i="7"/>
  <c r="W41" i="7"/>
  <c r="U41" i="7"/>
  <c r="T41" i="7"/>
  <c r="S41" i="7"/>
  <c r="Q41" i="7"/>
  <c r="P41" i="7"/>
  <c r="O41" i="7"/>
  <c r="I41" i="7"/>
  <c r="H41" i="7"/>
  <c r="S40" i="7"/>
  <c r="P40" i="7"/>
  <c r="K40" i="7"/>
  <c r="J40" i="7"/>
  <c r="I40" i="7"/>
  <c r="H40" i="7"/>
  <c r="D40" i="7"/>
  <c r="B40" i="7"/>
  <c r="P39" i="7"/>
  <c r="O39" i="7"/>
  <c r="V27" i="7"/>
  <c r="C27" i="7"/>
  <c r="P27" i="7"/>
  <c r="N27" i="7"/>
  <c r="G27" i="7"/>
  <c r="L27" i="7"/>
  <c r="D27" i="7"/>
  <c r="S27" i="7"/>
  <c r="R16" i="7"/>
  <c r="P16" i="7"/>
  <c r="U16" i="7"/>
  <c r="Q16" i="7"/>
  <c r="M16" i="7"/>
  <c r="I16" i="7"/>
  <c r="E16" i="7"/>
  <c r="D16" i="7"/>
  <c r="C16" i="7"/>
  <c r="B16" i="7"/>
  <c r="T10" i="7"/>
  <c r="U10" i="7"/>
  <c r="Q10" i="7"/>
  <c r="P10" i="7"/>
  <c r="M10" i="7"/>
  <c r="K10" i="7"/>
  <c r="I10" i="7"/>
  <c r="H10" i="7"/>
  <c r="E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S50" i="7"/>
  <c r="Q50" i="7"/>
  <c r="P50" i="7"/>
  <c r="O50" i="7"/>
  <c r="N50" i="7"/>
  <c r="M50" i="7"/>
  <c r="L50" i="7"/>
  <c r="K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O49" i="7"/>
  <c r="N49" i="7"/>
  <c r="M49" i="7"/>
  <c r="L49" i="7"/>
  <c r="K49" i="7"/>
  <c r="J49" i="7"/>
  <c r="I49" i="7"/>
  <c r="G49" i="7"/>
  <c r="F49" i="7"/>
  <c r="E49" i="7"/>
  <c r="D49" i="7"/>
  <c r="C49" i="7"/>
  <c r="B49" i="7"/>
  <c r="W48" i="7"/>
  <c r="U48" i="7"/>
  <c r="T48" i="7"/>
  <c r="S48" i="7"/>
  <c r="R48" i="7"/>
  <c r="Q48" i="7"/>
  <c r="P48" i="7"/>
  <c r="O48" i="7"/>
  <c r="M48" i="7"/>
  <c r="L48" i="7"/>
  <c r="K48" i="7"/>
  <c r="J48" i="7"/>
  <c r="H48" i="7"/>
  <c r="G48" i="7"/>
  <c r="E48" i="7"/>
  <c r="D48" i="7"/>
  <c r="C48" i="7"/>
  <c r="B48" i="7"/>
  <c r="A1" i="7"/>
  <c r="A48" i="6"/>
  <c r="A47" i="6"/>
  <c r="A41" i="6"/>
  <c r="J27" i="6"/>
  <c r="I27" i="6"/>
  <c r="E27" i="6"/>
  <c r="S27" i="6"/>
  <c r="Q27" i="6"/>
  <c r="B27" i="6"/>
  <c r="U27" i="6"/>
  <c r="M27" i="6"/>
  <c r="L16" i="6"/>
  <c r="Q16" i="6"/>
  <c r="O16" i="6"/>
  <c r="K16" i="6"/>
  <c r="G16" i="6"/>
  <c r="S16" i="6"/>
  <c r="E16" i="6"/>
  <c r="W16" i="6"/>
  <c r="I16" i="6"/>
  <c r="C16" i="6"/>
  <c r="W10" i="6"/>
  <c r="S10" i="6"/>
  <c r="N10" i="6"/>
  <c r="O10" i="6"/>
  <c r="M10" i="6"/>
  <c r="K10" i="6"/>
  <c r="I10" i="6"/>
  <c r="H10" i="6"/>
  <c r="G10" i="6"/>
  <c r="B10" i="6"/>
  <c r="U10" i="6"/>
  <c r="P10" i="6"/>
  <c r="A1" i="6"/>
  <c r="A48" i="5"/>
  <c r="A47" i="5"/>
  <c r="A41" i="5"/>
  <c r="W16" i="5"/>
  <c r="Q16" i="5"/>
  <c r="O16" i="5"/>
  <c r="D16" i="5"/>
  <c r="V16" i="5"/>
  <c r="S16" i="5"/>
  <c r="M16" i="5"/>
  <c r="U16" i="5"/>
  <c r="K16" i="5"/>
  <c r="F16" i="5"/>
  <c r="C16" i="5"/>
  <c r="R10" i="5"/>
  <c r="W10" i="5"/>
  <c r="S10" i="5"/>
  <c r="Q10" i="5"/>
  <c r="P10" i="5"/>
  <c r="F10" i="5"/>
  <c r="O10" i="5"/>
  <c r="N10" i="5"/>
  <c r="M10" i="5"/>
  <c r="K10" i="5"/>
  <c r="I10" i="5"/>
  <c r="H10" i="5"/>
  <c r="G10" i="5"/>
  <c r="E10" i="5"/>
  <c r="D10" i="5"/>
  <c r="C10" i="5"/>
  <c r="U10" i="5"/>
  <c r="A1" i="5"/>
  <c r="W180" i="4"/>
  <c r="V180" i="4"/>
  <c r="U180" i="4"/>
  <c r="T180" i="4"/>
  <c r="S180" i="4"/>
  <c r="P180" i="4"/>
  <c r="N180" i="4"/>
  <c r="M180" i="4"/>
  <c r="L180" i="4"/>
  <c r="I180" i="4"/>
  <c r="H180" i="4"/>
  <c r="G180" i="4"/>
  <c r="F180" i="4"/>
  <c r="E180" i="4"/>
  <c r="D180" i="4"/>
  <c r="C180" i="4"/>
  <c r="B180" i="4"/>
  <c r="V179" i="4"/>
  <c r="U179" i="4"/>
  <c r="T179" i="4"/>
  <c r="S179" i="4"/>
  <c r="R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V178" i="4"/>
  <c r="U178" i="4"/>
  <c r="R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C178" i="4"/>
  <c r="B178" i="4"/>
  <c r="W177" i="4"/>
  <c r="U177" i="4"/>
  <c r="S177" i="4"/>
  <c r="R177" i="4"/>
  <c r="Q177" i="4"/>
  <c r="P177" i="4"/>
  <c r="O177" i="4"/>
  <c r="N177" i="4"/>
  <c r="I177" i="4"/>
  <c r="H177" i="4"/>
  <c r="G177" i="4"/>
  <c r="F177" i="4"/>
  <c r="E177" i="4"/>
  <c r="D177" i="4"/>
  <c r="C177" i="4"/>
  <c r="B177" i="4"/>
  <c r="T176" i="4"/>
  <c r="R176" i="4"/>
  <c r="Q176" i="4"/>
  <c r="P176" i="4"/>
  <c r="L176" i="4"/>
  <c r="J176" i="4"/>
  <c r="H176" i="4"/>
  <c r="F176" i="4"/>
  <c r="D176" i="4"/>
  <c r="C176" i="4"/>
  <c r="B176" i="4"/>
  <c r="W175" i="4"/>
  <c r="V175" i="4"/>
  <c r="U175" i="4"/>
  <c r="R175" i="4"/>
  <c r="Q175" i="4"/>
  <c r="P175" i="4"/>
  <c r="L175" i="4"/>
  <c r="I175" i="4"/>
  <c r="H175" i="4"/>
  <c r="G175" i="4"/>
  <c r="F175" i="4"/>
  <c r="D175" i="4"/>
  <c r="C175" i="4"/>
  <c r="Q174" i="4"/>
  <c r="T173" i="4"/>
  <c r="V160" i="4"/>
  <c r="U160" i="4"/>
  <c r="Q160" i="4"/>
  <c r="O160" i="4"/>
  <c r="V158" i="4"/>
  <c r="L151" i="4"/>
  <c r="R150" i="4"/>
  <c r="V148" i="4"/>
  <c r="K143" i="4"/>
  <c r="L139" i="4"/>
  <c r="P133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B122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B121" i="4"/>
  <c r="W120" i="4"/>
  <c r="V120" i="4"/>
  <c r="U120" i="4"/>
  <c r="S120" i="4"/>
  <c r="R120" i="4"/>
  <c r="Q120" i="4"/>
  <c r="N120" i="4"/>
  <c r="M120" i="4"/>
  <c r="L120" i="4"/>
  <c r="K120" i="4"/>
  <c r="J120" i="4"/>
  <c r="I120" i="4"/>
  <c r="H120" i="4"/>
  <c r="G120" i="4"/>
  <c r="F120" i="4"/>
  <c r="D120" i="4"/>
  <c r="V119" i="4"/>
  <c r="U119" i="4"/>
  <c r="S119" i="4"/>
  <c r="Q119" i="4"/>
  <c r="P119" i="4"/>
  <c r="O119" i="4"/>
  <c r="N119" i="4"/>
  <c r="M119" i="4"/>
  <c r="L119" i="4"/>
  <c r="K119" i="4"/>
  <c r="I119" i="4"/>
  <c r="F119" i="4"/>
  <c r="D119" i="4"/>
  <c r="B119" i="4"/>
  <c r="W118" i="4"/>
  <c r="V118" i="4"/>
  <c r="U118" i="4"/>
  <c r="T118" i="4"/>
  <c r="S118" i="4"/>
  <c r="R118" i="4"/>
  <c r="P118" i="4"/>
  <c r="O118" i="4"/>
  <c r="M118" i="4"/>
  <c r="K118" i="4"/>
  <c r="J118" i="4"/>
  <c r="I118" i="4"/>
  <c r="H118" i="4"/>
  <c r="G118" i="4"/>
  <c r="F118" i="4"/>
  <c r="E118" i="4"/>
  <c r="D118" i="4"/>
  <c r="C118" i="4"/>
  <c r="B118" i="4"/>
  <c r="V117" i="4"/>
  <c r="Q117" i="4"/>
  <c r="P117" i="4"/>
  <c r="O117" i="4"/>
  <c r="N117" i="4"/>
  <c r="M117" i="4"/>
  <c r="L117" i="4"/>
  <c r="J117" i="4"/>
  <c r="I117" i="4"/>
  <c r="G117" i="4"/>
  <c r="E117" i="4"/>
  <c r="D117" i="4"/>
  <c r="C117" i="4"/>
  <c r="B117" i="4"/>
  <c r="C114" i="4"/>
  <c r="F113" i="4"/>
  <c r="W111" i="4"/>
  <c r="V111" i="4"/>
  <c r="U111" i="4"/>
  <c r="T111" i="4"/>
  <c r="S111" i="4"/>
  <c r="R111" i="4"/>
  <c r="Q111" i="4"/>
  <c r="P111" i="4"/>
  <c r="N111" i="4"/>
  <c r="M111" i="4"/>
  <c r="K111" i="4"/>
  <c r="J111" i="4"/>
  <c r="E111" i="4"/>
  <c r="C111" i="4"/>
  <c r="S107" i="4"/>
  <c r="K107" i="4"/>
  <c r="C107" i="4"/>
  <c r="W106" i="4"/>
  <c r="V106" i="4"/>
  <c r="T106" i="4"/>
  <c r="I106" i="4"/>
  <c r="E106" i="4"/>
  <c r="D106" i="4"/>
  <c r="C106" i="4"/>
  <c r="B106" i="4"/>
  <c r="J103" i="4"/>
  <c r="G103" i="4"/>
  <c r="F103" i="4"/>
  <c r="D103" i="4"/>
  <c r="C103" i="4"/>
  <c r="B103" i="4"/>
  <c r="W95" i="4"/>
  <c r="V95" i="4"/>
  <c r="U95" i="4"/>
  <c r="U94" i="4" s="1"/>
  <c r="T95" i="4"/>
  <c r="S95" i="4"/>
  <c r="S94" i="4" s="1"/>
  <c r="R95" i="4"/>
  <c r="Q95" i="4"/>
  <c r="P95" i="4"/>
  <c r="O95" i="4"/>
  <c r="N95" i="4"/>
  <c r="M95" i="4"/>
  <c r="L95" i="4"/>
  <c r="K95" i="4"/>
  <c r="J95" i="4"/>
  <c r="I95" i="4"/>
  <c r="I94" i="4" s="1"/>
  <c r="H95" i="4"/>
  <c r="G95" i="4"/>
  <c r="F95" i="4"/>
  <c r="E95" i="4"/>
  <c r="D95" i="4"/>
  <c r="D94" i="4" s="1"/>
  <c r="C95" i="4"/>
  <c r="C94" i="4" s="1"/>
  <c r="B95" i="4"/>
  <c r="E94" i="4"/>
  <c r="T88" i="4"/>
  <c r="R88" i="4"/>
  <c r="J88" i="4"/>
  <c r="I88" i="4"/>
  <c r="V94" i="4"/>
  <c r="T94" i="4"/>
  <c r="N94" i="4"/>
  <c r="M94" i="4"/>
  <c r="L94" i="4"/>
  <c r="K94" i="4"/>
  <c r="F94" i="4"/>
  <c r="W78" i="4"/>
  <c r="V78" i="4"/>
  <c r="U78" i="4"/>
  <c r="T78" i="4"/>
  <c r="T151" i="4" s="1"/>
  <c r="S78" i="4"/>
  <c r="S151" i="4" s="1"/>
  <c r="R78" i="4"/>
  <c r="Q78" i="4"/>
  <c r="Q151" i="4" s="1"/>
  <c r="P78" i="4"/>
  <c r="P151" i="4" s="1"/>
  <c r="O78" i="4"/>
  <c r="O151" i="4" s="1"/>
  <c r="N78" i="4"/>
  <c r="M78" i="4"/>
  <c r="L78" i="4"/>
  <c r="K78" i="4"/>
  <c r="K151" i="4" s="1"/>
  <c r="J78" i="4"/>
  <c r="J151" i="4" s="1"/>
  <c r="I78" i="4"/>
  <c r="I151" i="4" s="1"/>
  <c r="H78" i="4"/>
  <c r="G78" i="4"/>
  <c r="G151" i="4" s="1"/>
  <c r="F78" i="4"/>
  <c r="E78" i="4"/>
  <c r="D78" i="4"/>
  <c r="D151" i="4" s="1"/>
  <c r="C78" i="4"/>
  <c r="C151" i="4" s="1"/>
  <c r="B78" i="4"/>
  <c r="W77" i="4"/>
  <c r="W150" i="4" s="1"/>
  <c r="V77" i="4"/>
  <c r="V150" i="4" s="1"/>
  <c r="U77" i="4"/>
  <c r="U150" i="4" s="1"/>
  <c r="T77" i="4"/>
  <c r="S77" i="4"/>
  <c r="R77" i="4"/>
  <c r="Q77" i="4"/>
  <c r="Q150" i="4" s="1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B150" i="4" s="1"/>
  <c r="W76" i="4"/>
  <c r="V76" i="4"/>
  <c r="U76" i="4"/>
  <c r="T76" i="4"/>
  <c r="S76" i="4"/>
  <c r="S149" i="4" s="1"/>
  <c r="R76" i="4"/>
  <c r="Q76" i="4"/>
  <c r="P76" i="4"/>
  <c r="P149" i="4" s="1"/>
  <c r="O76" i="4"/>
  <c r="O149" i="4" s="1"/>
  <c r="N76" i="4"/>
  <c r="N149" i="4" s="1"/>
  <c r="M76" i="4"/>
  <c r="M149" i="4" s="1"/>
  <c r="L76" i="4"/>
  <c r="L149" i="4" s="1"/>
  <c r="K76" i="4"/>
  <c r="K149" i="4" s="1"/>
  <c r="J76" i="4"/>
  <c r="I76" i="4"/>
  <c r="H76" i="4"/>
  <c r="H149" i="4" s="1"/>
  <c r="G76" i="4"/>
  <c r="G149" i="4" s="1"/>
  <c r="F76" i="4"/>
  <c r="F149" i="4" s="1"/>
  <c r="E76" i="4"/>
  <c r="D76" i="4"/>
  <c r="C76" i="4"/>
  <c r="B76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F148" i="4" s="1"/>
  <c r="E75" i="4"/>
  <c r="E148" i="4" s="1"/>
  <c r="D75" i="4"/>
  <c r="D148" i="4" s="1"/>
  <c r="C75" i="4"/>
  <c r="C148" i="4" s="1"/>
  <c r="B75" i="4"/>
  <c r="B148" i="4" s="1"/>
  <c r="W74" i="4"/>
  <c r="W147" i="4" s="1"/>
  <c r="V74" i="4"/>
  <c r="U74" i="4"/>
  <c r="T74" i="4"/>
  <c r="T147" i="4" s="1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D147" i="4" s="1"/>
  <c r="C74" i="4"/>
  <c r="C147" i="4" s="1"/>
  <c r="B74" i="4"/>
  <c r="B147" i="4" s="1"/>
  <c r="W73" i="4"/>
  <c r="W146" i="4" s="1"/>
  <c r="V73" i="4"/>
  <c r="V146" i="4" s="1"/>
  <c r="U73" i="4"/>
  <c r="U146" i="4" s="1"/>
  <c r="T73" i="4"/>
  <c r="S73" i="4"/>
  <c r="R73" i="4"/>
  <c r="R146" i="4" s="1"/>
  <c r="Q73" i="4"/>
  <c r="Q146" i="4" s="1"/>
  <c r="P73" i="4"/>
  <c r="O73" i="4"/>
  <c r="N73" i="4"/>
  <c r="M73" i="4"/>
  <c r="L73" i="4"/>
  <c r="K73" i="4"/>
  <c r="J73" i="4"/>
  <c r="I73" i="4"/>
  <c r="I146" i="4" s="1"/>
  <c r="H73" i="4"/>
  <c r="G73" i="4"/>
  <c r="F73" i="4"/>
  <c r="E73" i="4"/>
  <c r="D73" i="4"/>
  <c r="C73" i="4"/>
  <c r="B73" i="4"/>
  <c r="B146" i="4" s="1"/>
  <c r="W72" i="4"/>
  <c r="W145" i="4" s="1"/>
  <c r="V72" i="4"/>
  <c r="U72" i="4"/>
  <c r="T72" i="4"/>
  <c r="S72" i="4"/>
  <c r="R72" i="4"/>
  <c r="Q72" i="4"/>
  <c r="P72" i="4"/>
  <c r="P145" i="4" s="1"/>
  <c r="O72" i="4"/>
  <c r="O145" i="4" s="1"/>
  <c r="N72" i="4"/>
  <c r="M72" i="4"/>
  <c r="L72" i="4"/>
  <c r="K72" i="4"/>
  <c r="K145" i="4" s="1"/>
  <c r="I72" i="4"/>
  <c r="F72" i="4"/>
  <c r="F145" i="4" s="1"/>
  <c r="E72" i="4"/>
  <c r="E145" i="4" s="1"/>
  <c r="C72" i="4"/>
  <c r="C145" i="4" s="1"/>
  <c r="W71" i="4"/>
  <c r="U71" i="4"/>
  <c r="U144" i="4" s="1"/>
  <c r="Q71" i="4"/>
  <c r="P71" i="4"/>
  <c r="O71" i="4"/>
  <c r="N71" i="4"/>
  <c r="M71" i="4"/>
  <c r="M144" i="4" s="1"/>
  <c r="L71" i="4"/>
  <c r="K71" i="4"/>
  <c r="J71" i="4"/>
  <c r="I71" i="4"/>
  <c r="H71" i="4"/>
  <c r="G71" i="4"/>
  <c r="F71" i="4"/>
  <c r="F144" i="4" s="1"/>
  <c r="E71" i="4"/>
  <c r="E144" i="4" s="1"/>
  <c r="D71" i="4"/>
  <c r="C71" i="4"/>
  <c r="S70" i="4"/>
  <c r="S143" i="4" s="1"/>
  <c r="N70" i="4"/>
  <c r="M70" i="4"/>
  <c r="K70" i="4"/>
  <c r="J70" i="4"/>
  <c r="I70" i="4"/>
  <c r="H70" i="4"/>
  <c r="G70" i="4"/>
  <c r="F70" i="4"/>
  <c r="E70" i="4"/>
  <c r="D70" i="4"/>
  <c r="C70" i="4"/>
  <c r="C143" i="4" s="1"/>
  <c r="B70" i="4"/>
  <c r="N69" i="4"/>
  <c r="N142" i="4" s="1"/>
  <c r="V68" i="4"/>
  <c r="V141" i="4" s="1"/>
  <c r="U68" i="4"/>
  <c r="U141" i="4" s="1"/>
  <c r="T68" i="4"/>
  <c r="T141" i="4" s="1"/>
  <c r="S68" i="4"/>
  <c r="S141" i="4" s="1"/>
  <c r="R68" i="4"/>
  <c r="N68" i="4"/>
  <c r="N141" i="4" s="1"/>
  <c r="L68" i="4"/>
  <c r="J68" i="4"/>
  <c r="I68" i="4"/>
  <c r="H68" i="4"/>
  <c r="H141" i="4" s="1"/>
  <c r="G68" i="4"/>
  <c r="G141" i="4" s="1"/>
  <c r="F68" i="4"/>
  <c r="E68" i="4"/>
  <c r="D68" i="4"/>
  <c r="B68" i="4"/>
  <c r="W67" i="4"/>
  <c r="U67" i="4"/>
  <c r="U140" i="4" s="1"/>
  <c r="T67" i="4"/>
  <c r="T140" i="4" s="1"/>
  <c r="S67" i="4"/>
  <c r="R67" i="4"/>
  <c r="R140" i="4" s="1"/>
  <c r="P67" i="4"/>
  <c r="O67" i="4"/>
  <c r="N67" i="4"/>
  <c r="N140" i="4" s="1"/>
  <c r="M67" i="4"/>
  <c r="M140" i="4" s="1"/>
  <c r="L67" i="4"/>
  <c r="L140" i="4" s="1"/>
  <c r="H67" i="4"/>
  <c r="G67" i="4"/>
  <c r="F67" i="4"/>
  <c r="F140" i="4" s="1"/>
  <c r="D67" i="4"/>
  <c r="C67" i="4"/>
  <c r="B67" i="4"/>
  <c r="W66" i="4"/>
  <c r="V66" i="4"/>
  <c r="U66" i="4"/>
  <c r="T66" i="4"/>
  <c r="S66" i="4"/>
  <c r="S139" i="4" s="1"/>
  <c r="R66" i="4"/>
  <c r="R139" i="4" s="1"/>
  <c r="Q66" i="4"/>
  <c r="O66" i="4"/>
  <c r="L66" i="4"/>
  <c r="J66" i="4"/>
  <c r="J139" i="4" s="1"/>
  <c r="I66" i="4"/>
  <c r="I139" i="4" s="1"/>
  <c r="H66" i="4"/>
  <c r="H139" i="4" s="1"/>
  <c r="G66" i="4"/>
  <c r="G139" i="4" s="1"/>
  <c r="F66" i="4"/>
  <c r="B66" i="4"/>
  <c r="B139" i="4" s="1"/>
  <c r="W64" i="4"/>
  <c r="W137" i="4" s="1"/>
  <c r="T64" i="4"/>
  <c r="S64" i="4"/>
  <c r="K64" i="4"/>
  <c r="J64" i="4"/>
  <c r="I64" i="4"/>
  <c r="H64" i="4"/>
  <c r="H137" i="4" s="1"/>
  <c r="G64" i="4"/>
  <c r="G137" i="4" s="1"/>
  <c r="F64" i="4"/>
  <c r="F137" i="4" s="1"/>
  <c r="E64" i="4"/>
  <c r="E137" i="4" s="1"/>
  <c r="D64" i="4"/>
  <c r="D137" i="4" s="1"/>
  <c r="C64" i="4"/>
  <c r="C137" i="4" s="1"/>
  <c r="B64" i="4"/>
  <c r="W63" i="4"/>
  <c r="V63" i="4"/>
  <c r="V136" i="4" s="1"/>
  <c r="U63" i="4"/>
  <c r="U136" i="4" s="1"/>
  <c r="S63" i="4"/>
  <c r="S136" i="4" s="1"/>
  <c r="Q63" i="4"/>
  <c r="N63" i="4"/>
  <c r="D63" i="4"/>
  <c r="D136" i="4" s="1"/>
  <c r="C63" i="4"/>
  <c r="C136" i="4" s="1"/>
  <c r="B63" i="4"/>
  <c r="B136" i="4" s="1"/>
  <c r="U62" i="4"/>
  <c r="F62" i="4"/>
  <c r="Q60" i="4"/>
  <c r="P60" i="4"/>
  <c r="N60" i="4"/>
  <c r="N133" i="4" s="1"/>
  <c r="M60" i="4"/>
  <c r="M133" i="4" s="1"/>
  <c r="L60" i="4"/>
  <c r="L133" i="4" s="1"/>
  <c r="K60" i="4"/>
  <c r="K133" i="4" s="1"/>
  <c r="I60" i="4"/>
  <c r="F60" i="4"/>
  <c r="E60" i="4"/>
  <c r="C60" i="4"/>
  <c r="W59" i="4"/>
  <c r="V59" i="4"/>
  <c r="G59" i="4"/>
  <c r="F59" i="4"/>
  <c r="E59" i="4"/>
  <c r="C59" i="4"/>
  <c r="B59" i="4"/>
  <c r="W58" i="4"/>
  <c r="V58" i="4"/>
  <c r="U58" i="4"/>
  <c r="T58" i="4"/>
  <c r="S58" i="4"/>
  <c r="R58" i="4"/>
  <c r="Q58" i="4"/>
  <c r="P58" i="4"/>
  <c r="V56" i="4"/>
  <c r="V131" i="4" s="1"/>
  <c r="U56" i="4"/>
  <c r="U131" i="4" s="1"/>
  <c r="T56" i="4"/>
  <c r="T131" i="4" s="1"/>
  <c r="S56" i="4"/>
  <c r="S131" i="4" s="1"/>
  <c r="R56" i="4"/>
  <c r="R131" i="4" s="1"/>
  <c r="Q56" i="4"/>
  <c r="Q131" i="4" s="1"/>
  <c r="P56" i="4"/>
  <c r="P131" i="4" s="1"/>
  <c r="M56" i="4"/>
  <c r="M131" i="4" s="1"/>
  <c r="H56" i="4"/>
  <c r="H131" i="4" s="1"/>
  <c r="G56" i="4"/>
  <c r="G131" i="4" s="1"/>
  <c r="E56" i="4"/>
  <c r="E131" i="4" s="1"/>
  <c r="D56" i="4"/>
  <c r="D131" i="4" s="1"/>
  <c r="C56" i="4"/>
  <c r="C131" i="4" s="1"/>
  <c r="B56" i="4"/>
  <c r="B131" i="4" s="1"/>
  <c r="S54" i="4"/>
  <c r="R54" i="4"/>
  <c r="Q54" i="4"/>
  <c r="P54" i="4"/>
  <c r="O54" i="4"/>
  <c r="M54" i="4"/>
  <c r="L54" i="4"/>
  <c r="K54" i="4"/>
  <c r="J54" i="4"/>
  <c r="I54" i="4"/>
  <c r="H54" i="4"/>
  <c r="G54" i="4"/>
  <c r="F54" i="4"/>
  <c r="D54" i="4"/>
  <c r="C54" i="4"/>
  <c r="P53" i="4"/>
  <c r="N53" i="4"/>
  <c r="M53" i="4"/>
  <c r="L53" i="4"/>
  <c r="I53" i="4"/>
  <c r="G53" i="4"/>
  <c r="F53" i="4"/>
  <c r="E53" i="4"/>
  <c r="D53" i="4"/>
  <c r="C53" i="4"/>
  <c r="B53" i="4"/>
  <c r="I52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V151" i="4" s="1"/>
  <c r="U26" i="4"/>
  <c r="U151" i="4" s="1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E151" i="4" s="1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L150" i="4" s="1"/>
  <c r="K25" i="4"/>
  <c r="K150" i="4" s="1"/>
  <c r="J25" i="4"/>
  <c r="J150" i="4" s="1"/>
  <c r="I25" i="4"/>
  <c r="I150" i="4" s="1"/>
  <c r="H25" i="4"/>
  <c r="G25" i="4"/>
  <c r="F25" i="4"/>
  <c r="E25" i="4"/>
  <c r="D25" i="4"/>
  <c r="D150" i="4" s="1"/>
  <c r="C25" i="4"/>
  <c r="B25" i="4"/>
  <c r="W24" i="4"/>
  <c r="W149" i="4" s="1"/>
  <c r="V24" i="4"/>
  <c r="U24" i="4"/>
  <c r="T24" i="4"/>
  <c r="S24" i="4"/>
  <c r="R24" i="4"/>
  <c r="R149" i="4" s="1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B149" i="4" s="1"/>
  <c r="W23" i="4"/>
  <c r="V23" i="4"/>
  <c r="U23" i="4"/>
  <c r="U148" i="4" s="1"/>
  <c r="T23" i="4"/>
  <c r="S23" i="4"/>
  <c r="R23" i="4"/>
  <c r="Q23" i="4"/>
  <c r="P23" i="4"/>
  <c r="P148" i="4" s="1"/>
  <c r="O23" i="4"/>
  <c r="O148" i="4" s="1"/>
  <c r="N23" i="4"/>
  <c r="N148" i="4" s="1"/>
  <c r="M23" i="4"/>
  <c r="M148" i="4" s="1"/>
  <c r="L23" i="4"/>
  <c r="K23" i="4"/>
  <c r="J23" i="4"/>
  <c r="I23" i="4"/>
  <c r="H23" i="4"/>
  <c r="H148" i="4" s="1"/>
  <c r="G23" i="4"/>
  <c r="G148" i="4" s="1"/>
  <c r="F23" i="4"/>
  <c r="E23" i="4"/>
  <c r="D23" i="4"/>
  <c r="C23" i="4"/>
  <c r="B23" i="4"/>
  <c r="W22" i="4"/>
  <c r="V22" i="4"/>
  <c r="U22" i="4"/>
  <c r="U147" i="4" s="1"/>
  <c r="T22" i="4"/>
  <c r="S22" i="4"/>
  <c r="S147" i="4" s="1"/>
  <c r="R22" i="4"/>
  <c r="Q22" i="4"/>
  <c r="P22" i="4"/>
  <c r="O22" i="4"/>
  <c r="N22" i="4"/>
  <c r="N147" i="4" s="1"/>
  <c r="M22" i="4"/>
  <c r="M147" i="4" s="1"/>
  <c r="L22" i="4"/>
  <c r="L147" i="4" s="1"/>
  <c r="K22" i="4"/>
  <c r="K147" i="4" s="1"/>
  <c r="J22" i="4"/>
  <c r="I22" i="4"/>
  <c r="H22" i="4"/>
  <c r="G22" i="4"/>
  <c r="F22" i="4"/>
  <c r="F147" i="4" s="1"/>
  <c r="E22" i="4"/>
  <c r="D22" i="4"/>
  <c r="C22" i="4"/>
  <c r="B22" i="4"/>
  <c r="W21" i="4"/>
  <c r="V21" i="4"/>
  <c r="U21" i="4"/>
  <c r="T21" i="4"/>
  <c r="S21" i="4"/>
  <c r="S146" i="4" s="1"/>
  <c r="R21" i="4"/>
  <c r="Q21" i="4"/>
  <c r="P21" i="4"/>
  <c r="O21" i="4"/>
  <c r="N21" i="4"/>
  <c r="M21" i="4"/>
  <c r="L21" i="4"/>
  <c r="L146" i="4" s="1"/>
  <c r="K21" i="4"/>
  <c r="K146" i="4" s="1"/>
  <c r="J21" i="4"/>
  <c r="J146" i="4" s="1"/>
  <c r="I21" i="4"/>
  <c r="H21" i="4"/>
  <c r="G21" i="4"/>
  <c r="F21" i="4"/>
  <c r="E21" i="4"/>
  <c r="D21" i="4"/>
  <c r="D146" i="4" s="1"/>
  <c r="C21" i="4"/>
  <c r="B21" i="4"/>
  <c r="W20" i="4"/>
  <c r="V20" i="4"/>
  <c r="U20" i="4"/>
  <c r="T20" i="4"/>
  <c r="S20" i="4"/>
  <c r="R20" i="4"/>
  <c r="R145" i="4" s="1"/>
  <c r="Q20" i="4"/>
  <c r="Q145" i="4" s="1"/>
  <c r="P20" i="4"/>
  <c r="O20" i="4"/>
  <c r="N20" i="4"/>
  <c r="M20" i="4"/>
  <c r="L20" i="4"/>
  <c r="K20" i="4"/>
  <c r="J20" i="4"/>
  <c r="I20" i="4"/>
  <c r="I145" i="4" s="1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P144" i="4" s="1"/>
  <c r="O19" i="4"/>
  <c r="N19" i="4"/>
  <c r="M19" i="4"/>
  <c r="L19" i="4"/>
  <c r="K19" i="4"/>
  <c r="J19" i="4"/>
  <c r="I19" i="4"/>
  <c r="H19" i="4"/>
  <c r="G19" i="4"/>
  <c r="G144" i="4" s="1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M143" i="4" s="1"/>
  <c r="L18" i="4"/>
  <c r="K18" i="4"/>
  <c r="J18" i="4"/>
  <c r="I18" i="4"/>
  <c r="H18" i="4"/>
  <c r="G18" i="4"/>
  <c r="F18" i="4"/>
  <c r="F143" i="4" s="1"/>
  <c r="E18" i="4"/>
  <c r="E143" i="4" s="1"/>
  <c r="D18" i="4"/>
  <c r="D143" i="4" s="1"/>
  <c r="C18" i="4"/>
  <c r="B18" i="4"/>
  <c r="W17" i="4"/>
  <c r="V17" i="4"/>
  <c r="R17" i="4"/>
  <c r="Q17" i="4"/>
  <c r="O17" i="4"/>
  <c r="N17" i="4"/>
  <c r="J17" i="4"/>
  <c r="I17" i="4"/>
  <c r="H17" i="4"/>
  <c r="G17" i="4"/>
  <c r="F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J141" i="4" s="1"/>
  <c r="I16" i="4"/>
  <c r="I141" i="4" s="1"/>
  <c r="H16" i="4"/>
  <c r="G16" i="4"/>
  <c r="F16" i="4"/>
  <c r="E16" i="4"/>
  <c r="D16" i="4"/>
  <c r="C16" i="4"/>
  <c r="B16" i="4"/>
  <c r="W15" i="4"/>
  <c r="W140" i="4" s="1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V139" i="4" s="1"/>
  <c r="U14" i="4"/>
  <c r="U139" i="4" s="1"/>
  <c r="T14" i="4"/>
  <c r="T139" i="4" s="1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C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N136" i="4" s="1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F135" i="4" s="1"/>
  <c r="E10" i="4"/>
  <c r="D10" i="4"/>
  <c r="C10" i="4"/>
  <c r="B10" i="4"/>
  <c r="V9" i="4"/>
  <c r="T9" i="4"/>
  <c r="N9" i="4"/>
  <c r="I9" i="4"/>
  <c r="H9" i="4"/>
  <c r="F9" i="4"/>
  <c r="E9" i="4"/>
  <c r="D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I133" i="4" s="1"/>
  <c r="H8" i="4"/>
  <c r="G8" i="4"/>
  <c r="F8" i="4"/>
  <c r="E8" i="4"/>
  <c r="D8" i="4"/>
  <c r="C8" i="4"/>
  <c r="B8" i="4"/>
  <c r="W7" i="4"/>
  <c r="V7" i="4"/>
  <c r="U7" i="4"/>
  <c r="T7" i="4"/>
  <c r="S7" i="4"/>
  <c r="R7" i="4"/>
  <c r="Q7" i="4"/>
  <c r="P7" i="4"/>
  <c r="O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5" i="4"/>
  <c r="Q5" i="4"/>
  <c r="J5" i="4"/>
  <c r="B5" i="4"/>
  <c r="W4" i="4"/>
  <c r="V4" i="4"/>
  <c r="U4" i="4"/>
  <c r="S4" i="4"/>
  <c r="R4" i="4"/>
  <c r="Q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Q3" i="4"/>
  <c r="I3" i="4"/>
  <c r="A1" i="4"/>
  <c r="B30" i="2"/>
  <c r="B29" i="2"/>
  <c r="B55" i="2"/>
  <c r="B10" i="2"/>
  <c r="B25" i="2"/>
  <c r="B28" i="2"/>
  <c r="B58" i="2"/>
  <c r="B33" i="2"/>
  <c r="B18" i="2"/>
  <c r="B6" i="2"/>
  <c r="B36" i="2"/>
  <c r="B46" i="2"/>
  <c r="B45" i="2"/>
  <c r="B31" i="2"/>
  <c r="B61" i="2"/>
  <c r="B11" i="2"/>
  <c r="B60" i="2"/>
  <c r="B59" i="2"/>
  <c r="B24" i="2"/>
  <c r="B49" i="2"/>
  <c r="B34" i="2"/>
  <c r="B41" i="2"/>
  <c r="B54" i="2"/>
  <c r="B5" i="2"/>
  <c r="B26" i="2"/>
  <c r="B56" i="2"/>
  <c r="B44" i="2"/>
  <c r="B8" i="2"/>
  <c r="B19" i="2"/>
  <c r="B4" i="2"/>
  <c r="B43" i="2"/>
  <c r="B48" i="2"/>
  <c r="B50" i="2"/>
  <c r="B16" i="2"/>
  <c r="B40" i="2"/>
  <c r="B21" i="2"/>
  <c r="B35" i="2"/>
  <c r="B38" i="2"/>
  <c r="B9" i="2"/>
  <c r="B14" i="2"/>
  <c r="B39" i="2"/>
  <c r="B20" i="2"/>
  <c r="B53" i="2"/>
  <c r="B23" i="2"/>
  <c r="B15" i="2"/>
  <c r="B13" i="2"/>
  <c r="B51" i="2"/>
  <c r="B73" i="51" l="1"/>
  <c r="D73" i="51"/>
  <c r="E73" i="51"/>
  <c r="K73" i="51"/>
  <c r="F73" i="51"/>
  <c r="I73" i="51"/>
  <c r="J73" i="51"/>
  <c r="L73" i="51"/>
  <c r="M73" i="51"/>
  <c r="N73" i="51"/>
  <c r="Q73" i="51"/>
  <c r="R73" i="51"/>
  <c r="T73" i="51"/>
  <c r="U73" i="51"/>
  <c r="V73" i="51"/>
  <c r="N80" i="51"/>
  <c r="J125" i="4"/>
  <c r="K125" i="4"/>
  <c r="L125" i="4"/>
  <c r="C73" i="51"/>
  <c r="N73" i="50"/>
  <c r="O73" i="50"/>
  <c r="P73" i="50"/>
  <c r="Q73" i="50"/>
  <c r="T73" i="50"/>
  <c r="U73" i="50"/>
  <c r="V73" i="50"/>
  <c r="B80" i="50"/>
  <c r="W73" i="50"/>
  <c r="J80" i="50"/>
  <c r="M105" i="50"/>
  <c r="O87" i="50"/>
  <c r="D73" i="50"/>
  <c r="I103" i="50"/>
  <c r="U105" i="50"/>
  <c r="E73" i="50"/>
  <c r="F73" i="50"/>
  <c r="G73" i="50"/>
  <c r="H73" i="50"/>
  <c r="I73" i="50"/>
  <c r="L73" i="50"/>
  <c r="P103" i="51"/>
  <c r="V104" i="51"/>
  <c r="K80" i="49"/>
  <c r="L80" i="49"/>
  <c r="R103" i="51"/>
  <c r="B105" i="51"/>
  <c r="M80" i="49"/>
  <c r="S103" i="51"/>
  <c r="C105" i="51"/>
  <c r="N80" i="49"/>
  <c r="T103" i="49"/>
  <c r="T103" i="51"/>
  <c r="D105" i="51"/>
  <c r="B73" i="49"/>
  <c r="C73" i="49"/>
  <c r="V103" i="51"/>
  <c r="F105" i="51"/>
  <c r="D73" i="49"/>
  <c r="U80" i="49"/>
  <c r="B87" i="49"/>
  <c r="V104" i="49"/>
  <c r="V80" i="49"/>
  <c r="I87" i="49"/>
  <c r="H105" i="49"/>
  <c r="K103" i="50"/>
  <c r="Q104" i="50"/>
  <c r="W105" i="50"/>
  <c r="H105" i="51"/>
  <c r="J87" i="49"/>
  <c r="P105" i="49"/>
  <c r="L103" i="50"/>
  <c r="R104" i="50"/>
  <c r="I105" i="51"/>
  <c r="G73" i="49"/>
  <c r="Q87" i="49"/>
  <c r="M103" i="50"/>
  <c r="J105" i="51"/>
  <c r="H73" i="49"/>
  <c r="N103" i="50"/>
  <c r="T104" i="50"/>
  <c r="K105" i="51"/>
  <c r="I73" i="49"/>
  <c r="O103" i="50"/>
  <c r="F104" i="51"/>
  <c r="L105" i="51"/>
  <c r="J73" i="49"/>
  <c r="P103" i="50"/>
  <c r="G104" i="51"/>
  <c r="K73" i="49"/>
  <c r="B103" i="51"/>
  <c r="H104" i="51"/>
  <c r="N105" i="51"/>
  <c r="L73" i="49"/>
  <c r="R103" i="50"/>
  <c r="B105" i="50"/>
  <c r="C103" i="51"/>
  <c r="I104" i="51"/>
  <c r="O105" i="51"/>
  <c r="S103" i="50"/>
  <c r="C105" i="50"/>
  <c r="D103" i="51"/>
  <c r="P105" i="51"/>
  <c r="T103" i="50"/>
  <c r="D105" i="50"/>
  <c r="E103" i="51"/>
  <c r="Q105" i="51"/>
  <c r="O73" i="49"/>
  <c r="U103" i="50"/>
  <c r="F103" i="51"/>
  <c r="R105" i="51"/>
  <c r="P73" i="49"/>
  <c r="V103" i="50"/>
  <c r="F105" i="50"/>
  <c r="G103" i="51"/>
  <c r="S105" i="51"/>
  <c r="Q73" i="49"/>
  <c r="H103" i="51"/>
  <c r="N104" i="51"/>
  <c r="T105" i="51"/>
  <c r="R73" i="49"/>
  <c r="B104" i="50"/>
  <c r="I103" i="51"/>
  <c r="O104" i="51"/>
  <c r="S73" i="49"/>
  <c r="I105" i="50"/>
  <c r="J103" i="51"/>
  <c r="P104" i="51"/>
  <c r="V105" i="51"/>
  <c r="T73" i="49"/>
  <c r="D104" i="50"/>
  <c r="J105" i="50"/>
  <c r="K103" i="51"/>
  <c r="Q104" i="51"/>
  <c r="W105" i="51"/>
  <c r="K105" i="50"/>
  <c r="L103" i="51"/>
  <c r="C80" i="49"/>
  <c r="L105" i="50"/>
  <c r="M103" i="51"/>
  <c r="N151" i="4"/>
  <c r="H151" i="4"/>
  <c r="R151" i="4"/>
  <c r="F151" i="4"/>
  <c r="W151" i="4"/>
  <c r="M151" i="4"/>
  <c r="B151" i="4"/>
  <c r="H60" i="47"/>
  <c r="L52" i="47"/>
  <c r="L60" i="47"/>
  <c r="M52" i="47"/>
  <c r="U52" i="47"/>
  <c r="T52" i="47"/>
  <c r="I77" i="47"/>
  <c r="E52" i="47"/>
  <c r="E52" i="46"/>
  <c r="K52" i="46"/>
  <c r="H52" i="46"/>
  <c r="R52" i="46"/>
  <c r="N52" i="46"/>
  <c r="P52" i="46"/>
  <c r="Q52" i="46"/>
  <c r="D52" i="46"/>
  <c r="U52" i="46"/>
  <c r="L52" i="45"/>
  <c r="R52" i="45"/>
  <c r="O52" i="45"/>
  <c r="P52" i="45"/>
  <c r="Q52" i="45"/>
  <c r="T52" i="45"/>
  <c r="M60" i="45"/>
  <c r="R60" i="45"/>
  <c r="W52" i="45"/>
  <c r="U60" i="45"/>
  <c r="B52" i="45"/>
  <c r="V60" i="45"/>
  <c r="K52" i="45"/>
  <c r="D52" i="45"/>
  <c r="J52" i="45"/>
  <c r="G52" i="45"/>
  <c r="S52" i="45"/>
  <c r="H52" i="45"/>
  <c r="I52" i="45"/>
  <c r="O150" i="4"/>
  <c r="P150" i="4"/>
  <c r="M69" i="45"/>
  <c r="C150" i="4"/>
  <c r="W69" i="45"/>
  <c r="Q124" i="4"/>
  <c r="E150" i="4"/>
  <c r="B69" i="45"/>
  <c r="F150" i="4"/>
  <c r="J69" i="45"/>
  <c r="G150" i="4"/>
  <c r="T150" i="4"/>
  <c r="H150" i="4"/>
  <c r="V69" i="45"/>
  <c r="M150" i="4"/>
  <c r="S150" i="4"/>
  <c r="N150" i="4"/>
  <c r="C63" i="43"/>
  <c r="I63" i="43"/>
  <c r="Q123" i="4"/>
  <c r="F63" i="43"/>
  <c r="R63" i="43"/>
  <c r="G63" i="43"/>
  <c r="H63" i="43"/>
  <c r="K63" i="43"/>
  <c r="Q63" i="43"/>
  <c r="F72" i="43"/>
  <c r="G72" i="43"/>
  <c r="N63" i="43"/>
  <c r="O63" i="43"/>
  <c r="P63" i="43"/>
  <c r="B63" i="43"/>
  <c r="S63" i="43"/>
  <c r="V63" i="43"/>
  <c r="W63" i="43"/>
  <c r="N63" i="42"/>
  <c r="T63" i="42"/>
  <c r="Q63" i="42"/>
  <c r="V63" i="42"/>
  <c r="C63" i="42"/>
  <c r="D63" i="42"/>
  <c r="M63" i="42"/>
  <c r="B63" i="42"/>
  <c r="K63" i="42"/>
  <c r="F63" i="42"/>
  <c r="L63" i="42"/>
  <c r="I63" i="42"/>
  <c r="U63" i="42"/>
  <c r="J63" i="42"/>
  <c r="J72" i="41"/>
  <c r="K72" i="41"/>
  <c r="Q63" i="41"/>
  <c r="W63" i="41"/>
  <c r="M72" i="41"/>
  <c r="R90" i="42"/>
  <c r="R72" i="41"/>
  <c r="S72" i="41"/>
  <c r="O90" i="42"/>
  <c r="T63" i="41"/>
  <c r="J63" i="41"/>
  <c r="U90" i="42"/>
  <c r="U63" i="41"/>
  <c r="U72" i="41"/>
  <c r="H63" i="41"/>
  <c r="J90" i="43"/>
  <c r="K90" i="43"/>
  <c r="F63" i="41"/>
  <c r="R63" i="41"/>
  <c r="N90" i="43"/>
  <c r="G63" i="41"/>
  <c r="C90" i="41"/>
  <c r="C81" i="41" s="1"/>
  <c r="B90" i="42"/>
  <c r="O90" i="43"/>
  <c r="D63" i="41"/>
  <c r="P63" i="41"/>
  <c r="R90" i="43"/>
  <c r="E63" i="41"/>
  <c r="S90" i="43"/>
  <c r="N63" i="41"/>
  <c r="V90" i="43"/>
  <c r="I63" i="41"/>
  <c r="O63" i="41"/>
  <c r="J90" i="42"/>
  <c r="W90" i="43"/>
  <c r="B81" i="41"/>
  <c r="L81" i="41"/>
  <c r="J81" i="41"/>
  <c r="T149" i="4"/>
  <c r="U149" i="4"/>
  <c r="V149" i="4"/>
  <c r="K81" i="41"/>
  <c r="T81" i="41"/>
  <c r="J149" i="4"/>
  <c r="R81" i="41"/>
  <c r="I149" i="4"/>
  <c r="C149" i="4"/>
  <c r="R123" i="4"/>
  <c r="S81" i="41"/>
  <c r="D149" i="4"/>
  <c r="S123" i="4"/>
  <c r="Q149" i="4"/>
  <c r="E149" i="4"/>
  <c r="I51" i="39"/>
  <c r="J51" i="39"/>
  <c r="P51" i="39"/>
  <c r="Q51" i="39"/>
  <c r="R51" i="39"/>
  <c r="F51" i="39"/>
  <c r="N80" i="39"/>
  <c r="N51" i="39"/>
  <c r="O51" i="39"/>
  <c r="D51" i="39"/>
  <c r="L79" i="39"/>
  <c r="B57" i="39"/>
  <c r="C122" i="4"/>
  <c r="S79" i="39"/>
  <c r="T79" i="39"/>
  <c r="G51" i="39"/>
  <c r="O51" i="38"/>
  <c r="Q51" i="38"/>
  <c r="W63" i="38"/>
  <c r="R51" i="38"/>
  <c r="S51" i="38"/>
  <c r="W51" i="38"/>
  <c r="B51" i="38"/>
  <c r="C51" i="38"/>
  <c r="D51" i="38"/>
  <c r="G51" i="38"/>
  <c r="H51" i="38"/>
  <c r="I51" i="38"/>
  <c r="J51" i="38"/>
  <c r="K51" i="38"/>
  <c r="L51" i="38"/>
  <c r="N51" i="37"/>
  <c r="O51" i="37"/>
  <c r="E51" i="37"/>
  <c r="O80" i="38"/>
  <c r="P51" i="37"/>
  <c r="J79" i="38"/>
  <c r="Q51" i="37"/>
  <c r="K79" i="38"/>
  <c r="Q80" i="38"/>
  <c r="G63" i="37"/>
  <c r="L79" i="38"/>
  <c r="M79" i="38"/>
  <c r="U80" i="38"/>
  <c r="V51" i="37"/>
  <c r="K79" i="39"/>
  <c r="W51" i="37"/>
  <c r="P63" i="37"/>
  <c r="D78" i="37"/>
  <c r="F60" i="37"/>
  <c r="U63" i="37"/>
  <c r="L78" i="37"/>
  <c r="R79" i="38"/>
  <c r="C51" i="37"/>
  <c r="N60" i="37"/>
  <c r="V63" i="37"/>
  <c r="T78" i="37"/>
  <c r="S79" i="38"/>
  <c r="W60" i="37"/>
  <c r="J78" i="39"/>
  <c r="V80" i="39"/>
  <c r="B57" i="37"/>
  <c r="W79" i="38"/>
  <c r="B51" i="37"/>
  <c r="I57" i="37"/>
  <c r="J57" i="37"/>
  <c r="S78" i="38"/>
  <c r="D80" i="38"/>
  <c r="K51" i="37"/>
  <c r="Q57" i="37"/>
  <c r="F51" i="37"/>
  <c r="G51" i="37"/>
  <c r="G80" i="38"/>
  <c r="I51" i="37"/>
  <c r="C79" i="38"/>
  <c r="I80" i="38"/>
  <c r="J51" i="37"/>
  <c r="D79" i="38"/>
  <c r="F79" i="38"/>
  <c r="L80" i="38"/>
  <c r="I148" i="4"/>
  <c r="R148" i="4"/>
  <c r="T148" i="4"/>
  <c r="J148" i="4"/>
  <c r="W148" i="4"/>
  <c r="K148" i="4"/>
  <c r="L148" i="4"/>
  <c r="Q148" i="4"/>
  <c r="S148" i="4"/>
  <c r="Q51" i="35"/>
  <c r="W51" i="35"/>
  <c r="T51" i="35"/>
  <c r="I79" i="35"/>
  <c r="O63" i="35"/>
  <c r="P63" i="35"/>
  <c r="R63" i="35"/>
  <c r="D51" i="35"/>
  <c r="H60" i="35"/>
  <c r="S63" i="35"/>
  <c r="D57" i="35"/>
  <c r="M60" i="35"/>
  <c r="N60" i="35"/>
  <c r="B51" i="35"/>
  <c r="N51" i="35"/>
  <c r="C51" i="35"/>
  <c r="O51" i="35"/>
  <c r="N57" i="35"/>
  <c r="T57" i="35"/>
  <c r="L51" i="35"/>
  <c r="V57" i="35"/>
  <c r="H51" i="35"/>
  <c r="J51" i="35"/>
  <c r="V51" i="35"/>
  <c r="K51" i="35"/>
  <c r="U51" i="34"/>
  <c r="M60" i="34"/>
  <c r="E51" i="34"/>
  <c r="G51" i="34"/>
  <c r="H51" i="34"/>
  <c r="I51" i="34"/>
  <c r="M51" i="34"/>
  <c r="O51" i="34"/>
  <c r="P51" i="34"/>
  <c r="Q51" i="34"/>
  <c r="C51" i="33"/>
  <c r="O51" i="33"/>
  <c r="V63" i="33"/>
  <c r="K78" i="33"/>
  <c r="S78" i="33"/>
  <c r="V78" i="33"/>
  <c r="M51" i="33"/>
  <c r="I57" i="33"/>
  <c r="K78" i="34"/>
  <c r="W80" i="34"/>
  <c r="G80" i="33"/>
  <c r="U79" i="34"/>
  <c r="I51" i="33"/>
  <c r="E51" i="33"/>
  <c r="S78" i="34"/>
  <c r="S51" i="33"/>
  <c r="B63" i="33"/>
  <c r="Q51" i="33"/>
  <c r="E63" i="33"/>
  <c r="B51" i="33"/>
  <c r="F63" i="33"/>
  <c r="E79" i="34"/>
  <c r="K63" i="33"/>
  <c r="W51" i="33"/>
  <c r="D60" i="33"/>
  <c r="N63" i="33"/>
  <c r="C78" i="34"/>
  <c r="J60" i="33"/>
  <c r="T63" i="33"/>
  <c r="E147" i="4"/>
  <c r="J72" i="33"/>
  <c r="I147" i="4"/>
  <c r="V147" i="4"/>
  <c r="J147" i="4"/>
  <c r="G147" i="4"/>
  <c r="H147" i="4"/>
  <c r="O147" i="4"/>
  <c r="P147" i="4"/>
  <c r="Q147" i="4"/>
  <c r="R147" i="4"/>
  <c r="C121" i="4"/>
  <c r="H84" i="31"/>
  <c r="C84" i="31"/>
  <c r="F84" i="31"/>
  <c r="R84" i="31"/>
  <c r="M84" i="31"/>
  <c r="P84" i="31"/>
  <c r="K84" i="31"/>
  <c r="N84" i="31"/>
  <c r="U84" i="31"/>
  <c r="B84" i="31"/>
  <c r="S84" i="31"/>
  <c r="V84" i="31"/>
  <c r="H123" i="31"/>
  <c r="B120" i="4"/>
  <c r="C120" i="4"/>
  <c r="C122" i="31"/>
  <c r="J84" i="31"/>
  <c r="E84" i="31"/>
  <c r="Q84" i="31"/>
  <c r="U84" i="30"/>
  <c r="P84" i="30"/>
  <c r="F84" i="30"/>
  <c r="S84" i="30"/>
  <c r="B84" i="30"/>
  <c r="E84" i="30"/>
  <c r="C84" i="30"/>
  <c r="J84" i="30"/>
  <c r="M84" i="30"/>
  <c r="H84" i="30"/>
  <c r="K84" i="30"/>
  <c r="R84" i="30"/>
  <c r="B94" i="30"/>
  <c r="P84" i="29"/>
  <c r="K94" i="29"/>
  <c r="Q84" i="29"/>
  <c r="W84" i="29"/>
  <c r="L94" i="29"/>
  <c r="O94" i="29"/>
  <c r="U84" i="29"/>
  <c r="J120" i="30"/>
  <c r="C123" i="29"/>
  <c r="B84" i="29"/>
  <c r="L99" i="29"/>
  <c r="Q99" i="29"/>
  <c r="V105" i="29"/>
  <c r="B90" i="29"/>
  <c r="G84" i="29"/>
  <c r="H90" i="29"/>
  <c r="P90" i="29"/>
  <c r="J84" i="29"/>
  <c r="E84" i="29"/>
  <c r="F84" i="29"/>
  <c r="H84" i="29"/>
  <c r="I84" i="29"/>
  <c r="O84" i="29"/>
  <c r="R84" i="29"/>
  <c r="M84" i="29"/>
  <c r="N84" i="29"/>
  <c r="B94" i="29"/>
  <c r="C146" i="4"/>
  <c r="E120" i="4"/>
  <c r="O120" i="4"/>
  <c r="E146" i="4"/>
  <c r="F146" i="4"/>
  <c r="G146" i="4"/>
  <c r="T146" i="4"/>
  <c r="H146" i="4"/>
  <c r="P120" i="4"/>
  <c r="Q30" i="4"/>
  <c r="M146" i="4"/>
  <c r="N146" i="4"/>
  <c r="T120" i="4"/>
  <c r="O146" i="4"/>
  <c r="P146" i="4"/>
  <c r="V98" i="27"/>
  <c r="I110" i="27"/>
  <c r="G126" i="27"/>
  <c r="W98" i="27"/>
  <c r="D75" i="24"/>
  <c r="D172" i="4" s="1"/>
  <c r="J126" i="27"/>
  <c r="E98" i="27"/>
  <c r="N110" i="27"/>
  <c r="L126" i="27"/>
  <c r="P110" i="27"/>
  <c r="N126" i="27"/>
  <c r="B98" i="27"/>
  <c r="Q110" i="27"/>
  <c r="G110" i="27"/>
  <c r="O126" i="27"/>
  <c r="I98" i="27"/>
  <c r="H57" i="24"/>
  <c r="H116" i="4" s="1"/>
  <c r="C57" i="24"/>
  <c r="C116" i="4" s="1"/>
  <c r="T110" i="27"/>
  <c r="R126" i="27"/>
  <c r="F98" i="27"/>
  <c r="C126" i="27"/>
  <c r="E57" i="24"/>
  <c r="E116" i="4" s="1"/>
  <c r="G98" i="27"/>
  <c r="M98" i="27"/>
  <c r="V110" i="27"/>
  <c r="T126" i="27"/>
  <c r="F57" i="24"/>
  <c r="F116" i="4" s="1"/>
  <c r="L57" i="24"/>
  <c r="L116" i="4" s="1"/>
  <c r="V126" i="27"/>
  <c r="N76" i="24"/>
  <c r="N173" i="4" s="1"/>
  <c r="J98" i="27"/>
  <c r="C110" i="27"/>
  <c r="O110" i="27"/>
  <c r="W126" i="27"/>
  <c r="C77" i="24"/>
  <c r="C174" i="4" s="1"/>
  <c r="I57" i="24"/>
  <c r="I116" i="4" s="1"/>
  <c r="Q98" i="27"/>
  <c r="T75" i="24"/>
  <c r="T172" i="4" s="1"/>
  <c r="P57" i="24"/>
  <c r="P116" i="4" s="1"/>
  <c r="E77" i="24"/>
  <c r="E174" i="4" s="1"/>
  <c r="K57" i="24"/>
  <c r="K116" i="4" s="1"/>
  <c r="F77" i="24"/>
  <c r="F174" i="4" s="1"/>
  <c r="N98" i="27"/>
  <c r="M110" i="27"/>
  <c r="K126" i="27"/>
  <c r="W75" i="24"/>
  <c r="W172" i="4" s="1"/>
  <c r="S57" i="24"/>
  <c r="S116" i="4" s="1"/>
  <c r="O98" i="27"/>
  <c r="U98" i="27"/>
  <c r="H77" i="24"/>
  <c r="H174" i="4" s="1"/>
  <c r="C76" i="24"/>
  <c r="C173" i="4" s="1"/>
  <c r="I77" i="24"/>
  <c r="I174" i="4" s="1"/>
  <c r="D110" i="27"/>
  <c r="B126" i="27"/>
  <c r="D76" i="24"/>
  <c r="D173" i="4" s="1"/>
  <c r="R98" i="27"/>
  <c r="K110" i="27"/>
  <c r="I126" i="27"/>
  <c r="K77" i="24"/>
  <c r="K174" i="4" s="1"/>
  <c r="F110" i="27"/>
  <c r="D126" i="27"/>
  <c r="F76" i="24"/>
  <c r="F173" i="4" s="1"/>
  <c r="J126" i="26"/>
  <c r="B98" i="26"/>
  <c r="H98" i="26"/>
  <c r="N126" i="26"/>
  <c r="T126" i="26"/>
  <c r="Q110" i="26"/>
  <c r="G110" i="26"/>
  <c r="G98" i="26"/>
  <c r="T110" i="26"/>
  <c r="J98" i="26"/>
  <c r="P98" i="26"/>
  <c r="W126" i="26"/>
  <c r="I154" i="26"/>
  <c r="O110" i="26"/>
  <c r="N98" i="26"/>
  <c r="D126" i="26"/>
  <c r="O98" i="26"/>
  <c r="F110" i="26"/>
  <c r="R98" i="26"/>
  <c r="B126" i="26"/>
  <c r="D110" i="26"/>
  <c r="C126" i="26"/>
  <c r="I126" i="26"/>
  <c r="V98" i="26"/>
  <c r="F126" i="26"/>
  <c r="L126" i="26"/>
  <c r="W98" i="26"/>
  <c r="H110" i="26"/>
  <c r="N110" i="26"/>
  <c r="G126" i="26"/>
  <c r="I110" i="26"/>
  <c r="R70" i="4"/>
  <c r="R143" i="4" s="1"/>
  <c r="G119" i="25"/>
  <c r="V143" i="25"/>
  <c r="R154" i="25"/>
  <c r="O126" i="25"/>
  <c r="H144" i="4"/>
  <c r="J98" i="25"/>
  <c r="V98" i="25"/>
  <c r="U110" i="25"/>
  <c r="D156" i="25"/>
  <c r="R152" i="26"/>
  <c r="G98" i="25"/>
  <c r="T126" i="25"/>
  <c r="G156" i="25"/>
  <c r="O143" i="26"/>
  <c r="U152" i="26"/>
  <c r="E154" i="26"/>
  <c r="V152" i="26"/>
  <c r="F154" i="26"/>
  <c r="N144" i="4"/>
  <c r="S136" i="25"/>
  <c r="W126" i="25"/>
  <c r="O144" i="4"/>
  <c r="K98" i="25"/>
  <c r="W156" i="25"/>
  <c r="R98" i="25"/>
  <c r="L156" i="25"/>
  <c r="Q152" i="26"/>
  <c r="H110" i="25"/>
  <c r="T110" i="25"/>
  <c r="D153" i="26"/>
  <c r="O98" i="25"/>
  <c r="F126" i="25"/>
  <c r="O156" i="25"/>
  <c r="L75" i="24"/>
  <c r="L172" i="4" s="1"/>
  <c r="P98" i="25"/>
  <c r="F98" i="25"/>
  <c r="E110" i="25"/>
  <c r="K110" i="25"/>
  <c r="W143" i="26"/>
  <c r="G153" i="26"/>
  <c r="M154" i="26"/>
  <c r="F110" i="25"/>
  <c r="B152" i="26"/>
  <c r="H153" i="26"/>
  <c r="N154" i="26"/>
  <c r="N143" i="4"/>
  <c r="R71" i="4"/>
  <c r="R144" i="4" s="1"/>
  <c r="S71" i="4"/>
  <c r="S144" i="4" s="1"/>
  <c r="L70" i="4"/>
  <c r="L143" i="4" s="1"/>
  <c r="T71" i="4"/>
  <c r="T144" i="4" s="1"/>
  <c r="R76" i="24"/>
  <c r="R173" i="4" s="1"/>
  <c r="C126" i="25"/>
  <c r="I126" i="25"/>
  <c r="W144" i="4"/>
  <c r="S76" i="24"/>
  <c r="S173" i="4" s="1"/>
  <c r="S98" i="25"/>
  <c r="D126" i="25"/>
  <c r="G52" i="24"/>
  <c r="G69" i="4" s="1"/>
  <c r="G142" i="4" s="1"/>
  <c r="I110" i="25"/>
  <c r="T156" i="25"/>
  <c r="O70" i="4"/>
  <c r="O143" i="4" s="1"/>
  <c r="B72" i="4"/>
  <c r="P110" i="25"/>
  <c r="L122" i="25"/>
  <c r="F152" i="26"/>
  <c r="C105" i="25"/>
  <c r="G126" i="25"/>
  <c r="S126" i="25"/>
  <c r="F152" i="25"/>
  <c r="C68" i="24"/>
  <c r="W98" i="25"/>
  <c r="D105" i="25"/>
  <c r="H126" i="25"/>
  <c r="N126" i="25"/>
  <c r="N152" i="25"/>
  <c r="F68" i="24"/>
  <c r="B98" i="25"/>
  <c r="N98" i="25"/>
  <c r="K105" i="25"/>
  <c r="M110" i="25"/>
  <c r="S110" i="25"/>
  <c r="V152" i="25"/>
  <c r="O153" i="26"/>
  <c r="U154" i="26"/>
  <c r="L105" i="25"/>
  <c r="N110" i="25"/>
  <c r="D110" i="25"/>
  <c r="H153" i="25"/>
  <c r="J152" i="26"/>
  <c r="P153" i="26"/>
  <c r="V154" i="26"/>
  <c r="Q70" i="4"/>
  <c r="Q143" i="4" s="1"/>
  <c r="U70" i="4"/>
  <c r="V70" i="4"/>
  <c r="H72" i="4"/>
  <c r="H145" i="4" s="1"/>
  <c r="S105" i="25"/>
  <c r="K126" i="25"/>
  <c r="Q126" i="25"/>
  <c r="P153" i="25"/>
  <c r="T105" i="25"/>
  <c r="L126" i="25"/>
  <c r="B154" i="25"/>
  <c r="W70" i="4"/>
  <c r="W143" i="4" s="1"/>
  <c r="B71" i="4"/>
  <c r="B144" i="4" s="1"/>
  <c r="J72" i="4"/>
  <c r="J145" i="4" s="1"/>
  <c r="Q110" i="25"/>
  <c r="F119" i="25"/>
  <c r="J154" i="25"/>
  <c r="G143" i="26"/>
  <c r="M152" i="26"/>
  <c r="S153" i="26"/>
  <c r="T17" i="4"/>
  <c r="T3" i="4"/>
  <c r="T128" i="4" s="1"/>
  <c r="J144" i="4"/>
  <c r="K144" i="4"/>
  <c r="T67" i="24"/>
  <c r="T57" i="24"/>
  <c r="T116" i="4" s="1"/>
  <c r="G57" i="24"/>
  <c r="G116" i="4" s="1"/>
  <c r="H156" i="25"/>
  <c r="P75" i="24"/>
  <c r="P172" i="4" s="1"/>
  <c r="T70" i="4"/>
  <c r="T143" i="4" s="1"/>
  <c r="D72" i="4"/>
  <c r="D145" i="4" s="1"/>
  <c r="Q75" i="24"/>
  <c r="Q172" i="4" s="1"/>
  <c r="I30" i="4"/>
  <c r="E156" i="25"/>
  <c r="K156" i="25"/>
  <c r="F156" i="25"/>
  <c r="V68" i="24"/>
  <c r="I156" i="25"/>
  <c r="C144" i="4"/>
  <c r="D144" i="4"/>
  <c r="O57" i="24"/>
  <c r="O116" i="4" s="1"/>
  <c r="C69" i="24"/>
  <c r="V76" i="24"/>
  <c r="V173" i="4" s="1"/>
  <c r="P156" i="25"/>
  <c r="H69" i="24"/>
  <c r="L145" i="4"/>
  <c r="I69" i="24"/>
  <c r="M145" i="4"/>
  <c r="M156" i="25"/>
  <c r="S156" i="25"/>
  <c r="B143" i="4"/>
  <c r="F52" i="24"/>
  <c r="F69" i="4" s="1"/>
  <c r="F142" i="4" s="1"/>
  <c r="N156" i="25"/>
  <c r="I144" i="4"/>
  <c r="G74" i="24"/>
  <c r="G171" i="4" s="1"/>
  <c r="N57" i="24"/>
  <c r="N116" i="4" s="1"/>
  <c r="P52" i="24"/>
  <c r="P69" i="4" s="1"/>
  <c r="P142" i="4" s="1"/>
  <c r="G76" i="24"/>
  <c r="G173" i="4" s="1"/>
  <c r="M77" i="24"/>
  <c r="M174" i="4" s="1"/>
  <c r="C136" i="25"/>
  <c r="N77" i="24"/>
  <c r="N174" i="4" s="1"/>
  <c r="Q156" i="25"/>
  <c r="I76" i="24"/>
  <c r="I173" i="4" s="1"/>
  <c r="Q57" i="24"/>
  <c r="Q116" i="4" s="1"/>
  <c r="W76" i="24"/>
  <c r="W173" i="4" s="1"/>
  <c r="N145" i="4"/>
  <c r="L144" i="4"/>
  <c r="G143" i="4"/>
  <c r="S145" i="4"/>
  <c r="F117" i="4"/>
  <c r="L118" i="4"/>
  <c r="H143" i="4"/>
  <c r="T145" i="4"/>
  <c r="I143" i="4"/>
  <c r="U145" i="4"/>
  <c r="L76" i="24"/>
  <c r="L173" i="4" s="1"/>
  <c r="U156" i="25"/>
  <c r="S77" i="24"/>
  <c r="S174" i="4" s="1"/>
  <c r="U75" i="24"/>
  <c r="U172" i="4" s="1"/>
  <c r="V156" i="25"/>
  <c r="V57" i="24"/>
  <c r="V116" i="4" s="1"/>
  <c r="J143" i="4"/>
  <c r="V145" i="4"/>
  <c r="Q144" i="4"/>
  <c r="B145" i="4"/>
  <c r="K117" i="4"/>
  <c r="I75" i="24"/>
  <c r="I172" i="4" s="1"/>
  <c r="O76" i="24"/>
  <c r="O173" i="4" s="1"/>
  <c r="D67" i="24"/>
  <c r="K136" i="25"/>
  <c r="V77" i="24"/>
  <c r="V174" i="4" s="1"/>
  <c r="C156" i="25"/>
  <c r="Q76" i="24"/>
  <c r="Q173" i="4" s="1"/>
  <c r="D57" i="24"/>
  <c r="D116" i="4" s="1"/>
  <c r="U143" i="4"/>
  <c r="V143" i="4"/>
  <c r="L39" i="4"/>
  <c r="P70" i="4"/>
  <c r="P143" i="4" s="1"/>
  <c r="T139" i="23"/>
  <c r="T143" i="23"/>
  <c r="T60" i="20"/>
  <c r="T113" i="4" s="1"/>
  <c r="Q144" i="23"/>
  <c r="Q140" i="23"/>
  <c r="Q60" i="20"/>
  <c r="Q113" i="4" s="1"/>
  <c r="W79" i="20"/>
  <c r="W170" i="4" s="1"/>
  <c r="N99" i="23"/>
  <c r="J183" i="23"/>
  <c r="V62" i="20"/>
  <c r="V115" i="4" s="1"/>
  <c r="P48" i="23"/>
  <c r="P61" i="20" s="1"/>
  <c r="P114" i="4" s="1"/>
  <c r="P99" i="23"/>
  <c r="V170" i="23"/>
  <c r="H171" i="23"/>
  <c r="T77" i="20"/>
  <c r="T168" i="4" s="1"/>
  <c r="P5" i="23"/>
  <c r="G48" i="23"/>
  <c r="G57" i="20" s="1"/>
  <c r="G56" i="20" s="1"/>
  <c r="G79" i="20"/>
  <c r="G170" i="4" s="1"/>
  <c r="H56" i="20"/>
  <c r="R5" i="23"/>
  <c r="R60" i="20" s="1"/>
  <c r="R113" i="4" s="1"/>
  <c r="H79" i="20"/>
  <c r="H170" i="4" s="1"/>
  <c r="K160" i="23"/>
  <c r="S201" i="23"/>
  <c r="W5" i="23"/>
  <c r="W48" i="23"/>
  <c r="W61" i="20" s="1"/>
  <c r="W114" i="4" s="1"/>
  <c r="F61" i="20"/>
  <c r="F114" i="4" s="1"/>
  <c r="C153" i="23"/>
  <c r="K203" i="23"/>
  <c r="B77" i="20"/>
  <c r="B168" i="4" s="1"/>
  <c r="O79" i="20"/>
  <c r="O170" i="4" s="1"/>
  <c r="S139" i="23"/>
  <c r="J48" i="23"/>
  <c r="J61" i="20" s="1"/>
  <c r="J114" i="4" s="1"/>
  <c r="V48" i="23"/>
  <c r="V61" i="20" s="1"/>
  <c r="V114" i="4" s="1"/>
  <c r="O137" i="23"/>
  <c r="W160" i="23"/>
  <c r="F99" i="23"/>
  <c r="J146" i="22"/>
  <c r="W165" i="22"/>
  <c r="N132" i="22"/>
  <c r="D132" i="22"/>
  <c r="M146" i="22"/>
  <c r="S146" i="22"/>
  <c r="D146" i="22"/>
  <c r="E165" i="22"/>
  <c r="R132" i="22"/>
  <c r="D192" i="22"/>
  <c r="K132" i="22"/>
  <c r="Q146" i="22"/>
  <c r="R146" i="22"/>
  <c r="V132" i="22"/>
  <c r="L132" i="22"/>
  <c r="J165" i="22"/>
  <c r="V165" i="22"/>
  <c r="U146" i="22"/>
  <c r="R153" i="22"/>
  <c r="G165" i="22"/>
  <c r="M165" i="22"/>
  <c r="S132" i="22"/>
  <c r="N165" i="22"/>
  <c r="C146" i="22"/>
  <c r="K165" i="22"/>
  <c r="B132" i="22"/>
  <c r="T132" i="22"/>
  <c r="R165" i="22"/>
  <c r="B175" i="22"/>
  <c r="J175" i="22"/>
  <c r="B146" i="22"/>
  <c r="U165" i="22"/>
  <c r="E146" i="22"/>
  <c r="K146" i="22"/>
  <c r="L146" i="22"/>
  <c r="S165" i="22"/>
  <c r="J132" i="22"/>
  <c r="L146" i="21"/>
  <c r="R165" i="21"/>
  <c r="M68" i="4"/>
  <c r="M141" i="4" s="1"/>
  <c r="B51" i="20"/>
  <c r="B65" i="4" s="1"/>
  <c r="B138" i="4" s="1"/>
  <c r="S146" i="21"/>
  <c r="N51" i="20"/>
  <c r="N65" i="4" s="1"/>
  <c r="E67" i="4"/>
  <c r="E140" i="4" s="1"/>
  <c r="O68" i="4"/>
  <c r="O141" i="4" s="1"/>
  <c r="G146" i="21"/>
  <c r="P71" i="20"/>
  <c r="I211" i="21"/>
  <c r="L192" i="22"/>
  <c r="O132" i="21"/>
  <c r="T146" i="21"/>
  <c r="I211" i="22"/>
  <c r="O213" i="22"/>
  <c r="S213" i="22"/>
  <c r="E165" i="21"/>
  <c r="C66" i="4"/>
  <c r="C139" i="4" s="1"/>
  <c r="H171" i="21"/>
  <c r="R213" i="22"/>
  <c r="I67" i="4"/>
  <c r="I140" i="4" s="1"/>
  <c r="B165" i="21"/>
  <c r="H165" i="21"/>
  <c r="M171" i="21"/>
  <c r="Q192" i="22"/>
  <c r="G203" i="22"/>
  <c r="W132" i="21"/>
  <c r="C146" i="21"/>
  <c r="O146" i="21"/>
  <c r="P171" i="21"/>
  <c r="U171" i="21"/>
  <c r="J203" i="22"/>
  <c r="F146" i="21"/>
  <c r="F165" i="21"/>
  <c r="I165" i="21"/>
  <c r="Q211" i="22"/>
  <c r="F160" i="21"/>
  <c r="M165" i="21"/>
  <c r="N160" i="21"/>
  <c r="M66" i="4"/>
  <c r="M139" i="4" s="1"/>
  <c r="N66" i="4"/>
  <c r="B201" i="22"/>
  <c r="H202" i="22"/>
  <c r="D146" i="21"/>
  <c r="J165" i="21"/>
  <c r="P165" i="21"/>
  <c r="O203" i="22"/>
  <c r="K146" i="21"/>
  <c r="D157" i="21"/>
  <c r="L132" i="21"/>
  <c r="L141" i="21"/>
  <c r="E157" i="21"/>
  <c r="P141" i="21"/>
  <c r="P132" i="21" s="1"/>
  <c r="H157" i="21"/>
  <c r="Q141" i="21"/>
  <c r="H146" i="21"/>
  <c r="N146" i="21"/>
  <c r="N165" i="21"/>
  <c r="Q165" i="21"/>
  <c r="G132" i="21"/>
  <c r="T141" i="21"/>
  <c r="T132" i="21" s="1"/>
  <c r="I146" i="21"/>
  <c r="U165" i="21"/>
  <c r="K68" i="4"/>
  <c r="K141" i="4" s="1"/>
  <c r="R30" i="4"/>
  <c r="O139" i="4"/>
  <c r="Q77" i="20"/>
  <c r="Q168" i="4" s="1"/>
  <c r="H77" i="20"/>
  <c r="H168" i="4" s="1"/>
  <c r="P66" i="4"/>
  <c r="P139" i="4" s="1"/>
  <c r="V67" i="4"/>
  <c r="V140" i="4" s="1"/>
  <c r="N139" i="4"/>
  <c r="Q139" i="4"/>
  <c r="S77" i="20"/>
  <c r="S168" i="4" s="1"/>
  <c r="O71" i="20"/>
  <c r="C141" i="4"/>
  <c r="R183" i="23"/>
  <c r="D141" i="4"/>
  <c r="P183" i="21"/>
  <c r="F141" i="4"/>
  <c r="E51" i="20"/>
  <c r="E65" i="4" s="1"/>
  <c r="E138" i="4" s="1"/>
  <c r="B141" i="4"/>
  <c r="E141" i="4"/>
  <c r="W139" i="4"/>
  <c r="H51" i="20"/>
  <c r="H65" i="4" s="1"/>
  <c r="H138" i="4" s="1"/>
  <c r="B140" i="4"/>
  <c r="J51" i="20"/>
  <c r="J65" i="4" s="1"/>
  <c r="J138" i="4" s="1"/>
  <c r="C140" i="4"/>
  <c r="D140" i="4"/>
  <c r="R51" i="20"/>
  <c r="R65" i="4" s="1"/>
  <c r="R138" i="4" s="1"/>
  <c r="N138" i="4"/>
  <c r="W51" i="20"/>
  <c r="H205" i="23"/>
  <c r="L141" i="4"/>
  <c r="D51" i="20"/>
  <c r="D65" i="4" s="1"/>
  <c r="D138" i="4" s="1"/>
  <c r="G140" i="4"/>
  <c r="D66" i="4"/>
  <c r="D139" i="4" s="1"/>
  <c r="J67" i="4"/>
  <c r="J140" i="4" s="1"/>
  <c r="P68" i="4"/>
  <c r="P141" i="4" s="1"/>
  <c r="F51" i="20"/>
  <c r="H140" i="4"/>
  <c r="B30" i="4"/>
  <c r="E66" i="4"/>
  <c r="E139" i="4" s="1"/>
  <c r="K67" i="4"/>
  <c r="K140" i="4" s="1"/>
  <c r="Q68" i="4"/>
  <c r="Q141" i="4" s="1"/>
  <c r="G77" i="20"/>
  <c r="G168" i="4" s="1"/>
  <c r="R78" i="20"/>
  <c r="R169" i="4" s="1"/>
  <c r="M183" i="23"/>
  <c r="I77" i="20"/>
  <c r="I168" i="4" s="1"/>
  <c r="F70" i="20"/>
  <c r="J77" i="20"/>
  <c r="J168" i="4" s="1"/>
  <c r="J70" i="20"/>
  <c r="K77" i="20"/>
  <c r="K168" i="4" s="1"/>
  <c r="Q70" i="20"/>
  <c r="Q33" i="4"/>
  <c r="F139" i="4"/>
  <c r="R141" i="4"/>
  <c r="K66" i="4"/>
  <c r="K139" i="4" s="1"/>
  <c r="W68" i="4"/>
  <c r="W141" i="4" s="1"/>
  <c r="H183" i="21"/>
  <c r="O140" i="4"/>
  <c r="P140" i="4"/>
  <c r="S140" i="4"/>
  <c r="O77" i="20"/>
  <c r="O168" i="4" s="1"/>
  <c r="F71" i="20"/>
  <c r="G171" i="19"/>
  <c r="G80" i="16"/>
  <c r="G109" i="4" s="1"/>
  <c r="G77" i="16"/>
  <c r="W81" i="16"/>
  <c r="W110" i="4" s="1"/>
  <c r="W77" i="16"/>
  <c r="D173" i="19"/>
  <c r="D168" i="19"/>
  <c r="D172" i="19"/>
  <c r="D80" i="16"/>
  <c r="D109" i="4" s="1"/>
  <c r="D176" i="19"/>
  <c r="L176" i="19"/>
  <c r="N197" i="19"/>
  <c r="H187" i="19"/>
  <c r="Q197" i="19"/>
  <c r="V5" i="19"/>
  <c r="V80" i="16" s="1"/>
  <c r="V109" i="4" s="1"/>
  <c r="H183" i="19"/>
  <c r="T197" i="19"/>
  <c r="P183" i="19"/>
  <c r="U197" i="19"/>
  <c r="V197" i="19"/>
  <c r="O77" i="16"/>
  <c r="O76" i="16" s="1"/>
  <c r="F171" i="19"/>
  <c r="J190" i="19"/>
  <c r="C197" i="19"/>
  <c r="O80" i="16"/>
  <c r="O109" i="4" s="1"/>
  <c r="P103" i="16"/>
  <c r="P166" i="4" s="1"/>
  <c r="T168" i="19"/>
  <c r="G184" i="19"/>
  <c r="W80" i="16"/>
  <c r="H197" i="19"/>
  <c r="R103" i="16"/>
  <c r="R166" i="4" s="1"/>
  <c r="H184" i="19"/>
  <c r="O102" i="16"/>
  <c r="O165" i="4" s="1"/>
  <c r="D197" i="19"/>
  <c r="H81" i="16"/>
  <c r="H110" i="4" s="1"/>
  <c r="E197" i="19"/>
  <c r="K197" i="19"/>
  <c r="F197" i="19"/>
  <c r="P81" i="16"/>
  <c r="P184" i="19"/>
  <c r="I197" i="19"/>
  <c r="P197" i="19"/>
  <c r="F5" i="19"/>
  <c r="F80" i="16" s="1"/>
  <c r="F109" i="4" s="1"/>
  <c r="W102" i="16"/>
  <c r="W165" i="4" s="1"/>
  <c r="H191" i="19"/>
  <c r="L197" i="19"/>
  <c r="Q97" i="16"/>
  <c r="V5" i="18"/>
  <c r="V97" i="16" s="1"/>
  <c r="I197" i="18"/>
  <c r="S178" i="18"/>
  <c r="H178" i="18"/>
  <c r="P197" i="18"/>
  <c r="Q164" i="18"/>
  <c r="Q197" i="18"/>
  <c r="G197" i="18"/>
  <c r="Q178" i="18"/>
  <c r="Q168" i="18"/>
  <c r="E197" i="18"/>
  <c r="C178" i="18"/>
  <c r="P178" i="18"/>
  <c r="B197" i="18"/>
  <c r="K96" i="16"/>
  <c r="K178" i="18"/>
  <c r="Q95" i="16"/>
  <c r="J197" i="18"/>
  <c r="V197" i="18"/>
  <c r="S95" i="16"/>
  <c r="H223" i="18"/>
  <c r="V96" i="16"/>
  <c r="V95" i="16" s="1"/>
  <c r="W96" i="16"/>
  <c r="H197" i="18"/>
  <c r="T197" i="18"/>
  <c r="T63" i="4"/>
  <c r="T136" i="4" s="1"/>
  <c r="F217" i="17"/>
  <c r="C248" i="18"/>
  <c r="Q178" i="17"/>
  <c r="B197" i="17"/>
  <c r="R5" i="18"/>
  <c r="L175" i="17"/>
  <c r="L197" i="17"/>
  <c r="C178" i="17"/>
  <c r="P178" i="17"/>
  <c r="W197" i="17"/>
  <c r="L53" i="16"/>
  <c r="L62" i="4" s="1"/>
  <c r="L135" i="4" s="1"/>
  <c r="E178" i="17"/>
  <c r="I197" i="17"/>
  <c r="R248" i="19"/>
  <c r="T53" i="16"/>
  <c r="T62" i="4" s="1"/>
  <c r="T135" i="4" s="1"/>
  <c r="R96" i="16"/>
  <c r="J197" i="17"/>
  <c r="K209" i="17"/>
  <c r="D237" i="17"/>
  <c r="J166" i="18"/>
  <c r="K90" i="16"/>
  <c r="B178" i="17"/>
  <c r="K226" i="18"/>
  <c r="D71" i="16"/>
  <c r="U89" i="16"/>
  <c r="O90" i="16"/>
  <c r="C5" i="17"/>
  <c r="M178" i="17"/>
  <c r="H71" i="16"/>
  <c r="E197" i="17"/>
  <c r="Q197" i="17"/>
  <c r="J226" i="19"/>
  <c r="J71" i="16"/>
  <c r="H5" i="17"/>
  <c r="F197" i="17"/>
  <c r="R197" i="17"/>
  <c r="L71" i="16"/>
  <c r="K5" i="17"/>
  <c r="V178" i="17"/>
  <c r="G197" i="17"/>
  <c r="O226" i="18"/>
  <c r="P71" i="16"/>
  <c r="O5" i="17"/>
  <c r="O173" i="17" s="1"/>
  <c r="R71" i="16"/>
  <c r="S5" i="17"/>
  <c r="S178" i="17"/>
  <c r="B5" i="18"/>
  <c r="R171" i="18"/>
  <c r="C5" i="18"/>
  <c r="C165" i="18" s="1"/>
  <c r="T178" i="17"/>
  <c r="J178" i="17"/>
  <c r="B96" i="16"/>
  <c r="U178" i="17"/>
  <c r="N197" i="17"/>
  <c r="H5" i="18"/>
  <c r="H175" i="18" s="1"/>
  <c r="M63" i="4"/>
  <c r="M136" i="4" s="1"/>
  <c r="C96" i="16"/>
  <c r="M197" i="17"/>
  <c r="I5" i="18"/>
  <c r="R226" i="19"/>
  <c r="F165" i="17"/>
  <c r="J5" i="18"/>
  <c r="V171" i="18"/>
  <c r="F96" i="16"/>
  <c r="O197" i="17"/>
  <c r="K5" i="18"/>
  <c r="K172" i="18" s="1"/>
  <c r="G96" i="16"/>
  <c r="T170" i="17"/>
  <c r="P5" i="18"/>
  <c r="P97" i="16" s="1"/>
  <c r="W3" i="4"/>
  <c r="W128" i="4" s="1"/>
  <c r="W9" i="4"/>
  <c r="S9" i="4"/>
  <c r="S3" i="4"/>
  <c r="S128" i="4" s="1"/>
  <c r="Q136" i="4"/>
  <c r="R63" i="4"/>
  <c r="R136" i="4" s="1"/>
  <c r="L111" i="4"/>
  <c r="E71" i="16"/>
  <c r="B90" i="16"/>
  <c r="H136" i="4"/>
  <c r="O111" i="4"/>
  <c r="G79" i="16"/>
  <c r="G108" i="4" s="1"/>
  <c r="T39" i="4"/>
  <c r="S103" i="16"/>
  <c r="S166" i="4" s="1"/>
  <c r="H30" i="4"/>
  <c r="T103" i="16"/>
  <c r="T166" i="4" s="1"/>
  <c r="G76" i="16"/>
  <c r="N217" i="17"/>
  <c r="U71" i="16"/>
  <c r="W76" i="16"/>
  <c r="I92" i="16"/>
  <c r="O33" i="4"/>
  <c r="P33" i="4"/>
  <c r="B42" i="4"/>
  <c r="G102" i="16"/>
  <c r="G165" i="4" s="1"/>
  <c r="C103" i="16"/>
  <c r="C166" i="4" s="1"/>
  <c r="L52" i="16"/>
  <c r="L61" i="4" s="1"/>
  <c r="L134" i="4" s="1"/>
  <c r="T52" i="16"/>
  <c r="T61" i="4" s="1"/>
  <c r="T134" i="4" s="1"/>
  <c r="K137" i="4"/>
  <c r="W136" i="4"/>
  <c r="F63" i="4"/>
  <c r="F136" i="4" s="1"/>
  <c r="L64" i="4"/>
  <c r="L137" i="4" s="1"/>
  <c r="U103" i="16"/>
  <c r="U166" i="4" s="1"/>
  <c r="V217" i="17"/>
  <c r="W33" i="4"/>
  <c r="B137" i="4"/>
  <c r="G63" i="4"/>
  <c r="G136" i="4" s="1"/>
  <c r="M64" i="4"/>
  <c r="M137" i="4" s="1"/>
  <c r="N30" i="4"/>
  <c r="N64" i="4"/>
  <c r="N137" i="4" s="1"/>
  <c r="B3" i="4"/>
  <c r="B128" i="4" s="1"/>
  <c r="O64" i="4"/>
  <c r="O137" i="4" s="1"/>
  <c r="U135" i="4"/>
  <c r="J63" i="4"/>
  <c r="J136" i="4" s="1"/>
  <c r="P64" i="4"/>
  <c r="P137" i="4" s="1"/>
  <c r="K63" i="4"/>
  <c r="K136" i="4" s="1"/>
  <c r="Q64" i="4"/>
  <c r="Q137" i="4" s="1"/>
  <c r="L63" i="4"/>
  <c r="L136" i="4" s="1"/>
  <c r="R64" i="4"/>
  <c r="R137" i="4" s="1"/>
  <c r="H103" i="16"/>
  <c r="H166" i="4" s="1"/>
  <c r="S137" i="4"/>
  <c r="I103" i="16"/>
  <c r="I166" i="4" s="1"/>
  <c r="H229" i="17"/>
  <c r="T137" i="4"/>
  <c r="O63" i="4"/>
  <c r="O136" i="4" s="1"/>
  <c r="U64" i="4"/>
  <c r="U137" i="4" s="1"/>
  <c r="K103" i="16"/>
  <c r="K166" i="4" s="1"/>
  <c r="I137" i="4"/>
  <c r="J137" i="4"/>
  <c r="P63" i="4"/>
  <c r="P136" i="4" s="1"/>
  <c r="V64" i="4"/>
  <c r="V137" i="4" s="1"/>
  <c r="U78" i="12"/>
  <c r="U107" i="4" s="1"/>
  <c r="U214" i="15"/>
  <c r="M218" i="15"/>
  <c r="M78" i="12"/>
  <c r="M107" i="4" s="1"/>
  <c r="P220" i="15"/>
  <c r="P78" i="12"/>
  <c r="P107" i="4" s="1"/>
  <c r="P210" i="15"/>
  <c r="P209" i="15"/>
  <c r="J181" i="15"/>
  <c r="K97" i="12"/>
  <c r="K158" i="4" s="1"/>
  <c r="K162" i="15"/>
  <c r="Q162" i="15"/>
  <c r="B105" i="4"/>
  <c r="O187" i="15"/>
  <c r="K181" i="15"/>
  <c r="P162" i="15"/>
  <c r="M187" i="15"/>
  <c r="R162" i="15"/>
  <c r="N187" i="15"/>
  <c r="D187" i="15"/>
  <c r="S162" i="15"/>
  <c r="V171" i="15"/>
  <c r="W187" i="15"/>
  <c r="B187" i="15"/>
  <c r="F100" i="12"/>
  <c r="F161" i="4" s="1"/>
  <c r="W162" i="15"/>
  <c r="T171" i="15"/>
  <c r="B185" i="15"/>
  <c r="N162" i="15"/>
  <c r="H100" i="12"/>
  <c r="H161" i="4" s="1"/>
  <c r="J34" i="15"/>
  <c r="U187" i="15"/>
  <c r="Q171" i="15"/>
  <c r="K34" i="15"/>
  <c r="D162" i="15"/>
  <c r="V187" i="15"/>
  <c r="L187" i="15"/>
  <c r="P101" i="12"/>
  <c r="P162" i="4" s="1"/>
  <c r="C76" i="12"/>
  <c r="R34" i="15"/>
  <c r="S101" i="12"/>
  <c r="S162" i="4" s="1"/>
  <c r="G76" i="12"/>
  <c r="S34" i="15"/>
  <c r="B162" i="15"/>
  <c r="O171" i="15"/>
  <c r="J187" i="15"/>
  <c r="H220" i="15"/>
  <c r="T34" i="15"/>
  <c r="C162" i="15"/>
  <c r="I162" i="15"/>
  <c r="Q101" i="12"/>
  <c r="Q162" i="4" s="1"/>
  <c r="E78" i="12"/>
  <c r="E107" i="4" s="1"/>
  <c r="W34" i="15"/>
  <c r="P100" i="12"/>
  <c r="P161" i="4" s="1"/>
  <c r="O76" i="12"/>
  <c r="H78" i="12"/>
  <c r="H107" i="4" s="1"/>
  <c r="G187" i="15"/>
  <c r="I78" i="12"/>
  <c r="I107" i="4" s="1"/>
  <c r="C181" i="15"/>
  <c r="L162" i="15"/>
  <c r="S171" i="15"/>
  <c r="T187" i="15"/>
  <c r="G162" i="15"/>
  <c r="I217" i="15"/>
  <c r="H162" i="15"/>
  <c r="T162" i="15"/>
  <c r="B181" i="15"/>
  <c r="I97" i="12"/>
  <c r="I158" i="4" s="1"/>
  <c r="H216" i="15"/>
  <c r="E187" i="15"/>
  <c r="C71" i="12"/>
  <c r="J97" i="12"/>
  <c r="J158" i="4" s="1"/>
  <c r="Q78" i="12"/>
  <c r="Q107" i="4" s="1"/>
  <c r="I216" i="15"/>
  <c r="J162" i="15"/>
  <c r="W171" i="15"/>
  <c r="R181" i="15"/>
  <c r="F187" i="15"/>
  <c r="R187" i="15"/>
  <c r="E171" i="14"/>
  <c r="I187" i="14"/>
  <c r="D204" i="14"/>
  <c r="J204" i="14"/>
  <c r="G171" i="14"/>
  <c r="K187" i="14"/>
  <c r="F162" i="14"/>
  <c r="H171" i="14"/>
  <c r="N171" i="14"/>
  <c r="O181" i="14"/>
  <c r="L187" i="14"/>
  <c r="R187" i="14"/>
  <c r="M204" i="14"/>
  <c r="I162" i="14"/>
  <c r="Q171" i="14"/>
  <c r="W181" i="14"/>
  <c r="U187" i="14"/>
  <c r="D162" i="14"/>
  <c r="L171" i="14"/>
  <c r="P187" i="14"/>
  <c r="K204" i="14"/>
  <c r="C261" i="14"/>
  <c r="E162" i="14"/>
  <c r="Q187" i="14"/>
  <c r="G187" i="14"/>
  <c r="L204" i="14"/>
  <c r="G162" i="14"/>
  <c r="O171" i="14"/>
  <c r="S187" i="14"/>
  <c r="H162" i="14"/>
  <c r="N162" i="14"/>
  <c r="P171" i="14"/>
  <c r="V171" i="14"/>
  <c r="T187" i="14"/>
  <c r="U204" i="14"/>
  <c r="P204" i="14"/>
  <c r="G204" i="14"/>
  <c r="Q162" i="14"/>
  <c r="L162" i="14"/>
  <c r="B187" i="14"/>
  <c r="S204" i="14"/>
  <c r="M162" i="14"/>
  <c r="U171" i="14"/>
  <c r="O187" i="14"/>
  <c r="T204" i="14"/>
  <c r="T171" i="14"/>
  <c r="G216" i="14"/>
  <c r="O162" i="14"/>
  <c r="W171" i="14"/>
  <c r="E187" i="14"/>
  <c r="P162" i="14"/>
  <c r="V162" i="14"/>
  <c r="B204" i="14"/>
  <c r="C187" i="14"/>
  <c r="T162" i="14"/>
  <c r="F171" i="14"/>
  <c r="D187" i="14"/>
  <c r="J187" i="14"/>
  <c r="E204" i="14"/>
  <c r="U162" i="14"/>
  <c r="W162" i="14"/>
  <c r="I171" i="14"/>
  <c r="M187" i="14"/>
  <c r="D171" i="14"/>
  <c r="H187" i="14"/>
  <c r="C204" i="14"/>
  <c r="L88" i="12"/>
  <c r="I59" i="4"/>
  <c r="B58" i="4"/>
  <c r="C58" i="4"/>
  <c r="O58" i="4"/>
  <c r="U65" i="12"/>
  <c r="U57" i="4" s="1"/>
  <c r="U132" i="4" s="1"/>
  <c r="M162" i="13"/>
  <c r="C187" i="13"/>
  <c r="H216" i="13"/>
  <c r="U171" i="13"/>
  <c r="U204" i="13"/>
  <c r="P216" i="13"/>
  <c r="Q162" i="13"/>
  <c r="W162" i="13"/>
  <c r="U224" i="13"/>
  <c r="G133" i="4"/>
  <c r="C204" i="13"/>
  <c r="O60" i="4"/>
  <c r="O133" i="4" s="1"/>
  <c r="J85" i="12"/>
  <c r="G233" i="13"/>
  <c r="P204" i="13"/>
  <c r="D162" i="13"/>
  <c r="D187" i="13"/>
  <c r="U162" i="13"/>
  <c r="E187" i="13"/>
  <c r="K187" i="13"/>
  <c r="S261" i="14"/>
  <c r="G171" i="13"/>
  <c r="T171" i="13"/>
  <c r="B204" i="13"/>
  <c r="N187" i="13"/>
  <c r="H88" i="12"/>
  <c r="B181" i="13"/>
  <c r="I187" i="13"/>
  <c r="E204" i="13"/>
  <c r="K204" i="13"/>
  <c r="G241" i="14"/>
  <c r="F171" i="13"/>
  <c r="J181" i="13"/>
  <c r="B241" i="14"/>
  <c r="P88" i="12"/>
  <c r="O181" i="13"/>
  <c r="L187" i="13"/>
  <c r="P224" i="13"/>
  <c r="C241" i="14"/>
  <c r="O261" i="14"/>
  <c r="T88" i="12"/>
  <c r="G162" i="13"/>
  <c r="M187" i="13"/>
  <c r="D241" i="14"/>
  <c r="P261" i="14"/>
  <c r="W56" i="4"/>
  <c r="W131" i="4" s="1"/>
  <c r="I171" i="13"/>
  <c r="O171" i="13"/>
  <c r="W181" i="13"/>
  <c r="I204" i="13"/>
  <c r="H59" i="4"/>
  <c r="S187" i="13"/>
  <c r="B89" i="12"/>
  <c r="J204" i="13"/>
  <c r="G224" i="13"/>
  <c r="J162" i="13"/>
  <c r="V187" i="13"/>
  <c r="E162" i="13"/>
  <c r="Q187" i="13"/>
  <c r="M204" i="13"/>
  <c r="I241" i="14"/>
  <c r="O251" i="14"/>
  <c r="R89" i="12"/>
  <c r="F162" i="13"/>
  <c r="M171" i="13"/>
  <c r="S204" i="13"/>
  <c r="J241" i="14"/>
  <c r="H162" i="13"/>
  <c r="T187" i="13"/>
  <c r="H199" i="13"/>
  <c r="K241" i="14"/>
  <c r="W261" i="14"/>
  <c r="I162" i="13"/>
  <c r="O162" i="13"/>
  <c r="U187" i="13"/>
  <c r="P199" i="13"/>
  <c r="L241" i="14"/>
  <c r="I251" i="14"/>
  <c r="Q171" i="13"/>
  <c r="W171" i="13"/>
  <c r="Q204" i="13"/>
  <c r="Q251" i="14"/>
  <c r="F65" i="12"/>
  <c r="F57" i="4" s="1"/>
  <c r="F132" i="4" s="1"/>
  <c r="R204" i="13"/>
  <c r="H204" i="13"/>
  <c r="N58" i="4"/>
  <c r="G60" i="4"/>
  <c r="N65" i="12"/>
  <c r="N57" i="4" s="1"/>
  <c r="N132" i="4" s="1"/>
  <c r="R162" i="13"/>
  <c r="O5" i="4"/>
  <c r="O3" i="4"/>
  <c r="O128" i="4" s="1"/>
  <c r="G5" i="4"/>
  <c r="G3" i="4"/>
  <c r="G128" i="4" s="1"/>
  <c r="H5" i="4"/>
  <c r="H3" i="4"/>
  <c r="H128" i="4" s="1"/>
  <c r="P5" i="4"/>
  <c r="P3" i="4"/>
  <c r="P128" i="4" s="1"/>
  <c r="J133" i="4"/>
  <c r="L7" i="4"/>
  <c r="L132" i="4" s="1"/>
  <c r="R133" i="4"/>
  <c r="J58" i="4"/>
  <c r="P59" i="4"/>
  <c r="V60" i="4"/>
  <c r="V133" i="4" s="1"/>
  <c r="J33" i="4"/>
  <c r="N56" i="4"/>
  <c r="N131" i="4" s="1"/>
  <c r="K58" i="4"/>
  <c r="S103" i="4"/>
  <c r="M37" i="12"/>
  <c r="K39" i="4"/>
  <c r="O56" i="4"/>
  <c r="O131" i="4" s="1"/>
  <c r="L58" i="4"/>
  <c r="J38" i="7"/>
  <c r="N37" i="12"/>
  <c r="V87" i="12"/>
  <c r="Q224" i="13"/>
  <c r="M58" i="4"/>
  <c r="S59" i="4"/>
  <c r="H101" i="12"/>
  <c r="H162" i="4" s="1"/>
  <c r="D88" i="12"/>
  <c r="R224" i="13"/>
  <c r="G65" i="12"/>
  <c r="G63" i="12" s="1"/>
  <c r="U86" i="12"/>
  <c r="C133" i="4"/>
  <c r="J233" i="13"/>
  <c r="S39" i="4"/>
  <c r="D133" i="4"/>
  <c r="R38" i="7"/>
  <c r="E82" i="12"/>
  <c r="V37" i="12"/>
  <c r="B97" i="12"/>
  <c r="B158" i="4" s="1"/>
  <c r="C224" i="13"/>
  <c r="E133" i="4"/>
  <c r="D65" i="12"/>
  <c r="D57" i="4" s="1"/>
  <c r="D132" i="4" s="1"/>
  <c r="B133" i="4"/>
  <c r="F133" i="4"/>
  <c r="K100" i="12"/>
  <c r="K161" i="4" s="1"/>
  <c r="O233" i="13"/>
  <c r="J30" i="4"/>
  <c r="L31" i="12"/>
  <c r="C37" i="12"/>
  <c r="I42" i="4"/>
  <c r="N100" i="12"/>
  <c r="N161" i="4" s="1"/>
  <c r="B224" i="13"/>
  <c r="B85" i="12"/>
  <c r="Q89" i="12"/>
  <c r="C253" i="13"/>
  <c r="F85" i="12"/>
  <c r="R233" i="13"/>
  <c r="J42" i="4"/>
  <c r="P42" i="4"/>
  <c r="M82" i="12"/>
  <c r="J31" i="12"/>
  <c r="B37" i="12"/>
  <c r="Q100" i="12"/>
  <c r="Q161" i="4" s="1"/>
  <c r="I85" i="12"/>
  <c r="E224" i="13"/>
  <c r="K224" i="13"/>
  <c r="W233" i="13"/>
  <c r="E37" i="12"/>
  <c r="B82" i="12"/>
  <c r="C3" i="12"/>
  <c r="Q82" i="12"/>
  <c r="F37" i="12"/>
  <c r="U100" i="12"/>
  <c r="U161" i="4" s="1"/>
  <c r="I224" i="13"/>
  <c r="V100" i="12"/>
  <c r="V161" i="4" s="1"/>
  <c r="C70" i="12"/>
  <c r="J224" i="13"/>
  <c r="C39" i="4"/>
  <c r="G7" i="4"/>
  <c r="D39" i="4"/>
  <c r="D3" i="12"/>
  <c r="O31" i="12"/>
  <c r="H7" i="4"/>
  <c r="I56" i="4"/>
  <c r="I131" i="4" s="1"/>
  <c r="F58" i="4"/>
  <c r="E3" i="12"/>
  <c r="K253" i="13"/>
  <c r="I7" i="4"/>
  <c r="J56" i="4"/>
  <c r="J131" i="4" s="1"/>
  <c r="G58" i="4"/>
  <c r="M59" i="4"/>
  <c r="S60" i="4"/>
  <c r="S133" i="4" s="1"/>
  <c r="E38" i="7"/>
  <c r="E5" i="7" s="1"/>
  <c r="T82" i="12"/>
  <c r="Q31" i="12"/>
  <c r="I37" i="12"/>
  <c r="R31" i="12"/>
  <c r="J37" i="12"/>
  <c r="P37" i="12"/>
  <c r="C101" i="12"/>
  <c r="C162" i="4" s="1"/>
  <c r="U101" i="12"/>
  <c r="U162" i="4" s="1"/>
  <c r="M224" i="13"/>
  <c r="S224" i="13"/>
  <c r="J7" i="4"/>
  <c r="R42" i="4"/>
  <c r="K56" i="4"/>
  <c r="K131" i="4" s="1"/>
  <c r="N59" i="4"/>
  <c r="S65" i="12"/>
  <c r="S57" i="4" s="1"/>
  <c r="S132" i="4" s="1"/>
  <c r="K7" i="4"/>
  <c r="Q133" i="4"/>
  <c r="H33" i="4"/>
  <c r="U60" i="4"/>
  <c r="U133" i="4" s="1"/>
  <c r="J3" i="4"/>
  <c r="J128" i="4" s="1"/>
  <c r="K3" i="12"/>
  <c r="S31" i="12"/>
  <c r="T65" i="12"/>
  <c r="T57" i="4" s="1"/>
  <c r="T132" i="4" s="1"/>
  <c r="L3" i="12"/>
  <c r="W82" i="12"/>
  <c r="I243" i="13"/>
  <c r="B233" i="13"/>
  <c r="E130" i="11"/>
  <c r="E56" i="8"/>
  <c r="E101" i="4" s="1"/>
  <c r="I132" i="11"/>
  <c r="I56" i="8"/>
  <c r="I101" i="4" s="1"/>
  <c r="G54" i="8"/>
  <c r="G99" i="4" s="1"/>
  <c r="G100" i="4"/>
  <c r="L129" i="11"/>
  <c r="L52" i="8"/>
  <c r="L51" i="8" s="1"/>
  <c r="L56" i="8"/>
  <c r="L101" i="4" s="1"/>
  <c r="E113" i="11"/>
  <c r="E106" i="11"/>
  <c r="E55" i="8"/>
  <c r="E52" i="8"/>
  <c r="E51" i="8" s="1"/>
  <c r="M130" i="11"/>
  <c r="M56" i="8"/>
  <c r="M101" i="4" s="1"/>
  <c r="K66" i="8"/>
  <c r="K155" i="4" s="1"/>
  <c r="K100" i="4"/>
  <c r="Q132" i="11"/>
  <c r="Q56" i="8"/>
  <c r="Q101" i="4" s="1"/>
  <c r="O54" i="8"/>
  <c r="O99" i="4" s="1"/>
  <c r="O100" i="4"/>
  <c r="T129" i="11"/>
  <c r="T52" i="8"/>
  <c r="T51" i="8" s="1"/>
  <c r="T56" i="8"/>
  <c r="T101" i="4" s="1"/>
  <c r="P106" i="11"/>
  <c r="P55" i="8"/>
  <c r="P100" i="4" s="1"/>
  <c r="U130" i="11"/>
  <c r="U56" i="8"/>
  <c r="U101" i="4" s="1"/>
  <c r="U113" i="11"/>
  <c r="U55" i="8"/>
  <c r="U52" i="8"/>
  <c r="U51" i="8" s="1"/>
  <c r="U106" i="11"/>
  <c r="W66" i="8"/>
  <c r="W155" i="4" s="1"/>
  <c r="G52" i="8"/>
  <c r="G51" i="8" s="1"/>
  <c r="E67" i="8"/>
  <c r="E156" i="4" s="1"/>
  <c r="O52" i="8"/>
  <c r="O51" i="8" s="1"/>
  <c r="L54" i="8"/>
  <c r="L99" i="4" s="1"/>
  <c r="C56" i="8"/>
  <c r="I5" i="11"/>
  <c r="D56" i="8"/>
  <c r="D101" i="4" s="1"/>
  <c r="M5" i="11"/>
  <c r="T66" i="8"/>
  <c r="T155" i="4" s="1"/>
  <c r="Q5" i="11"/>
  <c r="D52" i="8"/>
  <c r="D51" i="8" s="1"/>
  <c r="B117" i="10"/>
  <c r="H117" i="10"/>
  <c r="C100" i="10"/>
  <c r="D100" i="10"/>
  <c r="J100" i="10"/>
  <c r="V100" i="10"/>
  <c r="F117" i="10"/>
  <c r="G117" i="10"/>
  <c r="G100" i="10"/>
  <c r="U111" i="10"/>
  <c r="K100" i="10"/>
  <c r="O117" i="10"/>
  <c r="I100" i="10"/>
  <c r="P117" i="10"/>
  <c r="L100" i="10"/>
  <c r="N117" i="10"/>
  <c r="O100" i="10"/>
  <c r="Q117" i="10"/>
  <c r="R117" i="10"/>
  <c r="Q100" i="10"/>
  <c r="H100" i="10"/>
  <c r="J117" i="10"/>
  <c r="R100" i="10"/>
  <c r="S100" i="10"/>
  <c r="T100" i="10"/>
  <c r="V117" i="10"/>
  <c r="W117" i="10"/>
  <c r="W100" i="10"/>
  <c r="B100" i="10"/>
  <c r="N100" i="10"/>
  <c r="F100" i="10"/>
  <c r="P100" i="10"/>
  <c r="E111" i="10"/>
  <c r="P100" i="9"/>
  <c r="E54" i="4"/>
  <c r="S128" i="9"/>
  <c r="E145" i="11"/>
  <c r="W128" i="9"/>
  <c r="V145" i="10"/>
  <c r="H52" i="4"/>
  <c r="H129" i="4" s="1"/>
  <c r="B100" i="9"/>
  <c r="H145" i="11"/>
  <c r="Q52" i="4"/>
  <c r="K100" i="9"/>
  <c r="Q111" i="9"/>
  <c r="K117" i="9"/>
  <c r="N54" i="4"/>
  <c r="C66" i="8"/>
  <c r="C155" i="4" s="1"/>
  <c r="V111" i="9"/>
  <c r="T117" i="9"/>
  <c r="G156" i="10"/>
  <c r="L100" i="9"/>
  <c r="I100" i="9"/>
  <c r="O100" i="9"/>
  <c r="O147" i="9"/>
  <c r="H156" i="10"/>
  <c r="J100" i="9"/>
  <c r="P145" i="11"/>
  <c r="F100" i="9"/>
  <c r="W60" i="8"/>
  <c r="R117" i="9"/>
  <c r="M117" i="9"/>
  <c r="E61" i="8"/>
  <c r="H53" i="4"/>
  <c r="S100" i="9"/>
  <c r="S117" i="9"/>
  <c r="J53" i="4"/>
  <c r="T54" i="4"/>
  <c r="J61" i="8"/>
  <c r="K53" i="4"/>
  <c r="V54" i="4"/>
  <c r="U145" i="11"/>
  <c r="S156" i="11"/>
  <c r="Q100" i="9"/>
  <c r="G100" i="9"/>
  <c r="W147" i="9"/>
  <c r="P156" i="10"/>
  <c r="R100" i="9"/>
  <c r="H100" i="9"/>
  <c r="D145" i="9"/>
  <c r="D136" i="9" s="1"/>
  <c r="W156" i="11"/>
  <c r="R53" i="4"/>
  <c r="R47" i="8"/>
  <c r="R52" i="4" s="1"/>
  <c r="R129" i="4" s="1"/>
  <c r="D117" i="9"/>
  <c r="B128" i="9"/>
  <c r="M145" i="10"/>
  <c r="T53" i="4"/>
  <c r="C128" i="9"/>
  <c r="N145" i="10"/>
  <c r="V100" i="9"/>
  <c r="N145" i="9"/>
  <c r="O47" i="8"/>
  <c r="J128" i="9"/>
  <c r="W53" i="4"/>
  <c r="P47" i="8"/>
  <c r="B117" i="9"/>
  <c r="W156" i="10"/>
  <c r="T4" i="4"/>
  <c r="D33" i="4"/>
  <c r="M17" i="8"/>
  <c r="I33" i="4"/>
  <c r="J147" i="9"/>
  <c r="K17" i="8"/>
  <c r="S66" i="8"/>
  <c r="S155" i="4" s="1"/>
  <c r="L66" i="8"/>
  <c r="L155" i="4" s="1"/>
  <c r="N42" i="4"/>
  <c r="L100" i="4"/>
  <c r="P20" i="8"/>
  <c r="R61" i="8"/>
  <c r="L33" i="4"/>
  <c r="F30" i="4"/>
  <c r="U61" i="8"/>
  <c r="P147" i="9"/>
  <c r="U20" i="8"/>
  <c r="C67" i="8"/>
  <c r="C156" i="4" s="1"/>
  <c r="G147" i="9"/>
  <c r="R147" i="9"/>
  <c r="I128" i="4"/>
  <c r="R33" i="4"/>
  <c r="V42" i="4"/>
  <c r="S47" i="8"/>
  <c r="S52" i="4" s="1"/>
  <c r="S129" i="4" s="1"/>
  <c r="T33" i="4"/>
  <c r="I129" i="4"/>
  <c r="I67" i="8"/>
  <c r="I156" i="4" s="1"/>
  <c r="D47" i="8"/>
  <c r="D52" i="4" s="1"/>
  <c r="D129" i="4" s="1"/>
  <c r="P58" i="8"/>
  <c r="L67" i="8"/>
  <c r="L156" i="4" s="1"/>
  <c r="C58" i="8"/>
  <c r="Q42" i="4"/>
  <c r="Q128" i="4"/>
  <c r="H42" i="4"/>
  <c r="O53" i="4"/>
  <c r="K58" i="8"/>
  <c r="G47" i="8"/>
  <c r="G59" i="8" s="1"/>
  <c r="Q53" i="4"/>
  <c r="E20" i="8"/>
  <c r="F20" i="8"/>
  <c r="B147" i="9"/>
  <c r="R128" i="4"/>
  <c r="Q129" i="4"/>
  <c r="B33" i="4"/>
  <c r="F42" i="4"/>
  <c r="S53" i="4"/>
  <c r="O58" i="8"/>
  <c r="C17" i="8"/>
  <c r="G20" i="8"/>
  <c r="S38" i="7"/>
  <c r="N38" i="7"/>
  <c r="N5" i="7" s="1"/>
  <c r="N54" i="7" s="1"/>
  <c r="D38" i="7"/>
  <c r="V38" i="7"/>
  <c r="V5" i="7" s="1"/>
  <c r="V55" i="7" s="1"/>
  <c r="L38" i="7"/>
  <c r="M38" i="7"/>
  <c r="W38" i="7"/>
  <c r="T38" i="7"/>
  <c r="U38" i="7"/>
  <c r="B38" i="7"/>
  <c r="B5" i="7" s="1"/>
  <c r="F38" i="7"/>
  <c r="B88" i="4"/>
  <c r="D88" i="4"/>
  <c r="O27" i="6"/>
  <c r="J10" i="7"/>
  <c r="V10" i="7"/>
  <c r="I27" i="7"/>
  <c r="P16" i="5"/>
  <c r="B16" i="6"/>
  <c r="V27" i="6"/>
  <c r="C10" i="6"/>
  <c r="G10" i="7"/>
  <c r="B94" i="4"/>
  <c r="E16" i="5"/>
  <c r="U16" i="6"/>
  <c r="U5" i="6" s="1"/>
  <c r="S5" i="6"/>
  <c r="S43" i="6" s="1"/>
  <c r="V16" i="6"/>
  <c r="T27" i="6"/>
  <c r="I16" i="5"/>
  <c r="F88" i="4"/>
  <c r="L88" i="4"/>
  <c r="W27" i="6"/>
  <c r="R10" i="7"/>
  <c r="G16" i="7"/>
  <c r="E27" i="7"/>
  <c r="G88" i="4"/>
  <c r="B16" i="5"/>
  <c r="N16" i="5"/>
  <c r="D10" i="6"/>
  <c r="J16" i="6"/>
  <c r="H27" i="6"/>
  <c r="N16" i="7"/>
  <c r="H88" i="4"/>
  <c r="E10" i="6"/>
  <c r="E5" i="6" s="1"/>
  <c r="J94" i="4"/>
  <c r="L10" i="6"/>
  <c r="O10" i="7"/>
  <c r="H27" i="7"/>
  <c r="T27" i="7"/>
  <c r="F10" i="7"/>
  <c r="K16" i="7"/>
  <c r="Q88" i="4"/>
  <c r="L16" i="5"/>
  <c r="K45" i="6"/>
  <c r="H16" i="6"/>
  <c r="T16" i="6"/>
  <c r="R27" i="6"/>
  <c r="L16" i="7"/>
  <c r="I5" i="6"/>
  <c r="I43" i="6" s="1"/>
  <c r="L10" i="5"/>
  <c r="B10" i="5"/>
  <c r="J10" i="6"/>
  <c r="J5" i="6" s="1"/>
  <c r="J42" i="6" s="1"/>
  <c r="V10" i="6"/>
  <c r="S10" i="7"/>
  <c r="C27" i="6"/>
  <c r="D10" i="7"/>
  <c r="O16" i="7"/>
  <c r="M27" i="7"/>
  <c r="F16" i="6"/>
  <c r="R16" i="6"/>
  <c r="D27" i="6"/>
  <c r="P27" i="6"/>
  <c r="P48" i="6" s="1"/>
  <c r="V16" i="7"/>
  <c r="O27" i="7"/>
  <c r="O88" i="4"/>
  <c r="J16" i="5"/>
  <c r="P88" i="4"/>
  <c r="R94" i="4"/>
  <c r="V10" i="5"/>
  <c r="K44" i="6"/>
  <c r="T10" i="6"/>
  <c r="T5" i="6" s="1"/>
  <c r="W10" i="7"/>
  <c r="F27" i="7"/>
  <c r="G16" i="5"/>
  <c r="G27" i="6"/>
  <c r="B10" i="7"/>
  <c r="N10" i="7"/>
  <c r="S16" i="7"/>
  <c r="W27" i="7"/>
  <c r="H16" i="5"/>
  <c r="P16" i="6"/>
  <c r="N27" i="6"/>
  <c r="T16" i="7"/>
  <c r="J16" i="7"/>
  <c r="T16" i="5"/>
  <c r="Q10" i="6"/>
  <c r="Q5" i="6" s="1"/>
  <c r="Q47" i="6" s="1"/>
  <c r="T10" i="5"/>
  <c r="J10" i="5"/>
  <c r="R10" i="6"/>
  <c r="M16" i="6"/>
  <c r="K27" i="6"/>
  <c r="K5" i="6" s="1"/>
  <c r="K43" i="6" s="1"/>
  <c r="L10" i="7"/>
  <c r="W16" i="7"/>
  <c r="U27" i="7"/>
  <c r="V88" i="4"/>
  <c r="W88" i="4"/>
  <c r="R16" i="5"/>
  <c r="N16" i="6"/>
  <c r="N5" i="6" s="1"/>
  <c r="D16" i="6"/>
  <c r="L27" i="6"/>
  <c r="L5" i="6" s="1"/>
  <c r="H16" i="7"/>
  <c r="N88" i="4"/>
  <c r="S44" i="6"/>
  <c r="F10" i="6"/>
  <c r="C10" i="7"/>
  <c r="C42" i="4"/>
  <c r="K42" i="4"/>
  <c r="S42" i="4"/>
  <c r="C88" i="4"/>
  <c r="K88" i="4"/>
  <c r="S88" i="4"/>
  <c r="H94" i="4"/>
  <c r="P94" i="4"/>
  <c r="W94" i="4"/>
  <c r="U3" i="4"/>
  <c r="U5" i="4"/>
  <c r="E39" i="4"/>
  <c r="M39" i="4"/>
  <c r="U39" i="4"/>
  <c r="Q94" i="4"/>
  <c r="C30" i="4"/>
  <c r="K30" i="4"/>
  <c r="S30" i="4"/>
  <c r="G42" i="4"/>
  <c r="O42" i="4"/>
  <c r="W42" i="4"/>
  <c r="O94" i="4"/>
  <c r="C33" i="4"/>
  <c r="K33" i="4"/>
  <c r="S33" i="4"/>
  <c r="E88" i="4"/>
  <c r="M88" i="4"/>
  <c r="U88" i="4"/>
  <c r="G94" i="4"/>
  <c r="G33" i="4"/>
  <c r="M5" i="6"/>
  <c r="M45" i="6" s="1"/>
  <c r="M47" i="6"/>
  <c r="J59" i="8"/>
  <c r="J52" i="4"/>
  <c r="O59" i="8"/>
  <c r="O65" i="8"/>
  <c r="O154" i="4" s="1"/>
  <c r="O52" i="4"/>
  <c r="H5" i="6"/>
  <c r="H44" i="6" s="1"/>
  <c r="P42" i="6"/>
  <c r="P5" i="6"/>
  <c r="P46" i="6" s="1"/>
  <c r="B5" i="6"/>
  <c r="R5" i="6"/>
  <c r="R47" i="6" s="1"/>
  <c r="D5" i="6"/>
  <c r="D42" i="6" s="1"/>
  <c r="H47" i="6"/>
  <c r="P47" i="6"/>
  <c r="B48" i="6"/>
  <c r="K38" i="7"/>
  <c r="N62" i="8"/>
  <c r="N58" i="8"/>
  <c r="V62" i="8"/>
  <c r="V58" i="8"/>
  <c r="I38" i="7"/>
  <c r="Q27" i="7"/>
  <c r="Q59" i="8"/>
  <c r="D30" i="4"/>
  <c r="L30" i="4"/>
  <c r="T30" i="4"/>
  <c r="F39" i="4"/>
  <c r="N39" i="4"/>
  <c r="V39" i="4"/>
  <c r="D42" i="4"/>
  <c r="L42" i="4"/>
  <c r="T42" i="4"/>
  <c r="B42" i="6"/>
  <c r="H45" i="6"/>
  <c r="P45" i="6"/>
  <c r="C5" i="6"/>
  <c r="C46" i="6" s="1"/>
  <c r="D48" i="6"/>
  <c r="H48" i="6"/>
  <c r="V17" i="8"/>
  <c r="F62" i="8"/>
  <c r="G145" i="9"/>
  <c r="G136" i="9" s="1"/>
  <c r="G111" i="9"/>
  <c r="O145" i="9"/>
  <c r="O111" i="9"/>
  <c r="W145" i="9"/>
  <c r="W111" i="9"/>
  <c r="I128" i="9"/>
  <c r="I156" i="9"/>
  <c r="I147" i="9" s="1"/>
  <c r="Q128" i="9"/>
  <c r="Q156" i="9"/>
  <c r="Q147" i="9" s="1"/>
  <c r="E30" i="4"/>
  <c r="M30" i="4"/>
  <c r="U30" i="4"/>
  <c r="G39" i="4"/>
  <c r="O39" i="4"/>
  <c r="W39" i="4"/>
  <c r="E42" i="4"/>
  <c r="M42" i="4"/>
  <c r="U42" i="4"/>
  <c r="B46" i="6"/>
  <c r="R46" i="6"/>
  <c r="K48" i="6"/>
  <c r="F16" i="7"/>
  <c r="K27" i="7"/>
  <c r="O38" i="7"/>
  <c r="C38" i="7"/>
  <c r="V30" i="4"/>
  <c r="H27" i="5"/>
  <c r="H5" i="5" s="1"/>
  <c r="H39" i="4"/>
  <c r="P39" i="4"/>
  <c r="B45" i="6"/>
  <c r="R45" i="6"/>
  <c r="K46" i="6"/>
  <c r="F27" i="6"/>
  <c r="Q46" i="6"/>
  <c r="D59" i="8"/>
  <c r="G30" i="4"/>
  <c r="O30" i="4"/>
  <c r="W30" i="4"/>
  <c r="I27" i="5"/>
  <c r="E33" i="4"/>
  <c r="M33" i="4"/>
  <c r="U33" i="4"/>
  <c r="I39" i="4"/>
  <c r="Q39" i="4"/>
  <c r="M46" i="6"/>
  <c r="D46" i="6"/>
  <c r="F48" i="7"/>
  <c r="N48" i="7"/>
  <c r="V48" i="7"/>
  <c r="H49" i="7"/>
  <c r="P49" i="7"/>
  <c r="J50" i="7"/>
  <c r="R50" i="7"/>
  <c r="G38" i="7"/>
  <c r="E47" i="8"/>
  <c r="E66" i="8"/>
  <c r="E155" i="4" s="1"/>
  <c r="E60" i="8"/>
  <c r="M47" i="8"/>
  <c r="U66" i="8"/>
  <c r="U155" i="4" s="1"/>
  <c r="U60" i="8"/>
  <c r="U47" i="8"/>
  <c r="G61" i="8"/>
  <c r="G67" i="8"/>
  <c r="G156" i="4" s="1"/>
  <c r="O61" i="8"/>
  <c r="O67" i="8"/>
  <c r="O156" i="4" s="1"/>
  <c r="W61" i="8"/>
  <c r="W47" i="8"/>
  <c r="P30" i="4"/>
  <c r="F33" i="4"/>
  <c r="N33" i="4"/>
  <c r="V33" i="4"/>
  <c r="B39" i="4"/>
  <c r="J39" i="4"/>
  <c r="R39" i="4"/>
  <c r="H43" i="6"/>
  <c r="P43" i="6"/>
  <c r="B44" i="6"/>
  <c r="R44" i="6"/>
  <c r="D45" i="6"/>
  <c r="O46" i="6"/>
  <c r="M60" i="8"/>
  <c r="D100" i="9"/>
  <c r="T100" i="9"/>
  <c r="F117" i="9"/>
  <c r="N117" i="9"/>
  <c r="H117" i="9"/>
  <c r="P117" i="9"/>
  <c r="G5" i="6"/>
  <c r="G42" i="6" s="1"/>
  <c r="O5" i="6"/>
  <c r="O47" i="6" s="1"/>
  <c r="W5" i="6"/>
  <c r="W43" i="6" s="1"/>
  <c r="B47" i="8"/>
  <c r="K47" i="8"/>
  <c r="T47" i="8"/>
  <c r="N60" i="8"/>
  <c r="V60" i="8"/>
  <c r="H61" i="8"/>
  <c r="P61" i="8"/>
  <c r="T54" i="8"/>
  <c r="D58" i="8"/>
  <c r="M58" i="8"/>
  <c r="I59" i="8"/>
  <c r="O60" i="8"/>
  <c r="B61" i="8"/>
  <c r="P62" i="8"/>
  <c r="D66" i="8"/>
  <c r="D155" i="4" s="1"/>
  <c r="H136" i="9"/>
  <c r="P136" i="9"/>
  <c r="T145" i="9"/>
  <c r="T136" i="9" s="1"/>
  <c r="G145" i="10"/>
  <c r="O145" i="10"/>
  <c r="W145" i="10"/>
  <c r="I156" i="10"/>
  <c r="Q156" i="10"/>
  <c r="C129" i="11"/>
  <c r="C125" i="11"/>
  <c r="C130" i="11"/>
  <c r="C126" i="11"/>
  <c r="C122" i="11"/>
  <c r="C147" i="11"/>
  <c r="C123" i="11"/>
  <c r="C132" i="11"/>
  <c r="C47" i="8"/>
  <c r="L47" i="8"/>
  <c r="E58" i="8"/>
  <c r="G60" i="8"/>
  <c r="P60" i="8"/>
  <c r="C61" i="8"/>
  <c r="H62" i="8"/>
  <c r="Q62" i="8"/>
  <c r="O66" i="8"/>
  <c r="O155" i="4" s="1"/>
  <c r="N67" i="8"/>
  <c r="N156" i="4" s="1"/>
  <c r="L128" i="9"/>
  <c r="I136" i="9"/>
  <c r="Q136" i="9"/>
  <c r="H145" i="10"/>
  <c r="P145" i="10"/>
  <c r="B156" i="10"/>
  <c r="J156" i="10"/>
  <c r="R156" i="10"/>
  <c r="D156" i="11"/>
  <c r="L156" i="11"/>
  <c r="T156" i="11"/>
  <c r="H38" i="7"/>
  <c r="P38" i="7"/>
  <c r="P5" i="7" s="1"/>
  <c r="V47" i="8"/>
  <c r="H60" i="8"/>
  <c r="Q60" i="8"/>
  <c r="I62" i="8"/>
  <c r="B145" i="9"/>
  <c r="B136" i="9" s="1"/>
  <c r="B111" i="9"/>
  <c r="J145" i="9"/>
  <c r="J136" i="9" s="1"/>
  <c r="J111" i="9"/>
  <c r="R145" i="9"/>
  <c r="R136" i="9" s="1"/>
  <c r="R111" i="9"/>
  <c r="E100" i="9"/>
  <c r="M100" i="9"/>
  <c r="U100" i="9"/>
  <c r="C147" i="9"/>
  <c r="K147" i="9"/>
  <c r="S147" i="9"/>
  <c r="I145" i="10"/>
  <c r="I111" i="10"/>
  <c r="Q145" i="10"/>
  <c r="Q111" i="10"/>
  <c r="C156" i="10"/>
  <c r="C128" i="10"/>
  <c r="K156" i="10"/>
  <c r="K128" i="10"/>
  <c r="S156" i="10"/>
  <c r="S128" i="10"/>
  <c r="C136" i="11"/>
  <c r="C112" i="11"/>
  <c r="C108" i="11"/>
  <c r="C113" i="11"/>
  <c r="C109" i="11"/>
  <c r="C105" i="11"/>
  <c r="C106" i="11"/>
  <c r="C100" i="11" s="1"/>
  <c r="C115" i="11"/>
  <c r="C107" i="11"/>
  <c r="K136" i="11"/>
  <c r="K112" i="11"/>
  <c r="K108" i="11"/>
  <c r="K113" i="11"/>
  <c r="K109" i="11"/>
  <c r="K105" i="11"/>
  <c r="K106" i="11"/>
  <c r="K115" i="11"/>
  <c r="K107" i="11"/>
  <c r="S136" i="11"/>
  <c r="S112" i="11"/>
  <c r="S108" i="11"/>
  <c r="S113" i="11"/>
  <c r="S109" i="11"/>
  <c r="S105" i="11"/>
  <c r="S106" i="11"/>
  <c r="S115" i="11"/>
  <c r="S107" i="11"/>
  <c r="H233" i="13"/>
  <c r="Q39" i="7"/>
  <c r="Q38" i="7" s="1"/>
  <c r="Q5" i="7" s="1"/>
  <c r="Q52" i="7" s="1"/>
  <c r="N47" i="8"/>
  <c r="I60" i="8"/>
  <c r="G66" i="8"/>
  <c r="G155" i="4" s="1"/>
  <c r="F67" i="8"/>
  <c r="F156" i="4" s="1"/>
  <c r="Q67" i="8"/>
  <c r="Q156" i="4" s="1"/>
  <c r="C145" i="9"/>
  <c r="C136" i="9" s="1"/>
  <c r="C111" i="9"/>
  <c r="K145" i="9"/>
  <c r="K136" i="9" s="1"/>
  <c r="K111" i="9"/>
  <c r="S145" i="9"/>
  <c r="S136" i="9" s="1"/>
  <c r="S111" i="9"/>
  <c r="E128" i="9"/>
  <c r="E156" i="9"/>
  <c r="E147" i="9" s="1"/>
  <c r="M128" i="9"/>
  <c r="M156" i="9"/>
  <c r="U128" i="9"/>
  <c r="U156" i="9"/>
  <c r="B145" i="10"/>
  <c r="B111" i="10"/>
  <c r="J145" i="10"/>
  <c r="J111" i="10"/>
  <c r="R145" i="10"/>
  <c r="R111" i="10"/>
  <c r="D128" i="10"/>
  <c r="D156" i="10"/>
  <c r="L128" i="10"/>
  <c r="L156" i="10"/>
  <c r="T128" i="10"/>
  <c r="T156" i="10"/>
  <c r="D136" i="11"/>
  <c r="D112" i="11"/>
  <c r="D108" i="11"/>
  <c r="D113" i="11"/>
  <c r="D109" i="11"/>
  <c r="D105" i="11"/>
  <c r="D106" i="11"/>
  <c r="D115" i="11"/>
  <c r="D107" i="11"/>
  <c r="L136" i="11"/>
  <c r="L112" i="11"/>
  <c r="L108" i="11"/>
  <c r="L113" i="11"/>
  <c r="L109" i="11"/>
  <c r="L105" i="11"/>
  <c r="L106" i="11"/>
  <c r="L115" i="11"/>
  <c r="L107" i="11"/>
  <c r="T136" i="11"/>
  <c r="T112" i="11"/>
  <c r="T108" i="11"/>
  <c r="T113" i="11"/>
  <c r="T109" i="11"/>
  <c r="T105" i="11"/>
  <c r="T106" i="11"/>
  <c r="T115" i="11"/>
  <c r="T107" i="11"/>
  <c r="F130" i="11"/>
  <c r="F126" i="11"/>
  <c r="F122" i="11"/>
  <c r="F147" i="11"/>
  <c r="F123" i="11"/>
  <c r="F132" i="11"/>
  <c r="F129" i="11"/>
  <c r="F125" i="11"/>
  <c r="N130" i="11"/>
  <c r="N126" i="11"/>
  <c r="N122" i="11"/>
  <c r="N147" i="11"/>
  <c r="N123" i="11"/>
  <c r="N132" i="11"/>
  <c r="N129" i="11"/>
  <c r="N125" i="11"/>
  <c r="V156" i="11"/>
  <c r="B27" i="7"/>
  <c r="J27" i="7"/>
  <c r="R27" i="7"/>
  <c r="B20" i="8"/>
  <c r="J20" i="8"/>
  <c r="R20" i="8"/>
  <c r="F47" i="8"/>
  <c r="D67" i="8"/>
  <c r="D156" i="4" s="1"/>
  <c r="S60" i="8"/>
  <c r="H66" i="8"/>
  <c r="H155" i="4" s="1"/>
  <c r="F128" i="9"/>
  <c r="F156" i="10"/>
  <c r="F156" i="9"/>
  <c r="F147" i="9" s="1"/>
  <c r="N128" i="9"/>
  <c r="N156" i="10"/>
  <c r="N156" i="9"/>
  <c r="N147" i="9" s="1"/>
  <c r="V128" i="9"/>
  <c r="V156" i="10"/>
  <c r="V156" i="9"/>
  <c r="V147" i="9" s="1"/>
  <c r="G117" i="9"/>
  <c r="O117" i="9"/>
  <c r="W117" i="9"/>
  <c r="F145" i="9"/>
  <c r="H156" i="9"/>
  <c r="H147" i="9" s="1"/>
  <c r="C145" i="10"/>
  <c r="K145" i="10"/>
  <c r="S145" i="10"/>
  <c r="G147" i="11"/>
  <c r="G123" i="11"/>
  <c r="G132" i="11"/>
  <c r="G129" i="11"/>
  <c r="G125" i="11"/>
  <c r="G130" i="11"/>
  <c r="G126" i="11"/>
  <c r="G122" i="11"/>
  <c r="O147" i="11"/>
  <c r="O123" i="11"/>
  <c r="O132" i="11"/>
  <c r="O129" i="11"/>
  <c r="O125" i="11"/>
  <c r="O130" i="11"/>
  <c r="O126" i="11"/>
  <c r="O122" i="11"/>
  <c r="T60" i="8"/>
  <c r="D128" i="9"/>
  <c r="T128" i="9"/>
  <c r="E136" i="9"/>
  <c r="M136" i="9"/>
  <c r="U136" i="9"/>
  <c r="O136" i="9"/>
  <c r="W136" i="9"/>
  <c r="L145" i="9"/>
  <c r="L136" i="9" s="1"/>
  <c r="D147" i="9"/>
  <c r="L147" i="9"/>
  <c r="T147" i="9"/>
  <c r="F145" i="11"/>
  <c r="N145" i="11"/>
  <c r="V145" i="11"/>
  <c r="H147" i="11"/>
  <c r="H123" i="11"/>
  <c r="H56" i="8"/>
  <c r="H52" i="8"/>
  <c r="H51" i="8" s="1"/>
  <c r="H132" i="11"/>
  <c r="H129" i="11"/>
  <c r="H125" i="11"/>
  <c r="H130" i="11"/>
  <c r="H126" i="11"/>
  <c r="H122" i="11"/>
  <c r="P147" i="11"/>
  <c r="P123" i="11"/>
  <c r="P56" i="8"/>
  <c r="P67" i="8" s="1"/>
  <c r="P156" i="4" s="1"/>
  <c r="P52" i="8"/>
  <c r="P51" i="8" s="1"/>
  <c r="P132" i="11"/>
  <c r="P129" i="11"/>
  <c r="P125" i="11"/>
  <c r="P130" i="11"/>
  <c r="P126" i="11"/>
  <c r="P122" i="11"/>
  <c r="F136" i="9"/>
  <c r="N136" i="9"/>
  <c r="V136" i="9"/>
  <c r="M147" i="9"/>
  <c r="U147" i="9"/>
  <c r="G106" i="11"/>
  <c r="G115" i="11"/>
  <c r="G111" i="11"/>
  <c r="G107" i="11"/>
  <c r="G136" i="11"/>
  <c r="G112" i="11"/>
  <c r="G108" i="11"/>
  <c r="G113" i="11"/>
  <c r="G109" i="11"/>
  <c r="G105" i="11"/>
  <c r="O106" i="11"/>
  <c r="O115" i="11"/>
  <c r="O111" i="11"/>
  <c r="O107" i="11"/>
  <c r="O136" i="11"/>
  <c r="O112" i="11"/>
  <c r="O108" i="11"/>
  <c r="O113" i="11"/>
  <c r="O109" i="11"/>
  <c r="O105" i="11"/>
  <c r="W106" i="11"/>
  <c r="W115" i="11"/>
  <c r="W111" i="11"/>
  <c r="W107" i="11"/>
  <c r="W136" i="11"/>
  <c r="W112" i="11"/>
  <c r="W108" i="11"/>
  <c r="W113" i="11"/>
  <c r="W109" i="11"/>
  <c r="W105" i="11"/>
  <c r="W100" i="11" s="1"/>
  <c r="S100" i="11"/>
  <c r="I106" i="11"/>
  <c r="Q106" i="11"/>
  <c r="E108" i="11"/>
  <c r="M108" i="11"/>
  <c r="U108" i="11"/>
  <c r="C111" i="11"/>
  <c r="K111" i="11"/>
  <c r="S111" i="11"/>
  <c r="E112" i="11"/>
  <c r="M112" i="11"/>
  <c r="U112" i="11"/>
  <c r="I123" i="11"/>
  <c r="Q123" i="11"/>
  <c r="E125" i="11"/>
  <c r="M125" i="11"/>
  <c r="U125" i="11"/>
  <c r="C128" i="11"/>
  <c r="E129" i="11"/>
  <c r="M129" i="11"/>
  <c r="U129" i="11"/>
  <c r="E136" i="11"/>
  <c r="U136" i="11"/>
  <c r="G145" i="11"/>
  <c r="O145" i="11"/>
  <c r="W145" i="11"/>
  <c r="I147" i="11"/>
  <c r="Q147" i="11"/>
  <c r="C156" i="11"/>
  <c r="N156" i="11"/>
  <c r="U63" i="12"/>
  <c r="C65" i="12"/>
  <c r="C63" i="12" s="1"/>
  <c r="O65" i="12"/>
  <c r="D86" i="12"/>
  <c r="L86" i="12"/>
  <c r="I82" i="12"/>
  <c r="U82" i="12"/>
  <c r="M85" i="12"/>
  <c r="W85" i="12"/>
  <c r="G87" i="12"/>
  <c r="Q88" i="12"/>
  <c r="S99" i="12"/>
  <c r="S160" i="4" s="1"/>
  <c r="H253" i="13"/>
  <c r="P253" i="13"/>
  <c r="G199" i="14"/>
  <c r="K173" i="19"/>
  <c r="K169" i="19"/>
  <c r="K165" i="19"/>
  <c r="K167" i="19"/>
  <c r="K176" i="19"/>
  <c r="K172" i="19"/>
  <c r="K168" i="19"/>
  <c r="K80" i="16"/>
  <c r="D235" i="19"/>
  <c r="D61" i="19"/>
  <c r="D190" i="19" s="1"/>
  <c r="L235" i="19"/>
  <c r="L61" i="19"/>
  <c r="L190" i="19" s="1"/>
  <c r="T235" i="19"/>
  <c r="T61" i="19"/>
  <c r="T184" i="19" s="1"/>
  <c r="F237" i="19"/>
  <c r="N237" i="19"/>
  <c r="V237" i="19"/>
  <c r="H246" i="19"/>
  <c r="H203" i="19"/>
  <c r="P246" i="19"/>
  <c r="P203" i="19"/>
  <c r="B248" i="19"/>
  <c r="B209" i="19"/>
  <c r="J248" i="19"/>
  <c r="J209" i="19"/>
  <c r="G128" i="10"/>
  <c r="O128" i="10"/>
  <c r="W128" i="10"/>
  <c r="E156" i="10"/>
  <c r="M156" i="10"/>
  <c r="U156" i="10"/>
  <c r="F5" i="11"/>
  <c r="N5" i="11"/>
  <c r="V5" i="11"/>
  <c r="B54" i="11"/>
  <c r="B128" i="11" s="1"/>
  <c r="J54" i="11"/>
  <c r="J128" i="11" s="1"/>
  <c r="R54" i="11"/>
  <c r="H105" i="11"/>
  <c r="P105" i="11"/>
  <c r="H109" i="11"/>
  <c r="P109" i="11"/>
  <c r="D111" i="11"/>
  <c r="L111" i="11"/>
  <c r="T111" i="11"/>
  <c r="H113" i="11"/>
  <c r="P113" i="11"/>
  <c r="D128" i="11"/>
  <c r="L128" i="11"/>
  <c r="T128" i="11"/>
  <c r="D132" i="11"/>
  <c r="L132" i="11"/>
  <c r="T132" i="11"/>
  <c r="O156" i="11"/>
  <c r="M3" i="12"/>
  <c r="E65" i="12"/>
  <c r="Q65" i="12"/>
  <c r="G100" i="12"/>
  <c r="G161" i="4" s="1"/>
  <c r="O100" i="12"/>
  <c r="O161" i="4" s="1"/>
  <c r="W100" i="12"/>
  <c r="W161" i="4" s="1"/>
  <c r="I101" i="12"/>
  <c r="I162" i="4" s="1"/>
  <c r="J82" i="12"/>
  <c r="C85" i="12"/>
  <c r="I87" i="12"/>
  <c r="S87" i="12"/>
  <c r="W89" i="12"/>
  <c r="E97" i="12"/>
  <c r="E158" i="4" s="1"/>
  <c r="C100" i="12"/>
  <c r="C161" i="4" s="1"/>
  <c r="M101" i="12"/>
  <c r="M162" i="4" s="1"/>
  <c r="B187" i="13"/>
  <c r="J187" i="13"/>
  <c r="R187" i="13"/>
  <c r="D224" i="13"/>
  <c r="L224" i="13"/>
  <c r="T224" i="13"/>
  <c r="F224" i="13"/>
  <c r="N224" i="13"/>
  <c r="V224" i="13"/>
  <c r="I253" i="13"/>
  <c r="Q253" i="13"/>
  <c r="O199" i="14"/>
  <c r="L233" i="15"/>
  <c r="L183" i="15"/>
  <c r="L179" i="15"/>
  <c r="L176" i="15"/>
  <c r="L185" i="15"/>
  <c r="L76" i="12"/>
  <c r="L99" i="12" s="1"/>
  <c r="L160" i="4" s="1"/>
  <c r="D181" i="15"/>
  <c r="L181" i="15"/>
  <c r="H128" i="10"/>
  <c r="P128" i="10"/>
  <c r="K54" i="11"/>
  <c r="S54" i="11"/>
  <c r="E156" i="11"/>
  <c r="M156" i="11"/>
  <c r="U156" i="11"/>
  <c r="I105" i="11"/>
  <c r="Q105" i="11"/>
  <c r="E107" i="11"/>
  <c r="M107" i="11"/>
  <c r="U107" i="11"/>
  <c r="I109" i="11"/>
  <c r="Q109" i="11"/>
  <c r="E111" i="11"/>
  <c r="M111" i="11"/>
  <c r="U111" i="11"/>
  <c r="E115" i="11"/>
  <c r="U115" i="11"/>
  <c r="I122" i="11"/>
  <c r="Q122" i="11"/>
  <c r="I126" i="11"/>
  <c r="Q126" i="11"/>
  <c r="E128" i="11"/>
  <c r="M128" i="11"/>
  <c r="U128" i="11"/>
  <c r="I130" i="11"/>
  <c r="Q130" i="11"/>
  <c r="E132" i="11"/>
  <c r="M132" i="11"/>
  <c r="U132" i="11"/>
  <c r="I145" i="11"/>
  <c r="Q145" i="11"/>
  <c r="F156" i="11"/>
  <c r="P156" i="11"/>
  <c r="F86" i="12"/>
  <c r="F63" i="12"/>
  <c r="E85" i="12"/>
  <c r="O85" i="12"/>
  <c r="U87" i="12"/>
  <c r="I88" i="12"/>
  <c r="U88" i="12"/>
  <c r="K89" i="12"/>
  <c r="G97" i="12"/>
  <c r="G158" i="4" s="1"/>
  <c r="E100" i="12"/>
  <c r="E161" i="4" s="1"/>
  <c r="F241" i="13"/>
  <c r="F181" i="13"/>
  <c r="N241" i="13"/>
  <c r="N181" i="13"/>
  <c r="V241" i="13"/>
  <c r="V233" i="13" s="1"/>
  <c r="V181" i="13"/>
  <c r="B261" i="13"/>
  <c r="B253" i="13" s="1"/>
  <c r="B216" i="13"/>
  <c r="J261" i="13"/>
  <c r="J253" i="13" s="1"/>
  <c r="J216" i="13"/>
  <c r="R261" i="13"/>
  <c r="R253" i="13" s="1"/>
  <c r="R216" i="13"/>
  <c r="H171" i="13"/>
  <c r="P171" i="13"/>
  <c r="B171" i="13"/>
  <c r="J171" i="13"/>
  <c r="R171" i="13"/>
  <c r="I233" i="13"/>
  <c r="Q233" i="13"/>
  <c r="C233" i="13"/>
  <c r="K233" i="13"/>
  <c r="S233" i="13"/>
  <c r="W199" i="14"/>
  <c r="I204" i="14"/>
  <c r="Q204" i="14"/>
  <c r="F91" i="16"/>
  <c r="F101" i="16"/>
  <c r="F164" i="4" s="1"/>
  <c r="F52" i="16"/>
  <c r="C111" i="10"/>
  <c r="K111" i="10"/>
  <c r="S111" i="10"/>
  <c r="H108" i="11"/>
  <c r="P108" i="11"/>
  <c r="H112" i="11"/>
  <c r="P112" i="11"/>
  <c r="D123" i="11"/>
  <c r="L123" i="11"/>
  <c r="T123" i="11"/>
  <c r="F128" i="11"/>
  <c r="N128" i="11"/>
  <c r="V128" i="11"/>
  <c r="H136" i="11"/>
  <c r="P136" i="11"/>
  <c r="B145" i="11"/>
  <c r="J145" i="11"/>
  <c r="R145" i="11"/>
  <c r="D147" i="11"/>
  <c r="L147" i="11"/>
  <c r="T147" i="11"/>
  <c r="G156" i="11"/>
  <c r="R156" i="11"/>
  <c r="G86" i="12"/>
  <c r="K87" i="12"/>
  <c r="E241" i="14"/>
  <c r="E181" i="14"/>
  <c r="M241" i="14"/>
  <c r="M181" i="14"/>
  <c r="U241" i="14"/>
  <c r="U181" i="14"/>
  <c r="I261" i="14"/>
  <c r="I216" i="14"/>
  <c r="Q261" i="14"/>
  <c r="Q216" i="14"/>
  <c r="F241" i="15"/>
  <c r="F34" i="15"/>
  <c r="F181" i="15" s="1"/>
  <c r="N241" i="15"/>
  <c r="N34" i="15"/>
  <c r="N181" i="15" s="1"/>
  <c r="V241" i="15"/>
  <c r="V181" i="15"/>
  <c r="V34" i="15"/>
  <c r="H251" i="15"/>
  <c r="H199" i="15"/>
  <c r="P251" i="15"/>
  <c r="P199" i="15"/>
  <c r="B220" i="15"/>
  <c r="B253" i="15"/>
  <c r="B213" i="15"/>
  <c r="B211" i="15"/>
  <c r="B210" i="15"/>
  <c r="B209" i="15"/>
  <c r="B217" i="15"/>
  <c r="B214" i="15"/>
  <c r="B78" i="12"/>
  <c r="B107" i="4" s="1"/>
  <c r="B218" i="15"/>
  <c r="B71" i="12"/>
  <c r="B70" i="12" s="1"/>
  <c r="R220" i="15"/>
  <c r="R217" i="15"/>
  <c r="R214" i="15"/>
  <c r="R218" i="15"/>
  <c r="R78" i="12"/>
  <c r="R107" i="4" s="1"/>
  <c r="R211" i="15"/>
  <c r="R210" i="15"/>
  <c r="R209" i="15"/>
  <c r="R204" i="15" s="1"/>
  <c r="R253" i="15"/>
  <c r="R71" i="12"/>
  <c r="R70" i="12" s="1"/>
  <c r="I108" i="11"/>
  <c r="Q108" i="11"/>
  <c r="I112" i="11"/>
  <c r="Q112" i="11"/>
  <c r="E123" i="11"/>
  <c r="M123" i="11"/>
  <c r="U123" i="11"/>
  <c r="I125" i="11"/>
  <c r="Q125" i="11"/>
  <c r="G128" i="11"/>
  <c r="O128" i="11"/>
  <c r="I129" i="11"/>
  <c r="Q129" i="11"/>
  <c r="I136" i="11"/>
  <c r="C145" i="11"/>
  <c r="K145" i="11"/>
  <c r="S145" i="11"/>
  <c r="E147" i="11"/>
  <c r="M147" i="11"/>
  <c r="U147" i="11"/>
  <c r="H156" i="11"/>
  <c r="D97" i="12"/>
  <c r="D158" i="4" s="1"/>
  <c r="D85" i="12"/>
  <c r="D63" i="12"/>
  <c r="L97" i="12"/>
  <c r="L158" i="4" s="1"/>
  <c r="L85" i="12"/>
  <c r="L63" i="12"/>
  <c r="T97" i="12"/>
  <c r="T158" i="4" s="1"/>
  <c r="T85" i="12"/>
  <c r="I65" i="12"/>
  <c r="V86" i="12"/>
  <c r="V63" i="12"/>
  <c r="H87" i="12"/>
  <c r="H65" i="12"/>
  <c r="P99" i="12"/>
  <c r="P160" i="4" s="1"/>
  <c r="P87" i="12"/>
  <c r="P65" i="12"/>
  <c r="B100" i="12"/>
  <c r="B161" i="4" s="1"/>
  <c r="B88" i="12"/>
  <c r="B65" i="12"/>
  <c r="J100" i="12"/>
  <c r="J161" i="4" s="1"/>
  <c r="J88" i="12"/>
  <c r="J65" i="12"/>
  <c r="R100" i="12"/>
  <c r="R161" i="4" s="1"/>
  <c r="R88" i="12"/>
  <c r="R65" i="12"/>
  <c r="D89" i="12"/>
  <c r="L89" i="12"/>
  <c r="T89" i="12"/>
  <c r="O82" i="12"/>
  <c r="W87" i="12"/>
  <c r="C99" i="12"/>
  <c r="C160" i="4" s="1"/>
  <c r="M100" i="12"/>
  <c r="M161" i="4" s="1"/>
  <c r="H181" i="13"/>
  <c r="B251" i="13"/>
  <c r="B243" i="13" s="1"/>
  <c r="D261" i="13"/>
  <c r="D253" i="13" s="1"/>
  <c r="F241" i="14"/>
  <c r="N241" i="14"/>
  <c r="H251" i="14"/>
  <c r="P251" i="14"/>
  <c r="B261" i="14"/>
  <c r="J261" i="14"/>
  <c r="R261" i="14"/>
  <c r="B5" i="11"/>
  <c r="J5" i="11"/>
  <c r="J111" i="11" s="1"/>
  <c r="R5" i="11"/>
  <c r="R111" i="11" s="1"/>
  <c r="V54" i="11"/>
  <c r="H107" i="11"/>
  <c r="P107" i="11"/>
  <c r="H111" i="11"/>
  <c r="P111" i="11"/>
  <c r="H115" i="11"/>
  <c r="P115" i="11"/>
  <c r="D122" i="11"/>
  <c r="L122" i="11"/>
  <c r="L117" i="11" s="1"/>
  <c r="T122" i="11"/>
  <c r="D126" i="11"/>
  <c r="L126" i="11"/>
  <c r="T126" i="11"/>
  <c r="H128" i="11"/>
  <c r="P128" i="11"/>
  <c r="D130" i="11"/>
  <c r="L130" i="11"/>
  <c r="T130" i="11"/>
  <c r="D145" i="11"/>
  <c r="L145" i="11"/>
  <c r="T145" i="11"/>
  <c r="J156" i="11"/>
  <c r="F3" i="12"/>
  <c r="F82" i="12"/>
  <c r="N3" i="12"/>
  <c r="N82" i="12"/>
  <c r="V3" i="12"/>
  <c r="V82" i="12"/>
  <c r="K65" i="12"/>
  <c r="K63" i="12" s="1"/>
  <c r="W65" i="12"/>
  <c r="S85" i="12"/>
  <c r="C89" i="12"/>
  <c r="U97" i="12"/>
  <c r="U158" i="4" s="1"/>
  <c r="S100" i="12"/>
  <c r="S161" i="4" s="1"/>
  <c r="D233" i="13"/>
  <c r="L233" i="13"/>
  <c r="T233" i="13"/>
  <c r="F233" i="13"/>
  <c r="N233" i="13"/>
  <c r="J251" i="13"/>
  <c r="J243" i="13" s="1"/>
  <c r="L261" i="13"/>
  <c r="L253" i="13" s="1"/>
  <c r="D233" i="15"/>
  <c r="D183" i="15"/>
  <c r="D179" i="15"/>
  <c r="D176" i="15"/>
  <c r="D185" i="15"/>
  <c r="D76" i="12"/>
  <c r="T233" i="15"/>
  <c r="T76" i="12"/>
  <c r="B261" i="15"/>
  <c r="J261" i="15"/>
  <c r="P171" i="15"/>
  <c r="D171" i="15"/>
  <c r="B58" i="8"/>
  <c r="J58" i="8"/>
  <c r="R58" i="8"/>
  <c r="F111" i="10"/>
  <c r="N111" i="10"/>
  <c r="V111" i="10"/>
  <c r="W54" i="11"/>
  <c r="I156" i="11"/>
  <c r="Q156" i="11"/>
  <c r="E105" i="11"/>
  <c r="M105" i="11"/>
  <c r="U105" i="11"/>
  <c r="I107" i="11"/>
  <c r="Q107" i="11"/>
  <c r="E109" i="11"/>
  <c r="M109" i="11"/>
  <c r="U109" i="11"/>
  <c r="E122" i="11"/>
  <c r="M122" i="11"/>
  <c r="M117" i="11" s="1"/>
  <c r="U122" i="11"/>
  <c r="E126" i="11"/>
  <c r="M126" i="11"/>
  <c r="U126" i="11"/>
  <c r="I128" i="11"/>
  <c r="Q128" i="11"/>
  <c r="F97" i="12"/>
  <c r="F158" i="4" s="1"/>
  <c r="M65" i="12"/>
  <c r="B99" i="12"/>
  <c r="B160" i="4" s="1"/>
  <c r="D100" i="12"/>
  <c r="D161" i="4" s="1"/>
  <c r="L100" i="12"/>
  <c r="L161" i="4" s="1"/>
  <c r="T100" i="12"/>
  <c r="T161" i="4" s="1"/>
  <c r="R82" i="12"/>
  <c r="E87" i="12"/>
  <c r="O87" i="12"/>
  <c r="O88" i="12"/>
  <c r="D204" i="13"/>
  <c r="L204" i="13"/>
  <c r="T204" i="13"/>
  <c r="F204" i="13"/>
  <c r="N204" i="13"/>
  <c r="V204" i="13"/>
  <c r="E233" i="13"/>
  <c r="M233" i="13"/>
  <c r="U233" i="13"/>
  <c r="P241" i="13"/>
  <c r="P233" i="13" s="1"/>
  <c r="H243" i="13"/>
  <c r="P243" i="13"/>
  <c r="R251" i="13"/>
  <c r="R243" i="13" s="1"/>
  <c r="N253" i="13"/>
  <c r="T261" i="13"/>
  <c r="T253" i="13" s="1"/>
  <c r="H241" i="14"/>
  <c r="C220" i="15"/>
  <c r="C253" i="15"/>
  <c r="C213" i="15"/>
  <c r="C211" i="15"/>
  <c r="C210" i="15"/>
  <c r="C209" i="15"/>
  <c r="C204" i="15" s="1"/>
  <c r="C217" i="15"/>
  <c r="C214" i="15"/>
  <c r="C218" i="15"/>
  <c r="K220" i="15"/>
  <c r="K253" i="15"/>
  <c r="K218" i="15"/>
  <c r="K211" i="15"/>
  <c r="K210" i="15"/>
  <c r="K209" i="15"/>
  <c r="K213" i="15"/>
  <c r="K217" i="15"/>
  <c r="K214" i="15"/>
  <c r="S220" i="15"/>
  <c r="S253" i="15"/>
  <c r="S217" i="15"/>
  <c r="S214" i="15"/>
  <c r="S218" i="15"/>
  <c r="S211" i="15"/>
  <c r="S210" i="15"/>
  <c r="S209" i="15"/>
  <c r="S213" i="15"/>
  <c r="D182" i="15"/>
  <c r="H187" i="15"/>
  <c r="P187" i="15"/>
  <c r="D125" i="11"/>
  <c r="L125" i="11"/>
  <c r="T125" i="11"/>
  <c r="H82" i="12"/>
  <c r="P82" i="12"/>
  <c r="E31" i="12"/>
  <c r="M31" i="12"/>
  <c r="U31" i="12"/>
  <c r="S63" i="12"/>
  <c r="N86" i="12"/>
  <c r="N63" i="12"/>
  <c r="G82" i="12"/>
  <c r="S82" i="12"/>
  <c r="K85" i="12"/>
  <c r="Q87" i="12"/>
  <c r="S89" i="12"/>
  <c r="J220" i="15"/>
  <c r="J218" i="15"/>
  <c r="J211" i="15"/>
  <c r="J210" i="15"/>
  <c r="J209" i="15"/>
  <c r="J213" i="15"/>
  <c r="J78" i="12"/>
  <c r="J107" i="4" s="1"/>
  <c r="J217" i="15"/>
  <c r="J71" i="12"/>
  <c r="J70" i="12" s="1"/>
  <c r="D261" i="15"/>
  <c r="D115" i="15"/>
  <c r="D71" i="12" s="1"/>
  <c r="D70" i="12" s="1"/>
  <c r="L261" i="15"/>
  <c r="L115" i="15"/>
  <c r="L216" i="15" s="1"/>
  <c r="T261" i="15"/>
  <c r="T115" i="15"/>
  <c r="T216" i="15" s="1"/>
  <c r="R171" i="15"/>
  <c r="D178" i="15"/>
  <c r="L182" i="15"/>
  <c r="I187" i="15"/>
  <c r="Q187" i="15"/>
  <c r="C187" i="15"/>
  <c r="K187" i="15"/>
  <c r="S187" i="15"/>
  <c r="R213" i="15"/>
  <c r="J253" i="15"/>
  <c r="H85" i="12"/>
  <c r="P85" i="12"/>
  <c r="D87" i="12"/>
  <c r="L87" i="12"/>
  <c r="T87" i="12"/>
  <c r="F88" i="12"/>
  <c r="N88" i="12"/>
  <c r="V88" i="12"/>
  <c r="H89" i="12"/>
  <c r="P89" i="12"/>
  <c r="I181" i="13"/>
  <c r="Q181" i="13"/>
  <c r="I199" i="13"/>
  <c r="Q199" i="13"/>
  <c r="I216" i="13"/>
  <c r="Q216" i="13"/>
  <c r="C251" i="13"/>
  <c r="C243" i="13" s="1"/>
  <c r="K251" i="13"/>
  <c r="K243" i="13" s="1"/>
  <c r="S251" i="13"/>
  <c r="S243" i="13" s="1"/>
  <c r="E261" i="13"/>
  <c r="E253" i="13" s="1"/>
  <c r="M261" i="13"/>
  <c r="M253" i="13" s="1"/>
  <c r="U261" i="13"/>
  <c r="U253" i="13" s="1"/>
  <c r="H181" i="14"/>
  <c r="P181" i="14"/>
  <c r="H199" i="14"/>
  <c r="P199" i="14"/>
  <c r="H216" i="14"/>
  <c r="P216" i="14"/>
  <c r="B251" i="14"/>
  <c r="J251" i="14"/>
  <c r="R251" i="14"/>
  <c r="D261" i="14"/>
  <c r="L261" i="14"/>
  <c r="T261" i="14"/>
  <c r="E34" i="15"/>
  <c r="M34" i="15"/>
  <c r="U34" i="15"/>
  <c r="G241" i="15"/>
  <c r="I251" i="15"/>
  <c r="Q251" i="15"/>
  <c r="E261" i="15"/>
  <c r="E216" i="15"/>
  <c r="M261" i="15"/>
  <c r="M216" i="15"/>
  <c r="U261" i="15"/>
  <c r="U216" i="15"/>
  <c r="G179" i="15"/>
  <c r="S181" i="15"/>
  <c r="G183" i="15"/>
  <c r="C185" i="15"/>
  <c r="Q209" i="15"/>
  <c r="E210" i="15"/>
  <c r="Q210" i="15"/>
  <c r="H213" i="15"/>
  <c r="I220" i="15"/>
  <c r="R93" i="16"/>
  <c r="P203" i="17"/>
  <c r="D251" i="13"/>
  <c r="D243" i="13" s="1"/>
  <c r="L251" i="13"/>
  <c r="L243" i="13" s="1"/>
  <c r="T251" i="13"/>
  <c r="T243" i="13" s="1"/>
  <c r="F261" i="13"/>
  <c r="F253" i="13" s="1"/>
  <c r="N261" i="13"/>
  <c r="V261" i="13"/>
  <c r="V253" i="13" s="1"/>
  <c r="C251" i="14"/>
  <c r="K251" i="14"/>
  <c r="S251" i="14"/>
  <c r="E261" i="14"/>
  <c r="M261" i="14"/>
  <c r="U261" i="14"/>
  <c r="H241" i="15"/>
  <c r="B251" i="15"/>
  <c r="J251" i="15"/>
  <c r="R251" i="15"/>
  <c r="F261" i="15"/>
  <c r="N261" i="15"/>
  <c r="V261" i="15"/>
  <c r="B176" i="15"/>
  <c r="B171" i="15" s="1"/>
  <c r="J176" i="15"/>
  <c r="T181" i="15"/>
  <c r="H209" i="15"/>
  <c r="H210" i="15"/>
  <c r="I213" i="15"/>
  <c r="P218" i="15"/>
  <c r="B233" i="15"/>
  <c r="O172" i="17"/>
  <c r="O162" i="17"/>
  <c r="O163" i="17"/>
  <c r="O53" i="16"/>
  <c r="N178" i="17"/>
  <c r="H97" i="12"/>
  <c r="H158" i="4" s="1"/>
  <c r="P97" i="12"/>
  <c r="P158" i="4" s="1"/>
  <c r="T99" i="12"/>
  <c r="T160" i="4" s="1"/>
  <c r="C181" i="13"/>
  <c r="K181" i="13"/>
  <c r="S181" i="13"/>
  <c r="C216" i="13"/>
  <c r="K216" i="13"/>
  <c r="S216" i="13"/>
  <c r="E251" i="13"/>
  <c r="E243" i="13" s="1"/>
  <c r="M251" i="13"/>
  <c r="M243" i="13" s="1"/>
  <c r="U251" i="13"/>
  <c r="U243" i="13" s="1"/>
  <c r="G261" i="13"/>
  <c r="G253" i="13" s="1"/>
  <c r="O261" i="13"/>
  <c r="O253" i="13" s="1"/>
  <c r="W261" i="13"/>
  <c r="W253" i="13" s="1"/>
  <c r="B181" i="14"/>
  <c r="J181" i="14"/>
  <c r="R181" i="14"/>
  <c r="B216" i="14"/>
  <c r="J216" i="14"/>
  <c r="R216" i="14"/>
  <c r="D251" i="14"/>
  <c r="L251" i="14"/>
  <c r="T251" i="14"/>
  <c r="F261" i="14"/>
  <c r="N261" i="14"/>
  <c r="V261" i="14"/>
  <c r="I241" i="15"/>
  <c r="C199" i="15"/>
  <c r="C251" i="15"/>
  <c r="K199" i="15"/>
  <c r="K251" i="15"/>
  <c r="S199" i="15"/>
  <c r="S251" i="15"/>
  <c r="E217" i="15"/>
  <c r="E213" i="15"/>
  <c r="E209" i="15"/>
  <c r="E253" i="15"/>
  <c r="E220" i="15"/>
  <c r="M217" i="15"/>
  <c r="M213" i="15"/>
  <c r="M209" i="15"/>
  <c r="M253" i="15"/>
  <c r="M220" i="15"/>
  <c r="U217" i="15"/>
  <c r="U213" i="15"/>
  <c r="U209" i="15"/>
  <c r="U253" i="15"/>
  <c r="U220" i="15"/>
  <c r="G261" i="15"/>
  <c r="O261" i="15"/>
  <c r="W261" i="15"/>
  <c r="C176" i="15"/>
  <c r="C171" i="15" s="1"/>
  <c r="K176" i="15"/>
  <c r="G178" i="15"/>
  <c r="U181" i="15"/>
  <c r="G182" i="15"/>
  <c r="Q199" i="15"/>
  <c r="I209" i="15"/>
  <c r="M214" i="15"/>
  <c r="D181" i="13"/>
  <c r="L181" i="13"/>
  <c r="T181" i="13"/>
  <c r="F251" i="13"/>
  <c r="F243" i="13" s="1"/>
  <c r="N251" i="13"/>
  <c r="N243" i="13" s="1"/>
  <c r="V251" i="13"/>
  <c r="V243" i="13" s="1"/>
  <c r="C181" i="14"/>
  <c r="K181" i="14"/>
  <c r="S181" i="14"/>
  <c r="E251" i="14"/>
  <c r="M251" i="14"/>
  <c r="U251" i="14"/>
  <c r="H34" i="15"/>
  <c r="P34" i="15"/>
  <c r="B241" i="15"/>
  <c r="J241" i="15"/>
  <c r="D251" i="15"/>
  <c r="L251" i="15"/>
  <c r="T251" i="15"/>
  <c r="F115" i="15"/>
  <c r="N115" i="15"/>
  <c r="V115" i="15"/>
  <c r="V216" i="15" s="1"/>
  <c r="H261" i="15"/>
  <c r="P261" i="15"/>
  <c r="B179" i="15"/>
  <c r="J179" i="15"/>
  <c r="B183" i="15"/>
  <c r="J183" i="15"/>
  <c r="I199" i="15"/>
  <c r="R199" i="15"/>
  <c r="P214" i="15"/>
  <c r="P217" i="15"/>
  <c r="E218" i="15"/>
  <c r="J233" i="15"/>
  <c r="I90" i="16"/>
  <c r="I71" i="16"/>
  <c r="Q90" i="16"/>
  <c r="Q71" i="16"/>
  <c r="O167" i="17"/>
  <c r="E181" i="13"/>
  <c r="M181" i="13"/>
  <c r="U181" i="13"/>
  <c r="G251" i="13"/>
  <c r="G243" i="13" s="1"/>
  <c r="O251" i="13"/>
  <c r="O243" i="13" s="1"/>
  <c r="W251" i="13"/>
  <c r="W243" i="13" s="1"/>
  <c r="D181" i="14"/>
  <c r="L181" i="14"/>
  <c r="T181" i="14"/>
  <c r="F251" i="14"/>
  <c r="N251" i="14"/>
  <c r="V251" i="14"/>
  <c r="I34" i="15"/>
  <c r="Q34" i="15"/>
  <c r="C241" i="15"/>
  <c r="K241" i="15"/>
  <c r="E251" i="15"/>
  <c r="M251" i="15"/>
  <c r="U251" i="15"/>
  <c r="G115" i="15"/>
  <c r="G216" i="15" s="1"/>
  <c r="O115" i="15"/>
  <c r="W115" i="15"/>
  <c r="W216" i="15" s="1"/>
  <c r="I261" i="15"/>
  <c r="Q261" i="15"/>
  <c r="C179" i="15"/>
  <c r="K179" i="15"/>
  <c r="G181" i="15"/>
  <c r="O181" i="15"/>
  <c r="W181" i="15"/>
  <c r="C183" i="15"/>
  <c r="K183" i="15"/>
  <c r="G185" i="15"/>
  <c r="J199" i="15"/>
  <c r="T199" i="15"/>
  <c r="U210" i="15"/>
  <c r="U211" i="15"/>
  <c r="Q217" i="15"/>
  <c r="H178" i="17"/>
  <c r="F178" i="17"/>
  <c r="D241" i="15"/>
  <c r="L241" i="15"/>
  <c r="F251" i="15"/>
  <c r="N251" i="15"/>
  <c r="V251" i="15"/>
  <c r="H253" i="15"/>
  <c r="H211" i="15"/>
  <c r="P253" i="15"/>
  <c r="P211" i="15"/>
  <c r="B216" i="15"/>
  <c r="J216" i="15"/>
  <c r="R216" i="15"/>
  <c r="B178" i="15"/>
  <c r="J178" i="15"/>
  <c r="P181" i="15"/>
  <c r="B199" i="15"/>
  <c r="L199" i="15"/>
  <c r="P213" i="15"/>
  <c r="E214" i="15"/>
  <c r="O216" i="15"/>
  <c r="U218" i="15"/>
  <c r="R261" i="15"/>
  <c r="F174" i="17"/>
  <c r="F164" i="17"/>
  <c r="F163" i="17"/>
  <c r="F162" i="17"/>
  <c r="F161" i="17"/>
  <c r="F175" i="17"/>
  <c r="F172" i="17"/>
  <c r="F169" i="17"/>
  <c r="F173" i="17"/>
  <c r="F168" i="17"/>
  <c r="F167" i="17"/>
  <c r="F166" i="17"/>
  <c r="B226" i="17"/>
  <c r="B217" i="17" s="1"/>
  <c r="B5" i="17"/>
  <c r="B171" i="17" s="1"/>
  <c r="J226" i="17"/>
  <c r="J217" i="17" s="1"/>
  <c r="J5" i="17"/>
  <c r="J171" i="17" s="1"/>
  <c r="R226" i="17"/>
  <c r="R217" i="17" s="1"/>
  <c r="R226" i="18"/>
  <c r="R5" i="17"/>
  <c r="R217" i="18" s="1"/>
  <c r="D235" i="17"/>
  <c r="D229" i="17" s="1"/>
  <c r="D184" i="17"/>
  <c r="L235" i="17"/>
  <c r="L229" i="17" s="1"/>
  <c r="L184" i="17"/>
  <c r="T235" i="17"/>
  <c r="T184" i="17"/>
  <c r="F190" i="17"/>
  <c r="F237" i="17"/>
  <c r="N190" i="17"/>
  <c r="N237" i="17"/>
  <c r="N229" i="17" s="1"/>
  <c r="V190" i="17"/>
  <c r="V237" i="17"/>
  <c r="V229" i="17" s="1"/>
  <c r="H246" i="17"/>
  <c r="H203" i="17"/>
  <c r="B209" i="17"/>
  <c r="B248" i="17"/>
  <c r="B240" i="17" s="1"/>
  <c r="J209" i="17"/>
  <c r="J248" i="17"/>
  <c r="R209" i="17"/>
  <c r="R248" i="17"/>
  <c r="O168" i="17"/>
  <c r="R178" i="17"/>
  <c r="D178" i="17"/>
  <c r="L178" i="17"/>
  <c r="K174" i="18"/>
  <c r="K170" i="18"/>
  <c r="K162" i="18"/>
  <c r="K175" i="18"/>
  <c r="K167" i="18"/>
  <c r="K163" i="18"/>
  <c r="K217" i="18"/>
  <c r="K164" i="18"/>
  <c r="K161" i="18"/>
  <c r="K169" i="18"/>
  <c r="E223" i="18"/>
  <c r="E5" i="18"/>
  <c r="E166" i="18" s="1"/>
  <c r="E96" i="16"/>
  <c r="M223" i="18"/>
  <c r="M5" i="18"/>
  <c r="M166" i="18" s="1"/>
  <c r="M96" i="16"/>
  <c r="U5" i="18"/>
  <c r="U166" i="18" s="1"/>
  <c r="U96" i="16"/>
  <c r="G226" i="18"/>
  <c r="W226" i="18"/>
  <c r="I235" i="18"/>
  <c r="I184" i="18"/>
  <c r="Q235" i="18"/>
  <c r="Q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G248" i="18"/>
  <c r="G209" i="18"/>
  <c r="O248" i="18"/>
  <c r="O209" i="18"/>
  <c r="W248" i="18"/>
  <c r="W209" i="18"/>
  <c r="E241" i="15"/>
  <c r="M241" i="15"/>
  <c r="G251" i="15"/>
  <c r="O251" i="15"/>
  <c r="W251" i="15"/>
  <c r="I253" i="15"/>
  <c r="I211" i="15"/>
  <c r="I218" i="15"/>
  <c r="I214" i="15"/>
  <c r="Q253" i="15"/>
  <c r="Q211" i="15"/>
  <c r="Q218" i="15"/>
  <c r="Q214" i="15"/>
  <c r="C216" i="15"/>
  <c r="C261" i="15"/>
  <c r="K216" i="15"/>
  <c r="K261" i="15"/>
  <c r="S216" i="15"/>
  <c r="S261" i="15"/>
  <c r="G176" i="15"/>
  <c r="C178" i="15"/>
  <c r="K178" i="15"/>
  <c r="I181" i="15"/>
  <c r="Q181" i="15"/>
  <c r="C182" i="15"/>
  <c r="D199" i="15"/>
  <c r="M199" i="15"/>
  <c r="V199" i="15"/>
  <c r="M210" i="15"/>
  <c r="M211" i="15"/>
  <c r="Q213" i="15"/>
  <c r="H214" i="15"/>
  <c r="P216" i="15"/>
  <c r="H217" i="15"/>
  <c r="H92" i="16"/>
  <c r="H102" i="16"/>
  <c r="H165" i="4" s="1"/>
  <c r="B103" i="16"/>
  <c r="B166" i="4" s="1"/>
  <c r="B93" i="16"/>
  <c r="J103" i="16"/>
  <c r="J166" i="4" s="1"/>
  <c r="J93" i="16"/>
  <c r="U52" i="16"/>
  <c r="C90" i="16"/>
  <c r="E92" i="16"/>
  <c r="W92" i="16"/>
  <c r="S93" i="16"/>
  <c r="D103" i="16"/>
  <c r="D166" i="4" s="1"/>
  <c r="M103" i="16"/>
  <c r="M166" i="4" s="1"/>
  <c r="V103" i="16"/>
  <c r="V166" i="4" s="1"/>
  <c r="G5" i="17"/>
  <c r="P5" i="17"/>
  <c r="P171" i="17" s="1"/>
  <c r="K161" i="17"/>
  <c r="T161" i="17"/>
  <c r="T162" i="17"/>
  <c r="H163" i="17"/>
  <c r="T163" i="17"/>
  <c r="H164" i="17"/>
  <c r="H165" i="17"/>
  <c r="H170" i="17"/>
  <c r="U170" i="17"/>
  <c r="L171" i="17"/>
  <c r="S173" i="17"/>
  <c r="N184" i="17"/>
  <c r="L190" i="17"/>
  <c r="L209" i="17"/>
  <c r="P235" i="17"/>
  <c r="P229" i="17" s="1"/>
  <c r="D246" i="17"/>
  <c r="D240" i="17" s="1"/>
  <c r="P217" i="18"/>
  <c r="V175" i="18"/>
  <c r="V167" i="18"/>
  <c r="V163" i="18"/>
  <c r="V172" i="18"/>
  <c r="V168" i="18"/>
  <c r="V164" i="18"/>
  <c r="V173" i="18"/>
  <c r="V169" i="18"/>
  <c r="V165" i="18"/>
  <c r="V161" i="18"/>
  <c r="V174" i="18"/>
  <c r="V170" i="18"/>
  <c r="V162" i="18"/>
  <c r="H226" i="18"/>
  <c r="P226" i="18"/>
  <c r="L237" i="18"/>
  <c r="D178" i="18"/>
  <c r="L178" i="18"/>
  <c r="T178" i="18"/>
  <c r="F197" i="18"/>
  <c r="F235" i="18"/>
  <c r="D237" i="18"/>
  <c r="V90" i="16"/>
  <c r="T93" i="16"/>
  <c r="R102" i="16"/>
  <c r="R165" i="4" s="1"/>
  <c r="E103" i="16"/>
  <c r="E166" i="4" s="1"/>
  <c r="N103" i="16"/>
  <c r="N166" i="4" s="1"/>
  <c r="W103" i="16"/>
  <c r="W166" i="4" s="1"/>
  <c r="B246" i="17"/>
  <c r="B203" i="17"/>
  <c r="J246" i="17"/>
  <c r="J203" i="17"/>
  <c r="R246" i="17"/>
  <c r="R240" i="17" s="1"/>
  <c r="R203" i="17"/>
  <c r="C161" i="17"/>
  <c r="L161" i="17"/>
  <c r="U162" i="17"/>
  <c r="U163" i="17"/>
  <c r="T164" i="17"/>
  <c r="S165" i="17"/>
  <c r="H166" i="17"/>
  <c r="S166" i="17"/>
  <c r="H173" i="17"/>
  <c r="T173" i="17"/>
  <c r="L174" i="17"/>
  <c r="P190" i="17"/>
  <c r="T237" i="17"/>
  <c r="L246" i="17"/>
  <c r="L240" i="17" s="1"/>
  <c r="H248" i="17"/>
  <c r="C235" i="18"/>
  <c r="S235" i="18"/>
  <c r="E178" i="18"/>
  <c r="M178" i="18"/>
  <c r="U178" i="18"/>
  <c r="G178" i="18"/>
  <c r="O178" i="18"/>
  <c r="W178" i="18"/>
  <c r="O197" i="18"/>
  <c r="V235" i="18"/>
  <c r="T237" i="18"/>
  <c r="S71" i="16"/>
  <c r="N90" i="16"/>
  <c r="W90" i="16"/>
  <c r="T91" i="16"/>
  <c r="T89" i="16" s="1"/>
  <c r="J102" i="16"/>
  <c r="J165" i="4" s="1"/>
  <c r="F103" i="16"/>
  <c r="F166" i="4" s="1"/>
  <c r="O103" i="16"/>
  <c r="O166" i="4" s="1"/>
  <c r="S174" i="17"/>
  <c r="S170" i="17"/>
  <c r="S175" i="17"/>
  <c r="S167" i="17"/>
  <c r="S163" i="17"/>
  <c r="S172" i="17"/>
  <c r="S168" i="17"/>
  <c r="S164" i="17"/>
  <c r="E226" i="17"/>
  <c r="E217" i="17" s="1"/>
  <c r="M226" i="17"/>
  <c r="M217" i="17" s="1"/>
  <c r="M171" i="17"/>
  <c r="U226" i="17"/>
  <c r="U217" i="17" s="1"/>
  <c r="U171" i="17"/>
  <c r="G235" i="17"/>
  <c r="G184" i="17"/>
  <c r="O235" i="17"/>
  <c r="O184" i="17"/>
  <c r="W235" i="17"/>
  <c r="W184" i="17"/>
  <c r="C246" i="17"/>
  <c r="C203" i="17"/>
  <c r="K246" i="17"/>
  <c r="K240" i="17" s="1"/>
  <c r="K203" i="17"/>
  <c r="S246" i="17"/>
  <c r="S240" i="17" s="1"/>
  <c r="S203" i="17"/>
  <c r="E248" i="17"/>
  <c r="E209" i="17"/>
  <c r="M248" i="17"/>
  <c r="M209" i="17"/>
  <c r="U248" i="17"/>
  <c r="U209" i="17"/>
  <c r="L162" i="17"/>
  <c r="L163" i="17"/>
  <c r="T165" i="17"/>
  <c r="T166" i="17"/>
  <c r="H167" i="17"/>
  <c r="T167" i="17"/>
  <c r="H168" i="17"/>
  <c r="H169" i="17"/>
  <c r="T169" i="17"/>
  <c r="L170" i="17"/>
  <c r="Q190" i="17"/>
  <c r="T209" i="17"/>
  <c r="T246" i="17"/>
  <c r="T240" i="17" s="1"/>
  <c r="P248" i="17"/>
  <c r="P240" i="17" s="1"/>
  <c r="B226" i="18"/>
  <c r="J226" i="18"/>
  <c r="D235" i="18"/>
  <c r="T235" i="18"/>
  <c r="F90" i="16"/>
  <c r="L91" i="16"/>
  <c r="L89" i="16" s="1"/>
  <c r="B102" i="16"/>
  <c r="B165" i="4" s="1"/>
  <c r="G103" i="16"/>
  <c r="G166" i="4" s="1"/>
  <c r="Q103" i="16"/>
  <c r="Q166" i="4" s="1"/>
  <c r="K174" i="17"/>
  <c r="K170" i="17"/>
  <c r="K175" i="17"/>
  <c r="K167" i="17"/>
  <c r="K163" i="17"/>
  <c r="K172" i="17"/>
  <c r="K168" i="17"/>
  <c r="K164" i="17"/>
  <c r="F248" i="17"/>
  <c r="F209" i="17"/>
  <c r="N248" i="17"/>
  <c r="N209" i="17"/>
  <c r="V248" i="17"/>
  <c r="V209" i="17"/>
  <c r="L164" i="17"/>
  <c r="K166" i="17"/>
  <c r="U166" i="17"/>
  <c r="T168" i="17"/>
  <c r="H172" i="17"/>
  <c r="T172" i="17"/>
  <c r="K173" i="17"/>
  <c r="B190" i="17"/>
  <c r="R190" i="17"/>
  <c r="G217" i="17"/>
  <c r="O217" i="17"/>
  <c r="W217" i="17"/>
  <c r="C217" i="17"/>
  <c r="K217" i="17"/>
  <c r="S217" i="17"/>
  <c r="C172" i="18"/>
  <c r="C168" i="18"/>
  <c r="C164" i="18"/>
  <c r="S174" i="18"/>
  <c r="S170" i="18"/>
  <c r="S162" i="18"/>
  <c r="S175" i="18"/>
  <c r="S167" i="18"/>
  <c r="S163" i="18"/>
  <c r="S217" i="18"/>
  <c r="S172" i="18"/>
  <c r="S168" i="18"/>
  <c r="S164" i="18"/>
  <c r="S171" i="18"/>
  <c r="C173" i="18"/>
  <c r="C174" i="17"/>
  <c r="C170" i="17"/>
  <c r="C175" i="17"/>
  <c r="C167" i="17"/>
  <c r="C163" i="17"/>
  <c r="C172" i="17"/>
  <c r="C168" i="17"/>
  <c r="C164" i="17"/>
  <c r="U175" i="17"/>
  <c r="U172" i="17"/>
  <c r="U168" i="17"/>
  <c r="U164" i="17"/>
  <c r="U173" i="17"/>
  <c r="U169" i="17"/>
  <c r="U165" i="17"/>
  <c r="U161" i="17"/>
  <c r="I184" i="17"/>
  <c r="I235" i="17"/>
  <c r="Q184" i="17"/>
  <c r="Q235" i="17"/>
  <c r="Q229" i="17" s="1"/>
  <c r="C237" i="17"/>
  <c r="C190" i="17"/>
  <c r="K237" i="17"/>
  <c r="K190" i="17"/>
  <c r="S237" i="17"/>
  <c r="S190" i="17"/>
  <c r="E203" i="17"/>
  <c r="E246" i="17"/>
  <c r="M203" i="17"/>
  <c r="M246" i="17"/>
  <c r="U203" i="17"/>
  <c r="U246" i="17"/>
  <c r="U240" i="17" s="1"/>
  <c r="G248" i="17"/>
  <c r="G209" i="17"/>
  <c r="O248" i="17"/>
  <c r="O209" i="17"/>
  <c r="W248" i="17"/>
  <c r="W209" i="17"/>
  <c r="L165" i="17"/>
  <c r="L166" i="17"/>
  <c r="L167" i="17"/>
  <c r="K169" i="17"/>
  <c r="F171" i="17"/>
  <c r="L173" i="17"/>
  <c r="T175" i="17"/>
  <c r="F184" i="17"/>
  <c r="V184" i="17"/>
  <c r="V197" i="17"/>
  <c r="H217" i="17"/>
  <c r="P217" i="17"/>
  <c r="D217" i="17"/>
  <c r="L217" i="17"/>
  <c r="T217" i="17"/>
  <c r="I229" i="17"/>
  <c r="L226" i="18"/>
  <c r="N235" i="18"/>
  <c r="S161" i="18"/>
  <c r="D226" i="18"/>
  <c r="T246" i="18"/>
  <c r="P93" i="16"/>
  <c r="D5" i="17"/>
  <c r="D217" i="19" s="1"/>
  <c r="M5" i="17"/>
  <c r="V5" i="17"/>
  <c r="V217" i="18" s="1"/>
  <c r="B184" i="17"/>
  <c r="B235" i="17"/>
  <c r="B229" i="17" s="1"/>
  <c r="J184" i="17"/>
  <c r="J235" i="17"/>
  <c r="J229" i="17" s="1"/>
  <c r="R184" i="17"/>
  <c r="R235" i="17"/>
  <c r="R229" i="17" s="1"/>
  <c r="F203" i="17"/>
  <c r="F246" i="17"/>
  <c r="N203" i="17"/>
  <c r="N246" i="17"/>
  <c r="V203" i="17"/>
  <c r="V246" i="17"/>
  <c r="H161" i="17"/>
  <c r="C165" i="17"/>
  <c r="C166" i="17"/>
  <c r="L168" i="17"/>
  <c r="L169" i="17"/>
  <c r="G171" i="17"/>
  <c r="T171" i="17"/>
  <c r="H175" i="17"/>
  <c r="G178" i="17"/>
  <c r="O178" i="17"/>
  <c r="W178" i="17"/>
  <c r="H190" i="17"/>
  <c r="F229" i="17"/>
  <c r="S173" i="18"/>
  <c r="M197" i="18"/>
  <c r="U197" i="18"/>
  <c r="R197" i="18"/>
  <c r="H93" i="16"/>
  <c r="P95" i="16"/>
  <c r="E5" i="17"/>
  <c r="E171" i="17" s="1"/>
  <c r="N5" i="17"/>
  <c r="N217" i="19" s="1"/>
  <c r="W5" i="17"/>
  <c r="I5" i="17"/>
  <c r="I217" i="18" s="1"/>
  <c r="I226" i="17"/>
  <c r="I217" i="17" s="1"/>
  <c r="Q5" i="17"/>
  <c r="Q171" i="17" s="1"/>
  <c r="Q226" i="17"/>
  <c r="Q217" i="17" s="1"/>
  <c r="C184" i="17"/>
  <c r="C235" i="17"/>
  <c r="K184" i="17"/>
  <c r="K235" i="17"/>
  <c r="S184" i="17"/>
  <c r="S235" i="17"/>
  <c r="E190" i="17"/>
  <c r="E237" i="17"/>
  <c r="E229" i="17" s="1"/>
  <c r="M190" i="17"/>
  <c r="M237" i="17"/>
  <c r="M229" i="17" s="1"/>
  <c r="U190" i="17"/>
  <c r="U237" i="17"/>
  <c r="U229" i="17" s="1"/>
  <c r="G203" i="17"/>
  <c r="G246" i="17"/>
  <c r="O203" i="17"/>
  <c r="O246" i="17"/>
  <c r="W203" i="17"/>
  <c r="W246" i="17"/>
  <c r="I209" i="17"/>
  <c r="I248" i="17"/>
  <c r="I240" i="17" s="1"/>
  <c r="Q209" i="17"/>
  <c r="Q248" i="17"/>
  <c r="Q240" i="17" s="1"/>
  <c r="H171" i="17"/>
  <c r="V171" i="17"/>
  <c r="C173" i="17"/>
  <c r="I190" i="17"/>
  <c r="H197" i="17"/>
  <c r="P197" i="17"/>
  <c r="D209" i="17"/>
  <c r="F171" i="18"/>
  <c r="P235" i="18"/>
  <c r="B237" i="18"/>
  <c r="J237" i="18"/>
  <c r="R237" i="18"/>
  <c r="D246" i="18"/>
  <c r="L246" i="18"/>
  <c r="B178" i="18"/>
  <c r="J178" i="18"/>
  <c r="R178" i="18"/>
  <c r="F178" i="18"/>
  <c r="N178" i="18"/>
  <c r="V178" i="18"/>
  <c r="I203" i="17"/>
  <c r="Q203" i="17"/>
  <c r="D5" i="18"/>
  <c r="D171" i="18" s="1"/>
  <c r="L5" i="18"/>
  <c r="L171" i="18" s="1"/>
  <c r="T5" i="18"/>
  <c r="T171" i="18" s="1"/>
  <c r="B235" i="18"/>
  <c r="J235" i="18"/>
  <c r="R235" i="18"/>
  <c r="F246" i="18"/>
  <c r="N246" i="18"/>
  <c r="V246" i="18"/>
  <c r="H163" i="18"/>
  <c r="P163" i="18"/>
  <c r="B164" i="18"/>
  <c r="J164" i="18"/>
  <c r="R164" i="18"/>
  <c r="F166" i="18"/>
  <c r="V166" i="18"/>
  <c r="H167" i="18"/>
  <c r="P167" i="18"/>
  <c r="B168" i="18"/>
  <c r="J168" i="18"/>
  <c r="R168" i="18"/>
  <c r="H171" i="18"/>
  <c r="P171" i="18"/>
  <c r="B172" i="18"/>
  <c r="J172" i="18"/>
  <c r="R172" i="18"/>
  <c r="P175" i="18"/>
  <c r="N184" i="18"/>
  <c r="B190" i="18"/>
  <c r="J190" i="18"/>
  <c r="D203" i="18"/>
  <c r="V203" i="18"/>
  <c r="J223" i="18"/>
  <c r="V223" i="18"/>
  <c r="F226" i="18"/>
  <c r="S226" i="18"/>
  <c r="H235" i="18"/>
  <c r="G237" i="18"/>
  <c r="W237" i="18"/>
  <c r="W246" i="18"/>
  <c r="H248" i="18"/>
  <c r="C226" i="19"/>
  <c r="K226" i="19"/>
  <c r="S226" i="19"/>
  <c r="J185" i="19"/>
  <c r="J191" i="19"/>
  <c r="J187" i="19"/>
  <c r="J183" i="19"/>
  <c r="J229" i="19"/>
  <c r="J192" i="19"/>
  <c r="J188" i="19"/>
  <c r="J184" i="19"/>
  <c r="G237" i="19"/>
  <c r="O237" i="19"/>
  <c r="W237" i="19"/>
  <c r="C248" i="19"/>
  <c r="K248" i="19"/>
  <c r="S248" i="19"/>
  <c r="I226" i="18"/>
  <c r="Q226" i="18"/>
  <c r="E237" i="18"/>
  <c r="M237" i="18"/>
  <c r="U237" i="18"/>
  <c r="I248" i="18"/>
  <c r="Q248" i="18"/>
  <c r="I163" i="18"/>
  <c r="Q163" i="18"/>
  <c r="I167" i="18"/>
  <c r="Q167" i="18"/>
  <c r="I171" i="18"/>
  <c r="Q171" i="18"/>
  <c r="I175" i="18"/>
  <c r="Q175" i="18"/>
  <c r="C197" i="18"/>
  <c r="K197" i="18"/>
  <c r="S197" i="18"/>
  <c r="N203" i="18"/>
  <c r="J217" i="18"/>
  <c r="L223" i="18"/>
  <c r="T226" i="18"/>
  <c r="K235" i="18"/>
  <c r="H237" i="18"/>
  <c r="K248" i="18"/>
  <c r="N167" i="19"/>
  <c r="N176" i="19"/>
  <c r="N172" i="19"/>
  <c r="N168" i="19"/>
  <c r="N173" i="19"/>
  <c r="N169" i="19"/>
  <c r="N165" i="19"/>
  <c r="N160" i="19" s="1"/>
  <c r="D226" i="19"/>
  <c r="L226" i="19"/>
  <c r="T226" i="19"/>
  <c r="O229" i="19"/>
  <c r="O192" i="19"/>
  <c r="O188" i="19"/>
  <c r="O185" i="19"/>
  <c r="O191" i="19"/>
  <c r="O187" i="19"/>
  <c r="O183" i="19"/>
  <c r="H237" i="19"/>
  <c r="P237" i="19"/>
  <c r="D248" i="19"/>
  <c r="L248" i="19"/>
  <c r="T248" i="19"/>
  <c r="C171" i="17"/>
  <c r="K171" i="17"/>
  <c r="S171" i="17"/>
  <c r="G237" i="17"/>
  <c r="G229" i="17" s="1"/>
  <c r="O237" i="17"/>
  <c r="W237" i="17"/>
  <c r="C248" i="17"/>
  <c r="C240" i="17" s="1"/>
  <c r="F5" i="18"/>
  <c r="N5" i="18"/>
  <c r="F237" i="18"/>
  <c r="N237" i="18"/>
  <c r="V237" i="18"/>
  <c r="H246" i="18"/>
  <c r="P246" i="18"/>
  <c r="B248" i="18"/>
  <c r="J248" i="18"/>
  <c r="R248" i="18"/>
  <c r="H162" i="18"/>
  <c r="P162" i="18"/>
  <c r="B163" i="18"/>
  <c r="J163" i="18"/>
  <c r="R163" i="18"/>
  <c r="P166" i="18"/>
  <c r="B167" i="18"/>
  <c r="J167" i="18"/>
  <c r="R167" i="18"/>
  <c r="H170" i="18"/>
  <c r="P170" i="18"/>
  <c r="B171" i="18"/>
  <c r="J171" i="18"/>
  <c r="H174" i="18"/>
  <c r="P174" i="18"/>
  <c r="B175" i="18"/>
  <c r="J175" i="18"/>
  <c r="R175" i="18"/>
  <c r="P184" i="18"/>
  <c r="L190" i="18"/>
  <c r="U190" i="18"/>
  <c r="F203" i="18"/>
  <c r="P203" i="18"/>
  <c r="V226" i="18"/>
  <c r="L235" i="18"/>
  <c r="P248" i="18"/>
  <c r="E226" i="19"/>
  <c r="E5" i="19"/>
  <c r="M226" i="19"/>
  <c r="M5" i="19"/>
  <c r="U171" i="19"/>
  <c r="U226" i="19"/>
  <c r="U5" i="19"/>
  <c r="O184" i="19"/>
  <c r="W184" i="19"/>
  <c r="G5" i="18"/>
  <c r="G166" i="18" s="1"/>
  <c r="O5" i="18"/>
  <c r="O166" i="18" s="1"/>
  <c r="W5" i="18"/>
  <c r="W166" i="18" s="1"/>
  <c r="E235" i="18"/>
  <c r="M235" i="18"/>
  <c r="U235" i="18"/>
  <c r="I246" i="18"/>
  <c r="Q246" i="18"/>
  <c r="I162" i="18"/>
  <c r="Q162" i="18"/>
  <c r="I166" i="18"/>
  <c r="Q166" i="18"/>
  <c r="I170" i="18"/>
  <c r="Q170" i="18"/>
  <c r="K171" i="18"/>
  <c r="I174" i="18"/>
  <c r="Q174" i="18"/>
  <c r="E190" i="18"/>
  <c r="M190" i="18"/>
  <c r="V190" i="18"/>
  <c r="H203" i="18"/>
  <c r="Q203" i="18"/>
  <c r="B223" i="18"/>
  <c r="S248" i="18"/>
  <c r="C173" i="19"/>
  <c r="C169" i="19"/>
  <c r="C165" i="19"/>
  <c r="C167" i="19"/>
  <c r="C217" i="19"/>
  <c r="C176" i="19"/>
  <c r="C172" i="19"/>
  <c r="C168" i="19"/>
  <c r="S173" i="19"/>
  <c r="S169" i="19"/>
  <c r="S165" i="19"/>
  <c r="S167" i="19"/>
  <c r="S176" i="19"/>
  <c r="S172" i="19"/>
  <c r="S168" i="19"/>
  <c r="N171" i="19"/>
  <c r="R185" i="19"/>
  <c r="R191" i="19"/>
  <c r="R187" i="19"/>
  <c r="R183" i="19"/>
  <c r="R229" i="19"/>
  <c r="R192" i="19"/>
  <c r="R188" i="19"/>
  <c r="R184" i="19"/>
  <c r="B190" i="19"/>
  <c r="R190" i="19"/>
  <c r="B246" i="18"/>
  <c r="J246" i="18"/>
  <c r="R246" i="18"/>
  <c r="D248" i="18"/>
  <c r="L248" i="18"/>
  <c r="T248" i="18"/>
  <c r="H161" i="18"/>
  <c r="P161" i="18"/>
  <c r="B162" i="18"/>
  <c r="J162" i="18"/>
  <c r="R162" i="18"/>
  <c r="H165" i="18"/>
  <c r="P165" i="18"/>
  <c r="R166" i="18"/>
  <c r="P169" i="18"/>
  <c r="J170" i="18"/>
  <c r="R170" i="18"/>
  <c r="H173" i="18"/>
  <c r="P173" i="18"/>
  <c r="B174" i="18"/>
  <c r="J174" i="18"/>
  <c r="R174" i="18"/>
  <c r="B184" i="18"/>
  <c r="J184" i="18"/>
  <c r="R184" i="18"/>
  <c r="F190" i="18"/>
  <c r="N190" i="18"/>
  <c r="I203" i="18"/>
  <c r="R203" i="18"/>
  <c r="Q209" i="18"/>
  <c r="D223" i="18"/>
  <c r="O237" i="18"/>
  <c r="G246" i="18"/>
  <c r="G226" i="19"/>
  <c r="O226" i="19"/>
  <c r="W226" i="19"/>
  <c r="W229" i="19"/>
  <c r="W192" i="19"/>
  <c r="W188" i="19"/>
  <c r="W185" i="19"/>
  <c r="W191" i="19"/>
  <c r="W187" i="19"/>
  <c r="W183" i="19"/>
  <c r="I235" i="19"/>
  <c r="I61" i="19"/>
  <c r="I184" i="19" s="1"/>
  <c r="Q235" i="19"/>
  <c r="Q61" i="19"/>
  <c r="Q190" i="19" s="1"/>
  <c r="C237" i="19"/>
  <c r="C61" i="19"/>
  <c r="C184" i="19" s="1"/>
  <c r="E246" i="19"/>
  <c r="M246" i="19"/>
  <c r="U246" i="19"/>
  <c r="H178" i="19"/>
  <c r="M205" i="21"/>
  <c r="E226" i="18"/>
  <c r="M226" i="18"/>
  <c r="U226" i="18"/>
  <c r="G235" i="18"/>
  <c r="O235" i="18"/>
  <c r="W235" i="18"/>
  <c r="I237" i="18"/>
  <c r="Q190" i="18"/>
  <c r="Q237" i="18"/>
  <c r="C246" i="18"/>
  <c r="K246" i="18"/>
  <c r="S246" i="18"/>
  <c r="E248" i="18"/>
  <c r="M248" i="18"/>
  <c r="U248" i="18"/>
  <c r="I161" i="18"/>
  <c r="Q161" i="18"/>
  <c r="I165" i="18"/>
  <c r="Q165" i="18"/>
  <c r="K166" i="18"/>
  <c r="S166" i="18"/>
  <c r="I169" i="18"/>
  <c r="Q169" i="18"/>
  <c r="E171" i="18"/>
  <c r="U171" i="18"/>
  <c r="C184" i="18"/>
  <c r="S184" i="18"/>
  <c r="J203" i="18"/>
  <c r="S203" i="18"/>
  <c r="I209" i="18"/>
  <c r="R209" i="18"/>
  <c r="N226" i="18"/>
  <c r="P237" i="18"/>
  <c r="F173" i="19"/>
  <c r="F169" i="19"/>
  <c r="F165" i="19"/>
  <c r="V167" i="19"/>
  <c r="V172" i="19"/>
  <c r="V168" i="19"/>
  <c r="V173" i="19"/>
  <c r="V169" i="19"/>
  <c r="V165" i="19"/>
  <c r="H226" i="19"/>
  <c r="H5" i="19"/>
  <c r="P226" i="19"/>
  <c r="P5" i="19"/>
  <c r="B185" i="19"/>
  <c r="B191" i="19"/>
  <c r="B187" i="19"/>
  <c r="B183" i="19"/>
  <c r="B229" i="19"/>
  <c r="B192" i="19"/>
  <c r="B188" i="19"/>
  <c r="B184" i="19"/>
  <c r="B235" i="19"/>
  <c r="J235" i="19"/>
  <c r="R235" i="19"/>
  <c r="F246" i="19"/>
  <c r="N246" i="19"/>
  <c r="V246" i="19"/>
  <c r="F248" i="18"/>
  <c r="N248" i="18"/>
  <c r="V248" i="18"/>
  <c r="B161" i="18"/>
  <c r="J161" i="18"/>
  <c r="R161" i="18"/>
  <c r="H164" i="18"/>
  <c r="P164" i="18"/>
  <c r="B165" i="18"/>
  <c r="J165" i="18"/>
  <c r="R165" i="18"/>
  <c r="H168" i="18"/>
  <c r="P168" i="18"/>
  <c r="B169" i="18"/>
  <c r="J169" i="18"/>
  <c r="R169" i="18"/>
  <c r="P172" i="18"/>
  <c r="D184" i="18"/>
  <c r="T184" i="18"/>
  <c r="B203" i="18"/>
  <c r="K203" i="18"/>
  <c r="J209" i="18"/>
  <c r="T209" i="18"/>
  <c r="O246" i="18"/>
  <c r="I226" i="19"/>
  <c r="Q226" i="19"/>
  <c r="G229" i="19"/>
  <c r="G192" i="19"/>
  <c r="G188" i="19"/>
  <c r="G185" i="19"/>
  <c r="G191" i="19"/>
  <c r="G187" i="19"/>
  <c r="G183" i="19"/>
  <c r="C235" i="19"/>
  <c r="K235" i="19"/>
  <c r="S235" i="19"/>
  <c r="E237" i="19"/>
  <c r="M237" i="19"/>
  <c r="U237" i="19"/>
  <c r="G246" i="19"/>
  <c r="O246" i="19"/>
  <c r="W246" i="19"/>
  <c r="I248" i="19"/>
  <c r="Q248" i="19"/>
  <c r="B178" i="19"/>
  <c r="E205" i="21"/>
  <c r="U205" i="21"/>
  <c r="I171" i="19"/>
  <c r="Q171" i="19"/>
  <c r="E203" i="19"/>
  <c r="M203" i="19"/>
  <c r="U203" i="19"/>
  <c r="I209" i="19"/>
  <c r="Q209" i="19"/>
  <c r="E235" i="19"/>
  <c r="M235" i="19"/>
  <c r="U235" i="19"/>
  <c r="I237" i="19"/>
  <c r="Q237" i="19"/>
  <c r="I246" i="19"/>
  <c r="Q246" i="19"/>
  <c r="E248" i="19"/>
  <c r="M248" i="19"/>
  <c r="U248" i="19"/>
  <c r="G51" i="20"/>
  <c r="P51" i="20"/>
  <c r="J69" i="20"/>
  <c r="T69" i="20"/>
  <c r="T70" i="20"/>
  <c r="H71" i="20"/>
  <c r="N77" i="20"/>
  <c r="N168" i="4" s="1"/>
  <c r="C78" i="20"/>
  <c r="C169" i="4" s="1"/>
  <c r="Q132" i="21"/>
  <c r="U153" i="21"/>
  <c r="O183" i="21"/>
  <c r="I183" i="21"/>
  <c r="Q183" i="21"/>
  <c r="Q202" i="21"/>
  <c r="I203" i="22"/>
  <c r="Q203" i="22"/>
  <c r="C211" i="22"/>
  <c r="K211" i="22"/>
  <c r="S211" i="22"/>
  <c r="E213" i="22"/>
  <c r="M213" i="22"/>
  <c r="J153" i="22"/>
  <c r="D165" i="22"/>
  <c r="L165" i="22"/>
  <c r="T165" i="22"/>
  <c r="F203" i="19"/>
  <c r="N203" i="19"/>
  <c r="V203" i="19"/>
  <c r="R209" i="19"/>
  <c r="L217" i="19"/>
  <c r="T217" i="19"/>
  <c r="F226" i="19"/>
  <c r="N226" i="19"/>
  <c r="V226" i="19"/>
  <c r="F235" i="19"/>
  <c r="N235" i="19"/>
  <c r="V235" i="19"/>
  <c r="B237" i="19"/>
  <c r="J237" i="19"/>
  <c r="R237" i="19"/>
  <c r="B246" i="19"/>
  <c r="J246" i="19"/>
  <c r="R246" i="19"/>
  <c r="F248" i="19"/>
  <c r="N248" i="19"/>
  <c r="V248" i="19"/>
  <c r="B192" i="21"/>
  <c r="B183" i="21" s="1"/>
  <c r="B141" i="21"/>
  <c r="B132" i="21" s="1"/>
  <c r="J192" i="21"/>
  <c r="J141" i="21"/>
  <c r="J132" i="21" s="1"/>
  <c r="R192" i="21"/>
  <c r="R183" i="21" s="1"/>
  <c r="R141" i="21"/>
  <c r="R132" i="21" s="1"/>
  <c r="D201" i="21"/>
  <c r="D153" i="21"/>
  <c r="L201" i="21"/>
  <c r="L153" i="21"/>
  <c r="T201" i="21"/>
  <c r="T153" i="21"/>
  <c r="F202" i="21"/>
  <c r="F157" i="21"/>
  <c r="N202" i="21"/>
  <c r="N157" i="21"/>
  <c r="V202" i="21"/>
  <c r="V157" i="21"/>
  <c r="H203" i="21"/>
  <c r="H160" i="21"/>
  <c r="P203" i="21"/>
  <c r="P160" i="21"/>
  <c r="B171" i="21"/>
  <c r="B211" i="21"/>
  <c r="J171" i="21"/>
  <c r="J211" i="21"/>
  <c r="R171" i="21"/>
  <c r="R211" i="21"/>
  <c r="R205" i="21" s="1"/>
  <c r="D213" i="21"/>
  <c r="D205" i="21" s="1"/>
  <c r="D175" i="21"/>
  <c r="L213" i="21"/>
  <c r="L175" i="21"/>
  <c r="T213" i="21"/>
  <c r="T205" i="21" s="1"/>
  <c r="T175" i="21"/>
  <c r="K160" i="21"/>
  <c r="C203" i="21"/>
  <c r="D201" i="22"/>
  <c r="G144" i="23"/>
  <c r="G140" i="23"/>
  <c r="G137" i="23"/>
  <c r="G141" i="23"/>
  <c r="G139" i="23"/>
  <c r="G143" i="23"/>
  <c r="F143" i="23"/>
  <c r="F139" i="23"/>
  <c r="F137" i="23"/>
  <c r="F140" i="23"/>
  <c r="F144" i="23"/>
  <c r="N143" i="23"/>
  <c r="N139" i="23"/>
  <c r="N137" i="23"/>
  <c r="N140" i="23"/>
  <c r="N144" i="23"/>
  <c r="J161" i="23"/>
  <c r="J158" i="23"/>
  <c r="J154" i="23"/>
  <c r="J151" i="23"/>
  <c r="R161" i="23"/>
  <c r="R158" i="23"/>
  <c r="R154" i="23"/>
  <c r="R151" i="23"/>
  <c r="R163" i="23"/>
  <c r="R155" i="23"/>
  <c r="F163" i="23"/>
  <c r="F155" i="23"/>
  <c r="F151" i="23"/>
  <c r="F158" i="23"/>
  <c r="F154" i="23"/>
  <c r="F146" i="23" s="1"/>
  <c r="F153" i="23"/>
  <c r="F161" i="23"/>
  <c r="V163" i="23"/>
  <c r="V155" i="23"/>
  <c r="V151" i="23"/>
  <c r="V158" i="23"/>
  <c r="V154" i="23"/>
  <c r="V146" i="23" s="1"/>
  <c r="V153" i="23"/>
  <c r="V157" i="23"/>
  <c r="B211" i="23"/>
  <c r="B205" i="23" s="1"/>
  <c r="B99" i="23"/>
  <c r="B171" i="23" s="1"/>
  <c r="J211" i="23"/>
  <c r="J99" i="23"/>
  <c r="J171" i="23" s="1"/>
  <c r="R211" i="23"/>
  <c r="R205" i="23" s="1"/>
  <c r="R99" i="23"/>
  <c r="D213" i="23"/>
  <c r="D205" i="23" s="1"/>
  <c r="L213" i="23"/>
  <c r="L205" i="23" s="1"/>
  <c r="T213" i="23"/>
  <c r="J155" i="23"/>
  <c r="K61" i="19"/>
  <c r="K190" i="19" s="1"/>
  <c r="S61" i="19"/>
  <c r="S190" i="19" s="1"/>
  <c r="G165" i="19"/>
  <c r="G160" i="19" s="1"/>
  <c r="O165" i="19"/>
  <c r="W165" i="19"/>
  <c r="W160" i="19" s="1"/>
  <c r="G169" i="19"/>
  <c r="O169" i="19"/>
  <c r="W169" i="19"/>
  <c r="C171" i="19"/>
  <c r="K171" i="19"/>
  <c r="S171" i="19"/>
  <c r="G173" i="19"/>
  <c r="O173" i="19"/>
  <c r="W173" i="19"/>
  <c r="G190" i="19"/>
  <c r="O190" i="19"/>
  <c r="W190" i="19"/>
  <c r="G203" i="19"/>
  <c r="O203" i="19"/>
  <c r="W203" i="19"/>
  <c r="C209" i="19"/>
  <c r="K209" i="19"/>
  <c r="S209" i="19"/>
  <c r="G235" i="19"/>
  <c r="O235" i="19"/>
  <c r="W235" i="19"/>
  <c r="K237" i="19"/>
  <c r="S237" i="19"/>
  <c r="C246" i="19"/>
  <c r="K246" i="19"/>
  <c r="S246" i="19"/>
  <c r="G248" i="19"/>
  <c r="O248" i="19"/>
  <c r="W248" i="19"/>
  <c r="S51" i="20"/>
  <c r="B69" i="20"/>
  <c r="L69" i="20"/>
  <c r="W69" i="20"/>
  <c r="L70" i="20"/>
  <c r="V70" i="20"/>
  <c r="V71" i="20"/>
  <c r="F77" i="20"/>
  <c r="F168" i="4" s="1"/>
  <c r="P78" i="20"/>
  <c r="P169" i="4" s="1"/>
  <c r="C192" i="21"/>
  <c r="C141" i="21"/>
  <c r="C132" i="21" s="1"/>
  <c r="K192" i="21"/>
  <c r="K183" i="21" s="1"/>
  <c r="K141" i="21"/>
  <c r="K132" i="21" s="1"/>
  <c r="S192" i="21"/>
  <c r="S183" i="21" s="1"/>
  <c r="S141" i="21"/>
  <c r="S132" i="21" s="1"/>
  <c r="G157" i="21"/>
  <c r="G202" i="21"/>
  <c r="O157" i="21"/>
  <c r="O202" i="21"/>
  <c r="W157" i="21"/>
  <c r="W202" i="21"/>
  <c r="I203" i="21"/>
  <c r="I160" i="21"/>
  <c r="Q203" i="21"/>
  <c r="Q160" i="21"/>
  <c r="C211" i="21"/>
  <c r="C205" i="21" s="1"/>
  <c r="C171" i="21"/>
  <c r="K211" i="21"/>
  <c r="K205" i="21" s="1"/>
  <c r="K171" i="21"/>
  <c r="S211" i="21"/>
  <c r="S205" i="21" s="1"/>
  <c r="S171" i="21"/>
  <c r="E192" i="22"/>
  <c r="M192" i="22"/>
  <c r="U192" i="22"/>
  <c r="I202" i="22"/>
  <c r="Q202" i="22"/>
  <c r="C203" i="22"/>
  <c r="K203" i="22"/>
  <c r="F132" i="22"/>
  <c r="L201" i="22"/>
  <c r="D167" i="19"/>
  <c r="L167" i="19"/>
  <c r="T167" i="19"/>
  <c r="D171" i="19"/>
  <c r="L171" i="19"/>
  <c r="T171" i="19"/>
  <c r="H190" i="19"/>
  <c r="P190" i="19"/>
  <c r="D209" i="19"/>
  <c r="L209" i="19"/>
  <c r="T209" i="19"/>
  <c r="H235" i="19"/>
  <c r="P235" i="19"/>
  <c r="D237" i="19"/>
  <c r="L237" i="19"/>
  <c r="T237" i="19"/>
  <c r="D246" i="19"/>
  <c r="L246" i="19"/>
  <c r="T246" i="19"/>
  <c r="H248" i="19"/>
  <c r="P248" i="19"/>
  <c r="K51" i="20"/>
  <c r="T51" i="20"/>
  <c r="H59" i="20"/>
  <c r="L205" i="21"/>
  <c r="D132" i="21"/>
  <c r="I141" i="21"/>
  <c r="I132" i="21" s="1"/>
  <c r="G165" i="21"/>
  <c r="O165" i="21"/>
  <c r="W165" i="21"/>
  <c r="E175" i="21"/>
  <c r="J183" i="21"/>
  <c r="D183" i="21"/>
  <c r="L183" i="21"/>
  <c r="T183" i="21"/>
  <c r="G192" i="21"/>
  <c r="G183" i="21" s="1"/>
  <c r="F192" i="22"/>
  <c r="N192" i="22"/>
  <c r="V192" i="22"/>
  <c r="H201" i="22"/>
  <c r="P201" i="22"/>
  <c r="B202" i="22"/>
  <c r="J202" i="22"/>
  <c r="R202" i="22"/>
  <c r="D203" i="22"/>
  <c r="L203" i="22"/>
  <c r="T203" i="22"/>
  <c r="H213" i="22"/>
  <c r="P213" i="22"/>
  <c r="T201" i="22"/>
  <c r="I5" i="19"/>
  <c r="Q5" i="19"/>
  <c r="E61" i="19"/>
  <c r="M61" i="19"/>
  <c r="U61" i="19"/>
  <c r="U190" i="19" s="1"/>
  <c r="G168" i="19"/>
  <c r="O168" i="19"/>
  <c r="W168" i="19"/>
  <c r="G172" i="19"/>
  <c r="O172" i="19"/>
  <c r="W172" i="19"/>
  <c r="G176" i="19"/>
  <c r="O176" i="19"/>
  <c r="W176" i="19"/>
  <c r="G217" i="19"/>
  <c r="O217" i="19"/>
  <c r="W217" i="19"/>
  <c r="C51" i="20"/>
  <c r="L51" i="20"/>
  <c r="U51" i="20"/>
  <c r="D69" i="20"/>
  <c r="O69" i="20"/>
  <c r="C71" i="20"/>
  <c r="H78" i="20"/>
  <c r="H169" i="4" s="1"/>
  <c r="E141" i="21"/>
  <c r="E132" i="21" s="1"/>
  <c r="E192" i="21"/>
  <c r="E183" i="21" s="1"/>
  <c r="M141" i="21"/>
  <c r="M132" i="21" s="1"/>
  <c r="M192" i="21"/>
  <c r="M183" i="21" s="1"/>
  <c r="U141" i="21"/>
  <c r="U132" i="21" s="1"/>
  <c r="U192" i="21"/>
  <c r="U183" i="21" s="1"/>
  <c r="M175" i="21"/>
  <c r="C183" i="21"/>
  <c r="O192" i="21"/>
  <c r="G201" i="21"/>
  <c r="G192" i="22"/>
  <c r="O192" i="22"/>
  <c r="W192" i="22"/>
  <c r="I201" i="22"/>
  <c r="Q201" i="22"/>
  <c r="C202" i="22"/>
  <c r="K202" i="22"/>
  <c r="S202" i="22"/>
  <c r="E203" i="22"/>
  <c r="M203" i="22"/>
  <c r="U203" i="22"/>
  <c r="I213" i="22"/>
  <c r="Q213" i="22"/>
  <c r="H165" i="22"/>
  <c r="P165" i="22"/>
  <c r="F202" i="22"/>
  <c r="G163" i="23"/>
  <c r="G155" i="23"/>
  <c r="G151" i="23"/>
  <c r="G161" i="23"/>
  <c r="G158" i="23"/>
  <c r="G154" i="23"/>
  <c r="G61" i="20"/>
  <c r="G114" i="4" s="1"/>
  <c r="H170" i="23"/>
  <c r="H176" i="23"/>
  <c r="H172" i="23"/>
  <c r="H179" i="23"/>
  <c r="H175" i="23"/>
  <c r="G176" i="23"/>
  <c r="G172" i="23"/>
  <c r="G170" i="23"/>
  <c r="G179" i="23"/>
  <c r="W176" i="23"/>
  <c r="W172" i="23"/>
  <c r="W170" i="23"/>
  <c r="W165" i="23" s="1"/>
  <c r="W179" i="23"/>
  <c r="K183" i="23"/>
  <c r="S183" i="23"/>
  <c r="B5" i="19"/>
  <c r="J5" i="19"/>
  <c r="R5" i="19"/>
  <c r="F61" i="19"/>
  <c r="F190" i="19" s="1"/>
  <c r="N61" i="19"/>
  <c r="N184" i="19" s="1"/>
  <c r="V61" i="19"/>
  <c r="V184" i="19" s="1"/>
  <c r="H185" i="19"/>
  <c r="P185" i="19"/>
  <c r="M51" i="20"/>
  <c r="V51" i="20"/>
  <c r="F69" i="20"/>
  <c r="F141" i="21"/>
  <c r="F132" i="21" s="1"/>
  <c r="F192" i="21"/>
  <c r="N141" i="21"/>
  <c r="N132" i="21" s="1"/>
  <c r="N192" i="21"/>
  <c r="N183" i="21" s="1"/>
  <c r="V141" i="21"/>
  <c r="V132" i="21" s="1"/>
  <c r="V192" i="21"/>
  <c r="V183" i="21" s="1"/>
  <c r="H153" i="21"/>
  <c r="H201" i="21"/>
  <c r="P153" i="21"/>
  <c r="P201" i="21"/>
  <c r="B157" i="21"/>
  <c r="B202" i="21"/>
  <c r="J157" i="21"/>
  <c r="J202" i="21"/>
  <c r="R157" i="21"/>
  <c r="R202" i="21"/>
  <c r="D203" i="21"/>
  <c r="D160" i="21"/>
  <c r="L203" i="21"/>
  <c r="L160" i="21"/>
  <c r="T203" i="21"/>
  <c r="T160" i="21"/>
  <c r="F211" i="21"/>
  <c r="F205" i="21" s="1"/>
  <c r="F171" i="21"/>
  <c r="N211" i="21"/>
  <c r="N205" i="21" s="1"/>
  <c r="N171" i="21"/>
  <c r="V211" i="21"/>
  <c r="V205" i="21" s="1"/>
  <c r="V171" i="21"/>
  <c r="H213" i="21"/>
  <c r="H205" i="21" s="1"/>
  <c r="H175" i="21"/>
  <c r="P213" i="21"/>
  <c r="P205" i="21" s="1"/>
  <c r="P175" i="21"/>
  <c r="E146" i="21"/>
  <c r="M146" i="21"/>
  <c r="U146" i="21"/>
  <c r="U175" i="21"/>
  <c r="W192" i="21"/>
  <c r="W183" i="21" s="1"/>
  <c r="O201" i="21"/>
  <c r="O194" i="21" s="1"/>
  <c r="H192" i="22"/>
  <c r="H141" i="22"/>
  <c r="H132" i="22" s="1"/>
  <c r="P192" i="22"/>
  <c r="P141" i="22"/>
  <c r="P132" i="22" s="1"/>
  <c r="D157" i="22"/>
  <c r="D202" i="22"/>
  <c r="L157" i="22"/>
  <c r="L202" i="22"/>
  <c r="T157" i="22"/>
  <c r="T202" i="22"/>
  <c r="F203" i="22"/>
  <c r="F160" i="22"/>
  <c r="N203" i="22"/>
  <c r="N160" i="22"/>
  <c r="V203" i="22"/>
  <c r="V160" i="22"/>
  <c r="H211" i="22"/>
  <c r="H171" i="22"/>
  <c r="P211" i="22"/>
  <c r="P171" i="22"/>
  <c r="N202" i="22"/>
  <c r="F211" i="22"/>
  <c r="G167" i="19"/>
  <c r="O167" i="19"/>
  <c r="W167" i="19"/>
  <c r="I51" i="20"/>
  <c r="I69" i="20"/>
  <c r="Q51" i="20"/>
  <c r="Q69" i="20"/>
  <c r="K78" i="20"/>
  <c r="K169" i="4" s="1"/>
  <c r="I153" i="21"/>
  <c r="I201" i="21"/>
  <c r="Q153" i="21"/>
  <c r="Q201" i="21"/>
  <c r="Q194" i="21" s="1"/>
  <c r="C202" i="21"/>
  <c r="C194" i="21" s="1"/>
  <c r="C157" i="21"/>
  <c r="K202" i="21"/>
  <c r="K194" i="21" s="1"/>
  <c r="K157" i="21"/>
  <c r="S202" i="21"/>
  <c r="S194" i="21" s="1"/>
  <c r="S157" i="21"/>
  <c r="E203" i="21"/>
  <c r="E194" i="21" s="1"/>
  <c r="E160" i="21"/>
  <c r="M203" i="21"/>
  <c r="M194" i="21" s="1"/>
  <c r="M160" i="21"/>
  <c r="U203" i="21"/>
  <c r="U194" i="21" s="1"/>
  <c r="U160" i="21"/>
  <c r="G171" i="21"/>
  <c r="G211" i="21"/>
  <c r="G205" i="21" s="1"/>
  <c r="O171" i="21"/>
  <c r="O211" i="21"/>
  <c r="O205" i="21" s="1"/>
  <c r="W171" i="21"/>
  <c r="W211" i="21"/>
  <c r="W205" i="21" s="1"/>
  <c r="I213" i="21"/>
  <c r="I205" i="21" s="1"/>
  <c r="I175" i="21"/>
  <c r="Q213" i="21"/>
  <c r="Q205" i="21" s="1"/>
  <c r="Q175" i="21"/>
  <c r="W201" i="21"/>
  <c r="W194" i="21" s="1"/>
  <c r="I192" i="22"/>
  <c r="V202" i="22"/>
  <c r="N211" i="22"/>
  <c r="C192" i="23"/>
  <c r="C183" i="23" s="1"/>
  <c r="C5" i="23"/>
  <c r="C141" i="23" s="1"/>
  <c r="Q157" i="23"/>
  <c r="J163" i="23"/>
  <c r="J146" i="23" s="1"/>
  <c r="D165" i="19"/>
  <c r="L165" i="19"/>
  <c r="T165" i="19"/>
  <c r="D169" i="19"/>
  <c r="L169" i="19"/>
  <c r="T169" i="19"/>
  <c r="H188" i="19"/>
  <c r="P188" i="19"/>
  <c r="H192" i="19"/>
  <c r="P192" i="19"/>
  <c r="O51" i="20"/>
  <c r="W78" i="20"/>
  <c r="W169" i="4" s="1"/>
  <c r="H132" i="21"/>
  <c r="M153" i="21"/>
  <c r="C165" i="21"/>
  <c r="K165" i="21"/>
  <c r="S165" i="21"/>
  <c r="F183" i="21"/>
  <c r="I202" i="21"/>
  <c r="B205" i="21"/>
  <c r="J205" i="21"/>
  <c r="B211" i="22"/>
  <c r="J211" i="22"/>
  <c r="R211" i="22"/>
  <c r="D213" i="22"/>
  <c r="L213" i="22"/>
  <c r="F146" i="22"/>
  <c r="N146" i="22"/>
  <c r="V146" i="22"/>
  <c r="H146" i="22"/>
  <c r="P146" i="22"/>
  <c r="B153" i="22"/>
  <c r="H203" i="22"/>
  <c r="V211" i="22"/>
  <c r="P143" i="23"/>
  <c r="P139" i="23"/>
  <c r="P144" i="23"/>
  <c r="P140" i="23"/>
  <c r="P137" i="23"/>
  <c r="S161" i="23"/>
  <c r="S158" i="23"/>
  <c r="S154" i="23"/>
  <c r="S163" i="23"/>
  <c r="S155" i="23"/>
  <c r="S151" i="23"/>
  <c r="S61" i="20"/>
  <c r="S114" i="4" s="1"/>
  <c r="P161" i="23"/>
  <c r="P163" i="23"/>
  <c r="P155" i="23"/>
  <c r="P151" i="23"/>
  <c r="P158" i="23"/>
  <c r="P154" i="23"/>
  <c r="V161" i="23"/>
  <c r="C153" i="21"/>
  <c r="K153" i="21"/>
  <c r="S153" i="21"/>
  <c r="C175" i="21"/>
  <c r="K175" i="21"/>
  <c r="S175" i="21"/>
  <c r="H153" i="22"/>
  <c r="P153" i="22"/>
  <c r="H157" i="22"/>
  <c r="P157" i="22"/>
  <c r="H175" i="22"/>
  <c r="P175" i="22"/>
  <c r="B192" i="22"/>
  <c r="J192" i="22"/>
  <c r="R192" i="22"/>
  <c r="D211" i="22"/>
  <c r="L211" i="22"/>
  <c r="T211" i="22"/>
  <c r="D5" i="23"/>
  <c r="I192" i="23"/>
  <c r="I183" i="23" s="1"/>
  <c r="I141" i="23"/>
  <c r="Q192" i="23"/>
  <c r="Q183" i="23" s="1"/>
  <c r="Q141" i="23"/>
  <c r="C161" i="23"/>
  <c r="C158" i="23"/>
  <c r="C154" i="23"/>
  <c r="C163" i="23"/>
  <c r="C155" i="23"/>
  <c r="C151" i="23"/>
  <c r="E48" i="23"/>
  <c r="E160" i="23" s="1"/>
  <c r="E201" i="23"/>
  <c r="M48" i="23"/>
  <c r="M153" i="23" s="1"/>
  <c r="M201" i="23"/>
  <c r="U48" i="23"/>
  <c r="U201" i="23"/>
  <c r="U153" i="23"/>
  <c r="G202" i="23"/>
  <c r="G157" i="23"/>
  <c r="W157" i="23"/>
  <c r="W202" i="23"/>
  <c r="I203" i="23"/>
  <c r="Q203" i="23"/>
  <c r="K141" i="23"/>
  <c r="O205" i="23"/>
  <c r="B160" i="21"/>
  <c r="J160" i="21"/>
  <c r="R160" i="21"/>
  <c r="D171" i="21"/>
  <c r="L171" i="21"/>
  <c r="T171" i="21"/>
  <c r="F201" i="21"/>
  <c r="N201" i="21"/>
  <c r="V201" i="21"/>
  <c r="E141" i="22"/>
  <c r="E132" i="22" s="1"/>
  <c r="M141" i="22"/>
  <c r="M132" i="22" s="1"/>
  <c r="U141" i="22"/>
  <c r="U132" i="22" s="1"/>
  <c r="I153" i="22"/>
  <c r="Q153" i="22"/>
  <c r="I157" i="22"/>
  <c r="Q157" i="22"/>
  <c r="G160" i="22"/>
  <c r="O160" i="22"/>
  <c r="W160" i="22"/>
  <c r="I171" i="22"/>
  <c r="Q171" i="22"/>
  <c r="I175" i="22"/>
  <c r="Q175" i="22"/>
  <c r="C192" i="22"/>
  <c r="K192" i="22"/>
  <c r="S192" i="22"/>
  <c r="C201" i="22"/>
  <c r="K201" i="22"/>
  <c r="S201" i="22"/>
  <c r="E202" i="22"/>
  <c r="M202" i="22"/>
  <c r="U202" i="22"/>
  <c r="E211" i="22"/>
  <c r="M211" i="22"/>
  <c r="U211" i="22"/>
  <c r="O144" i="23"/>
  <c r="O140" i="23"/>
  <c r="B141" i="23"/>
  <c r="B192" i="23"/>
  <c r="B183" i="23" s="1"/>
  <c r="P157" i="23"/>
  <c r="I211" i="23"/>
  <c r="I205" i="23" s="1"/>
  <c r="I99" i="23"/>
  <c r="I175" i="23" s="1"/>
  <c r="Q211" i="23"/>
  <c r="Q205" i="23" s="1"/>
  <c r="Q99" i="23"/>
  <c r="Q175" i="23" s="1"/>
  <c r="C213" i="23"/>
  <c r="K213" i="23"/>
  <c r="K205" i="23" s="1"/>
  <c r="K175" i="23"/>
  <c r="S213" i="23"/>
  <c r="O139" i="23"/>
  <c r="O132" i="23" s="1"/>
  <c r="O141" i="23"/>
  <c r="S143" i="23"/>
  <c r="U194" i="23"/>
  <c r="O194" i="23"/>
  <c r="C75" i="24"/>
  <c r="C172" i="4" s="1"/>
  <c r="C52" i="24"/>
  <c r="C67" i="24"/>
  <c r="K75" i="24"/>
  <c r="K172" i="4" s="1"/>
  <c r="K52" i="24"/>
  <c r="S52" i="24"/>
  <c r="S75" i="24"/>
  <c r="S172" i="4" s="1"/>
  <c r="S67" i="24"/>
  <c r="E76" i="24"/>
  <c r="E173" i="4" s="1"/>
  <c r="E68" i="24"/>
  <c r="E52" i="24"/>
  <c r="M68" i="24"/>
  <c r="M52" i="24"/>
  <c r="M76" i="24"/>
  <c r="M173" i="4" s="1"/>
  <c r="U68" i="24"/>
  <c r="U52" i="24"/>
  <c r="U76" i="24"/>
  <c r="U173" i="4" s="1"/>
  <c r="G69" i="24"/>
  <c r="G77" i="24"/>
  <c r="G174" i="4" s="1"/>
  <c r="O77" i="24"/>
  <c r="O174" i="4" s="1"/>
  <c r="O69" i="24"/>
  <c r="O52" i="24"/>
  <c r="O136" i="25"/>
  <c r="W136" i="25"/>
  <c r="F175" i="21"/>
  <c r="N175" i="21"/>
  <c r="V175" i="21"/>
  <c r="G141" i="22"/>
  <c r="G132" i="22" s="1"/>
  <c r="O141" i="22"/>
  <c r="O132" i="22" s="1"/>
  <c r="W141" i="22"/>
  <c r="W132" i="22" s="1"/>
  <c r="C157" i="22"/>
  <c r="K157" i="22"/>
  <c r="S157" i="22"/>
  <c r="I160" i="22"/>
  <c r="Q160" i="22"/>
  <c r="C171" i="22"/>
  <c r="K171" i="22"/>
  <c r="S171" i="22"/>
  <c r="C175" i="22"/>
  <c r="K175" i="22"/>
  <c r="E201" i="22"/>
  <c r="M201" i="22"/>
  <c r="U201" i="22"/>
  <c r="G202" i="22"/>
  <c r="O202" i="22"/>
  <c r="W202" i="22"/>
  <c r="G211" i="22"/>
  <c r="O211" i="22"/>
  <c r="W211" i="22"/>
  <c r="T213" i="22"/>
  <c r="H143" i="23"/>
  <c r="H139" i="23"/>
  <c r="H144" i="23"/>
  <c r="H140" i="23"/>
  <c r="Q143" i="23"/>
  <c r="Q139" i="23"/>
  <c r="Q137" i="23"/>
  <c r="Q132" i="23" s="1"/>
  <c r="D141" i="23"/>
  <c r="L192" i="23"/>
  <c r="L183" i="23" s="1"/>
  <c r="T141" i="23"/>
  <c r="T192" i="23"/>
  <c r="T183" i="23" s="1"/>
  <c r="H161" i="23"/>
  <c r="H163" i="23"/>
  <c r="H155" i="23"/>
  <c r="H151" i="23"/>
  <c r="H201" i="23"/>
  <c r="H194" i="23" s="1"/>
  <c r="H153" i="23"/>
  <c r="P201" i="23"/>
  <c r="P153" i="23"/>
  <c r="B202" i="23"/>
  <c r="K99" i="23"/>
  <c r="G132" i="23"/>
  <c r="S141" i="23"/>
  <c r="P171" i="23"/>
  <c r="D183" i="23"/>
  <c r="V183" i="23"/>
  <c r="W77" i="24"/>
  <c r="W174" i="4" s="1"/>
  <c r="H105" i="25"/>
  <c r="H143" i="25"/>
  <c r="H136" i="25" s="1"/>
  <c r="P105" i="25"/>
  <c r="P143" i="25"/>
  <c r="P136" i="25" s="1"/>
  <c r="G175" i="21"/>
  <c r="O175" i="21"/>
  <c r="W175" i="21"/>
  <c r="B160" i="22"/>
  <c r="J160" i="22"/>
  <c r="R160" i="22"/>
  <c r="D175" i="22"/>
  <c r="L175" i="22"/>
  <c r="F201" i="22"/>
  <c r="N201" i="22"/>
  <c r="V201" i="22"/>
  <c r="U213" i="22"/>
  <c r="I143" i="23"/>
  <c r="I139" i="23"/>
  <c r="I137" i="23"/>
  <c r="R144" i="23"/>
  <c r="R140" i="23"/>
  <c r="R137" i="23"/>
  <c r="R143" i="23"/>
  <c r="R139" i="23"/>
  <c r="E141" i="23"/>
  <c r="E192" i="23"/>
  <c r="E183" i="23" s="1"/>
  <c r="E5" i="23"/>
  <c r="M5" i="23"/>
  <c r="M141" i="23" s="1"/>
  <c r="U5" i="23"/>
  <c r="U141" i="23" s="1"/>
  <c r="U192" i="23"/>
  <c r="U183" i="23" s="1"/>
  <c r="W163" i="23"/>
  <c r="W155" i="23"/>
  <c r="W151" i="23"/>
  <c r="W161" i="23"/>
  <c r="W158" i="23"/>
  <c r="W154" i="23"/>
  <c r="I48" i="23"/>
  <c r="I160" i="23" s="1"/>
  <c r="I201" i="23"/>
  <c r="I194" i="23" s="1"/>
  <c r="Q48" i="23"/>
  <c r="Q201" i="23"/>
  <c r="C202" i="23"/>
  <c r="C157" i="23"/>
  <c r="K157" i="23"/>
  <c r="K202" i="23"/>
  <c r="S157" i="23"/>
  <c r="S202" i="23"/>
  <c r="E203" i="23"/>
  <c r="E194" i="23" s="1"/>
  <c r="M203" i="23"/>
  <c r="U160" i="23"/>
  <c r="P175" i="23"/>
  <c r="F194" i="23"/>
  <c r="C205" i="23"/>
  <c r="N74" i="24"/>
  <c r="N171" i="4" s="1"/>
  <c r="B201" i="21"/>
  <c r="J201" i="21"/>
  <c r="J194" i="21" s="1"/>
  <c r="R201" i="21"/>
  <c r="I141" i="22"/>
  <c r="I132" i="22" s="1"/>
  <c r="Q141" i="22"/>
  <c r="Q132" i="22" s="1"/>
  <c r="C160" i="22"/>
  <c r="K160" i="22"/>
  <c r="S160" i="22"/>
  <c r="E175" i="22"/>
  <c r="M175" i="22"/>
  <c r="G201" i="22"/>
  <c r="O201" i="22"/>
  <c r="W201" i="22"/>
  <c r="V213" i="22"/>
  <c r="J144" i="23"/>
  <c r="J140" i="23"/>
  <c r="J137" i="23"/>
  <c r="J143" i="23"/>
  <c r="J139" i="23"/>
  <c r="S144" i="23"/>
  <c r="S132" i="23" s="1"/>
  <c r="S140" i="23"/>
  <c r="F192" i="23"/>
  <c r="F183" i="23" s="1"/>
  <c r="F141" i="23"/>
  <c r="N192" i="23"/>
  <c r="N183" i="23" s="1"/>
  <c r="N141" i="23"/>
  <c r="K161" i="23"/>
  <c r="K158" i="23"/>
  <c r="K154" i="23"/>
  <c r="K163" i="23"/>
  <c r="K155" i="23"/>
  <c r="K151" i="23"/>
  <c r="B201" i="23"/>
  <c r="B194" i="23" s="1"/>
  <c r="J153" i="23"/>
  <c r="R153" i="23"/>
  <c r="R201" i="23"/>
  <c r="R194" i="23" s="1"/>
  <c r="D202" i="23"/>
  <c r="L202" i="23"/>
  <c r="T202" i="23"/>
  <c r="F203" i="23"/>
  <c r="F160" i="23"/>
  <c r="N203" i="23"/>
  <c r="N194" i="23" s="1"/>
  <c r="V160" i="23"/>
  <c r="V203" i="23"/>
  <c r="V194" i="23" s="1"/>
  <c r="O176" i="23"/>
  <c r="O172" i="23"/>
  <c r="O170" i="23"/>
  <c r="O179" i="23"/>
  <c r="E171" i="23"/>
  <c r="E99" i="23"/>
  <c r="E211" i="23"/>
  <c r="M211" i="23"/>
  <c r="M99" i="23"/>
  <c r="U99" i="23"/>
  <c r="U175" i="23" s="1"/>
  <c r="U211" i="23"/>
  <c r="G213" i="23"/>
  <c r="G205" i="23" s="1"/>
  <c r="G175" i="23"/>
  <c r="O175" i="23"/>
  <c r="W213" i="23"/>
  <c r="W175" i="23"/>
  <c r="H158" i="23"/>
  <c r="P205" i="23"/>
  <c r="J205" i="23"/>
  <c r="G160" i="21"/>
  <c r="O160" i="21"/>
  <c r="W160" i="21"/>
  <c r="D160" i="22"/>
  <c r="L160" i="22"/>
  <c r="T160" i="22"/>
  <c r="F175" i="22"/>
  <c r="N175" i="22"/>
  <c r="W213" i="22"/>
  <c r="B144" i="23"/>
  <c r="B140" i="23"/>
  <c r="B137" i="23"/>
  <c r="B143" i="23"/>
  <c r="B139" i="23"/>
  <c r="K144" i="23"/>
  <c r="K140" i="23"/>
  <c r="T137" i="23"/>
  <c r="T132" i="23" s="1"/>
  <c r="T144" i="23"/>
  <c r="T140" i="23"/>
  <c r="N48" i="23"/>
  <c r="N160" i="23" s="1"/>
  <c r="K153" i="23"/>
  <c r="S153" i="23"/>
  <c r="P170" i="23"/>
  <c r="P176" i="23"/>
  <c r="P172" i="23"/>
  <c r="K143" i="23"/>
  <c r="G183" i="23"/>
  <c r="O183" i="23"/>
  <c r="W183" i="23"/>
  <c r="E205" i="23"/>
  <c r="B175" i="21"/>
  <c r="J175" i="21"/>
  <c r="R175" i="21"/>
  <c r="E160" i="22"/>
  <c r="M160" i="22"/>
  <c r="U160" i="22"/>
  <c r="G175" i="22"/>
  <c r="O175" i="22"/>
  <c r="L5" i="23"/>
  <c r="V5" i="23"/>
  <c r="B48" i="23"/>
  <c r="B160" i="23" s="1"/>
  <c r="O48" i="23"/>
  <c r="O157" i="23" s="1"/>
  <c r="D48" i="23"/>
  <c r="D157" i="23" s="1"/>
  <c r="D201" i="23"/>
  <c r="L48" i="23"/>
  <c r="L157" i="23" s="1"/>
  <c r="L201" i="23"/>
  <c r="L194" i="23" s="1"/>
  <c r="T48" i="23"/>
  <c r="C99" i="23"/>
  <c r="C175" i="23" s="1"/>
  <c r="S99" i="23"/>
  <c r="S171" i="23" s="1"/>
  <c r="G171" i="23"/>
  <c r="W171" i="23"/>
  <c r="K139" i="23"/>
  <c r="I140" i="23"/>
  <c r="H141" i="23"/>
  <c r="H154" i="23"/>
  <c r="H183" i="23"/>
  <c r="P183" i="23"/>
  <c r="P74" i="24"/>
  <c r="P171" i="4" s="1"/>
  <c r="J160" i="23"/>
  <c r="R160" i="23"/>
  <c r="F171" i="23"/>
  <c r="N171" i="23"/>
  <c r="V171" i="23"/>
  <c r="F175" i="23"/>
  <c r="N175" i="23"/>
  <c r="V175" i="23"/>
  <c r="F179" i="23"/>
  <c r="N179" i="23"/>
  <c r="V179" i="23"/>
  <c r="G201" i="23"/>
  <c r="M202" i="23"/>
  <c r="M194" i="23" s="1"/>
  <c r="W211" i="23"/>
  <c r="W205" i="23" s="1"/>
  <c r="U213" i="23"/>
  <c r="W52" i="24"/>
  <c r="I67" i="24"/>
  <c r="S69" i="24"/>
  <c r="O75" i="24"/>
  <c r="O172" i="4" s="1"/>
  <c r="T77" i="24"/>
  <c r="T174" i="4" s="1"/>
  <c r="B119" i="25"/>
  <c r="B153" i="25"/>
  <c r="B146" i="25" s="1"/>
  <c r="J119" i="25"/>
  <c r="J153" i="25"/>
  <c r="J146" i="25" s="1"/>
  <c r="R119" i="25"/>
  <c r="R153" i="25"/>
  <c r="R146" i="25" s="1"/>
  <c r="B143" i="26"/>
  <c r="J143" i="26"/>
  <c r="R143" i="26"/>
  <c r="D152" i="26"/>
  <c r="L152" i="26"/>
  <c r="T152" i="26"/>
  <c r="Q143" i="26"/>
  <c r="U157" i="23"/>
  <c r="C160" i="23"/>
  <c r="S160" i="23"/>
  <c r="O171" i="23"/>
  <c r="M213" i="23"/>
  <c r="M205" i="23" s="1"/>
  <c r="B52" i="24"/>
  <c r="B75" i="24"/>
  <c r="B172" i="4" s="1"/>
  <c r="J52" i="24"/>
  <c r="J75" i="24"/>
  <c r="J172" i="4" s="1"/>
  <c r="R52" i="24"/>
  <c r="R75" i="24"/>
  <c r="R172" i="4" s="1"/>
  <c r="J67" i="24"/>
  <c r="K69" i="24"/>
  <c r="E75" i="24"/>
  <c r="E172" i="4" s="1"/>
  <c r="F146" i="25"/>
  <c r="N146" i="25"/>
  <c r="V146" i="25"/>
  <c r="C110" i="26"/>
  <c r="K110" i="26"/>
  <c r="S110" i="26"/>
  <c r="W153" i="23"/>
  <c r="K201" i="23"/>
  <c r="K194" i="23" s="1"/>
  <c r="T201" i="23"/>
  <c r="P202" i="23"/>
  <c r="P194" i="23" s="1"/>
  <c r="H52" i="24"/>
  <c r="Q52" i="24"/>
  <c r="U57" i="24"/>
  <c r="Q68" i="24"/>
  <c r="E69" i="24"/>
  <c r="N69" i="24"/>
  <c r="H75" i="24"/>
  <c r="H172" i="4" s="1"/>
  <c r="L77" i="24"/>
  <c r="L174" i="4" s="1"/>
  <c r="I105" i="25"/>
  <c r="I143" i="25"/>
  <c r="I136" i="25" s="1"/>
  <c r="Q105" i="25"/>
  <c r="Q143" i="25"/>
  <c r="Q136" i="25" s="1"/>
  <c r="C152" i="25"/>
  <c r="C116" i="25"/>
  <c r="K152" i="25"/>
  <c r="K116" i="25"/>
  <c r="S152" i="25"/>
  <c r="S116" i="25"/>
  <c r="E153" i="25"/>
  <c r="E119" i="25"/>
  <c r="M153" i="25"/>
  <c r="M119" i="25"/>
  <c r="U153" i="25"/>
  <c r="U119" i="25"/>
  <c r="G154" i="25"/>
  <c r="G122" i="25"/>
  <c r="O154" i="25"/>
  <c r="O122" i="25"/>
  <c r="W154" i="25"/>
  <c r="W122" i="25"/>
  <c r="V136" i="25"/>
  <c r="F143" i="25"/>
  <c r="F136" i="25" s="1"/>
  <c r="B156" i="25"/>
  <c r="J156" i="25"/>
  <c r="R156" i="25"/>
  <c r="E143" i="26"/>
  <c r="M143" i="26"/>
  <c r="U143" i="26"/>
  <c r="I153" i="26"/>
  <c r="Q153" i="26"/>
  <c r="J141" i="23"/>
  <c r="R141" i="23"/>
  <c r="H157" i="23"/>
  <c r="B175" i="23"/>
  <c r="R175" i="23"/>
  <c r="C201" i="23"/>
  <c r="C194" i="23" s="1"/>
  <c r="Q202" i="23"/>
  <c r="W203" i="23"/>
  <c r="F205" i="23"/>
  <c r="N205" i="23"/>
  <c r="V205" i="23"/>
  <c r="S211" i="23"/>
  <c r="I52" i="24"/>
  <c r="M57" i="24"/>
  <c r="I68" i="24"/>
  <c r="F69" i="24"/>
  <c r="J76" i="24"/>
  <c r="J173" i="4" s="1"/>
  <c r="B143" i="25"/>
  <c r="B136" i="25" s="1"/>
  <c r="B105" i="25"/>
  <c r="J143" i="25"/>
  <c r="J136" i="25" s="1"/>
  <c r="J105" i="25"/>
  <c r="R143" i="25"/>
  <c r="R105" i="25"/>
  <c r="D116" i="25"/>
  <c r="D152" i="25"/>
  <c r="D146" i="25" s="1"/>
  <c r="L116" i="25"/>
  <c r="L152" i="25"/>
  <c r="L146" i="25" s="1"/>
  <c r="T116" i="25"/>
  <c r="T152" i="25"/>
  <c r="T146" i="25" s="1"/>
  <c r="H116" i="25"/>
  <c r="N119" i="25"/>
  <c r="D122" i="25"/>
  <c r="N143" i="25"/>
  <c r="N136" i="25" s="1"/>
  <c r="G146" i="25"/>
  <c r="F143" i="26"/>
  <c r="N143" i="26"/>
  <c r="V143" i="26"/>
  <c r="G160" i="23"/>
  <c r="C171" i="23"/>
  <c r="K171" i="23"/>
  <c r="T211" i="23"/>
  <c r="T52" i="24"/>
  <c r="F75" i="24"/>
  <c r="F172" i="4" s="1"/>
  <c r="N75" i="24"/>
  <c r="N172" i="4" s="1"/>
  <c r="V75" i="24"/>
  <c r="V172" i="4" s="1"/>
  <c r="H76" i="24"/>
  <c r="H173" i="4" s="1"/>
  <c r="P76" i="24"/>
  <c r="P173" i="4" s="1"/>
  <c r="B77" i="24"/>
  <c r="B174" i="4" s="1"/>
  <c r="J77" i="24"/>
  <c r="J174" i="4" s="1"/>
  <c r="R77" i="24"/>
  <c r="R174" i="4" s="1"/>
  <c r="W57" i="24"/>
  <c r="N67" i="24"/>
  <c r="W67" i="24"/>
  <c r="T68" i="24"/>
  <c r="E110" i="26"/>
  <c r="M110" i="26"/>
  <c r="U110" i="26"/>
  <c r="B143" i="27"/>
  <c r="J143" i="27"/>
  <c r="R143" i="27"/>
  <c r="E110" i="27"/>
  <c r="U110" i="27"/>
  <c r="D99" i="23"/>
  <c r="D171" i="23" s="1"/>
  <c r="L99" i="23"/>
  <c r="T99" i="23"/>
  <c r="T175" i="23" s="1"/>
  <c r="J157" i="23"/>
  <c r="R157" i="23"/>
  <c r="H160" i="23"/>
  <c r="P160" i="23"/>
  <c r="L171" i="23"/>
  <c r="F172" i="23"/>
  <c r="N172" i="23"/>
  <c r="V172" i="23"/>
  <c r="L52" i="24"/>
  <c r="B57" i="24"/>
  <c r="J57" i="24"/>
  <c r="R57" i="24"/>
  <c r="F67" i="24"/>
  <c r="L68" i="24"/>
  <c r="D77" i="24"/>
  <c r="D174" i="4" s="1"/>
  <c r="D98" i="25"/>
  <c r="L98" i="25"/>
  <c r="T98" i="25"/>
  <c r="B110" i="25"/>
  <c r="J110" i="25"/>
  <c r="R110" i="25"/>
  <c r="C98" i="26"/>
  <c r="K98" i="26"/>
  <c r="S98" i="26"/>
  <c r="E98" i="26"/>
  <c r="M98" i="26"/>
  <c r="U98" i="26"/>
  <c r="M153" i="26"/>
  <c r="J194" i="23"/>
  <c r="D52" i="24"/>
  <c r="V52" i="24"/>
  <c r="D68" i="24"/>
  <c r="R69" i="24"/>
  <c r="B76" i="24"/>
  <c r="B173" i="4" s="1"/>
  <c r="E105" i="25"/>
  <c r="E143" i="25"/>
  <c r="E136" i="25" s="1"/>
  <c r="M105" i="25"/>
  <c r="M143" i="25"/>
  <c r="M136" i="25" s="1"/>
  <c r="U105" i="25"/>
  <c r="U143" i="25"/>
  <c r="U136" i="25" s="1"/>
  <c r="G152" i="25"/>
  <c r="G116" i="25"/>
  <c r="O152" i="25"/>
  <c r="O116" i="25"/>
  <c r="W152" i="25"/>
  <c r="W146" i="25" s="1"/>
  <c r="W116" i="25"/>
  <c r="I119" i="25"/>
  <c r="I153" i="25"/>
  <c r="Q119" i="25"/>
  <c r="Q153" i="25"/>
  <c r="R136" i="25"/>
  <c r="D136" i="25"/>
  <c r="L136" i="25"/>
  <c r="T136" i="25"/>
  <c r="C152" i="26"/>
  <c r="K152" i="26"/>
  <c r="S152" i="26"/>
  <c r="E119" i="26"/>
  <c r="E153" i="26"/>
  <c r="U119" i="26"/>
  <c r="U153" i="26"/>
  <c r="G154" i="26"/>
  <c r="O154" i="26"/>
  <c r="W154" i="26"/>
  <c r="W122" i="26"/>
  <c r="I143" i="26"/>
  <c r="V153" i="26"/>
  <c r="D119" i="25"/>
  <c r="L119" i="25"/>
  <c r="T119" i="25"/>
  <c r="H154" i="25"/>
  <c r="H146" i="25" s="1"/>
  <c r="P154" i="25"/>
  <c r="P146" i="25" s="1"/>
  <c r="E105" i="26"/>
  <c r="M105" i="26"/>
  <c r="U105" i="26"/>
  <c r="G119" i="26"/>
  <c r="O119" i="26"/>
  <c r="W119" i="26"/>
  <c r="E122" i="26"/>
  <c r="M122" i="26"/>
  <c r="U122" i="26"/>
  <c r="G152" i="26"/>
  <c r="O152" i="26"/>
  <c r="W152" i="26"/>
  <c r="K153" i="26"/>
  <c r="T153" i="26"/>
  <c r="P154" i="26"/>
  <c r="H105" i="27"/>
  <c r="H143" i="27"/>
  <c r="P105" i="27"/>
  <c r="P143" i="27"/>
  <c r="B152" i="27"/>
  <c r="B116" i="27"/>
  <c r="J152" i="27"/>
  <c r="J116" i="27"/>
  <c r="R152" i="27"/>
  <c r="R116" i="27"/>
  <c r="D153" i="27"/>
  <c r="L153" i="27"/>
  <c r="T153" i="27"/>
  <c r="F154" i="27"/>
  <c r="N154" i="27"/>
  <c r="V154" i="27"/>
  <c r="C122" i="25"/>
  <c r="K122" i="25"/>
  <c r="S122" i="25"/>
  <c r="E152" i="25"/>
  <c r="E146" i="25" s="1"/>
  <c r="M152" i="25"/>
  <c r="U152" i="25"/>
  <c r="I154" i="25"/>
  <c r="Q154" i="25"/>
  <c r="B116" i="26"/>
  <c r="J116" i="26"/>
  <c r="R116" i="26"/>
  <c r="H119" i="26"/>
  <c r="P119" i="26"/>
  <c r="F122" i="26"/>
  <c r="N122" i="26"/>
  <c r="V122" i="26"/>
  <c r="H143" i="26"/>
  <c r="P143" i="26"/>
  <c r="H152" i="26"/>
  <c r="P152" i="26"/>
  <c r="C153" i="26"/>
  <c r="L153" i="26"/>
  <c r="H154" i="26"/>
  <c r="Q154" i="26"/>
  <c r="I105" i="27"/>
  <c r="I143" i="27"/>
  <c r="Q105" i="27"/>
  <c r="Q143" i="27"/>
  <c r="C152" i="27"/>
  <c r="K152" i="27"/>
  <c r="S152" i="27"/>
  <c r="E153" i="27"/>
  <c r="E119" i="27"/>
  <c r="M153" i="27"/>
  <c r="M119" i="27"/>
  <c r="U153" i="27"/>
  <c r="U119" i="27"/>
  <c r="G154" i="27"/>
  <c r="O154" i="27"/>
  <c r="W154" i="27"/>
  <c r="C116" i="27"/>
  <c r="I116" i="25"/>
  <c r="Q116" i="25"/>
  <c r="E122" i="25"/>
  <c r="M122" i="25"/>
  <c r="U122" i="25"/>
  <c r="G143" i="25"/>
  <c r="G136" i="25" s="1"/>
  <c r="O143" i="25"/>
  <c r="W143" i="25"/>
  <c r="D116" i="26"/>
  <c r="L116" i="26"/>
  <c r="T116" i="26"/>
  <c r="N153" i="26"/>
  <c r="J154" i="26"/>
  <c r="S154" i="26"/>
  <c r="C143" i="27"/>
  <c r="K143" i="27"/>
  <c r="S143" i="27"/>
  <c r="G153" i="27"/>
  <c r="O153" i="27"/>
  <c r="W153" i="27"/>
  <c r="H98" i="27"/>
  <c r="P98" i="27"/>
  <c r="K116" i="27"/>
  <c r="G122" i="27"/>
  <c r="B116" i="25"/>
  <c r="J116" i="25"/>
  <c r="R116" i="25"/>
  <c r="F122" i="25"/>
  <c r="N122" i="25"/>
  <c r="V122" i="25"/>
  <c r="E116" i="26"/>
  <c r="M116" i="26"/>
  <c r="U116" i="26"/>
  <c r="S119" i="26"/>
  <c r="C143" i="26"/>
  <c r="K143" i="26"/>
  <c r="S143" i="26"/>
  <c r="F153" i="26"/>
  <c r="B154" i="26"/>
  <c r="K154" i="26"/>
  <c r="D105" i="27"/>
  <c r="D143" i="27"/>
  <c r="L105" i="27"/>
  <c r="L143" i="27"/>
  <c r="T105" i="27"/>
  <c r="T143" i="27"/>
  <c r="F152" i="27"/>
  <c r="F116" i="27"/>
  <c r="N152" i="27"/>
  <c r="N116" i="27"/>
  <c r="V152" i="27"/>
  <c r="V116" i="27"/>
  <c r="H119" i="27"/>
  <c r="H153" i="27"/>
  <c r="P119" i="27"/>
  <c r="P153" i="27"/>
  <c r="B154" i="27"/>
  <c r="B122" i="27"/>
  <c r="J154" i="27"/>
  <c r="J122" i="27"/>
  <c r="R154" i="27"/>
  <c r="R122" i="27"/>
  <c r="O122" i="27"/>
  <c r="C153" i="25"/>
  <c r="K153" i="25"/>
  <c r="S153" i="25"/>
  <c r="F116" i="26"/>
  <c r="N116" i="26"/>
  <c r="V116" i="26"/>
  <c r="D143" i="26"/>
  <c r="L143" i="26"/>
  <c r="T143" i="26"/>
  <c r="C154" i="26"/>
  <c r="E143" i="27"/>
  <c r="M143" i="27"/>
  <c r="U143" i="27"/>
  <c r="G152" i="27"/>
  <c r="G116" i="27"/>
  <c r="O152" i="27"/>
  <c r="O116" i="27"/>
  <c r="W152" i="27"/>
  <c r="W116" i="27"/>
  <c r="I153" i="27"/>
  <c r="Q153" i="27"/>
  <c r="C154" i="27"/>
  <c r="C122" i="27"/>
  <c r="K154" i="27"/>
  <c r="K122" i="27"/>
  <c r="S154" i="27"/>
  <c r="S122" i="27"/>
  <c r="Q119" i="27"/>
  <c r="F105" i="27"/>
  <c r="F143" i="27"/>
  <c r="N105" i="27"/>
  <c r="N143" i="27"/>
  <c r="V105" i="27"/>
  <c r="V143" i="27"/>
  <c r="H152" i="27"/>
  <c r="H116" i="27"/>
  <c r="P152" i="27"/>
  <c r="P116" i="27"/>
  <c r="B119" i="27"/>
  <c r="B153" i="27"/>
  <c r="J119" i="27"/>
  <c r="J153" i="27"/>
  <c r="R119" i="27"/>
  <c r="R153" i="27"/>
  <c r="D154" i="27"/>
  <c r="D122" i="27"/>
  <c r="L154" i="27"/>
  <c r="L122" i="27"/>
  <c r="T154" i="27"/>
  <c r="C98" i="27"/>
  <c r="K98" i="27"/>
  <c r="S98" i="27"/>
  <c r="B153" i="26"/>
  <c r="J153" i="26"/>
  <c r="R153" i="26"/>
  <c r="D154" i="26"/>
  <c r="L154" i="26"/>
  <c r="T154" i="26"/>
  <c r="D122" i="26"/>
  <c r="L122" i="26"/>
  <c r="T122" i="26"/>
  <c r="G143" i="27"/>
  <c r="O143" i="27"/>
  <c r="W143" i="27"/>
  <c r="I152" i="27"/>
  <c r="Q152" i="27"/>
  <c r="C119" i="27"/>
  <c r="C153" i="27"/>
  <c r="K119" i="27"/>
  <c r="K153" i="27"/>
  <c r="S119" i="27"/>
  <c r="S153" i="27"/>
  <c r="E154" i="27"/>
  <c r="E122" i="27"/>
  <c r="M154" i="27"/>
  <c r="M122" i="27"/>
  <c r="U154" i="27"/>
  <c r="U122" i="27"/>
  <c r="M105" i="27"/>
  <c r="D119" i="27"/>
  <c r="L119" i="27"/>
  <c r="T119" i="27"/>
  <c r="D152" i="27"/>
  <c r="L152" i="27"/>
  <c r="T152" i="27"/>
  <c r="F153" i="27"/>
  <c r="N153" i="27"/>
  <c r="V153" i="27"/>
  <c r="H154" i="27"/>
  <c r="P154" i="27"/>
  <c r="G122" i="29"/>
  <c r="G99" i="29"/>
  <c r="O122" i="29"/>
  <c r="O99" i="29"/>
  <c r="W122" i="29"/>
  <c r="W99" i="29"/>
  <c r="Q123" i="29"/>
  <c r="Q105" i="29"/>
  <c r="G90" i="29"/>
  <c r="V94" i="29"/>
  <c r="M105" i="29"/>
  <c r="E120" i="29"/>
  <c r="E113" i="29" s="1"/>
  <c r="E119" i="30"/>
  <c r="M119" i="30"/>
  <c r="U119" i="30"/>
  <c r="G120" i="30"/>
  <c r="O120" i="30"/>
  <c r="W120" i="30"/>
  <c r="I122" i="30"/>
  <c r="Q122" i="30"/>
  <c r="C123" i="30"/>
  <c r="K123" i="30"/>
  <c r="S123" i="30"/>
  <c r="F123" i="30"/>
  <c r="H119" i="31"/>
  <c r="P119" i="31"/>
  <c r="B120" i="31"/>
  <c r="J120" i="31"/>
  <c r="R120" i="31"/>
  <c r="T122" i="31"/>
  <c r="F123" i="31"/>
  <c r="N123" i="31"/>
  <c r="V123" i="31"/>
  <c r="L120" i="31"/>
  <c r="H51" i="33"/>
  <c r="P51" i="33"/>
  <c r="S72" i="33"/>
  <c r="E152" i="27"/>
  <c r="M152" i="27"/>
  <c r="U152" i="27"/>
  <c r="I154" i="27"/>
  <c r="Q154" i="27"/>
  <c r="B123" i="29"/>
  <c r="B113" i="29" s="1"/>
  <c r="B105" i="29"/>
  <c r="J123" i="29"/>
  <c r="J113" i="29" s="1"/>
  <c r="J105" i="29"/>
  <c r="R123" i="29"/>
  <c r="R113" i="29" s="1"/>
  <c r="R105" i="29"/>
  <c r="M99" i="29"/>
  <c r="L113" i="29"/>
  <c r="M120" i="29"/>
  <c r="M113" i="29" s="1"/>
  <c r="I122" i="29"/>
  <c r="B122" i="30"/>
  <c r="B99" i="30"/>
  <c r="J122" i="30"/>
  <c r="J99" i="30"/>
  <c r="R122" i="30"/>
  <c r="R99" i="30"/>
  <c r="D123" i="30"/>
  <c r="D105" i="30"/>
  <c r="L123" i="30"/>
  <c r="L105" i="30"/>
  <c r="T123" i="30"/>
  <c r="T105" i="30"/>
  <c r="N123" i="30"/>
  <c r="K120" i="31"/>
  <c r="K94" i="31"/>
  <c r="S120" i="31"/>
  <c r="S94" i="31"/>
  <c r="E99" i="31"/>
  <c r="E122" i="31"/>
  <c r="M99" i="31"/>
  <c r="M122" i="31"/>
  <c r="G123" i="31"/>
  <c r="G105" i="31"/>
  <c r="O123" i="31"/>
  <c r="O105" i="31"/>
  <c r="W123" i="31"/>
  <c r="W105" i="31"/>
  <c r="U120" i="31"/>
  <c r="L122" i="31"/>
  <c r="T122" i="27"/>
  <c r="J90" i="29"/>
  <c r="S90" i="29"/>
  <c r="C94" i="29"/>
  <c r="N94" i="29"/>
  <c r="B99" i="29"/>
  <c r="P99" i="29"/>
  <c r="U105" i="29"/>
  <c r="U120" i="29"/>
  <c r="U113" i="29" s="1"/>
  <c r="C122" i="30"/>
  <c r="K122" i="30"/>
  <c r="S122" i="30"/>
  <c r="E123" i="30"/>
  <c r="M123" i="30"/>
  <c r="U123" i="30"/>
  <c r="F119" i="30"/>
  <c r="V123" i="30"/>
  <c r="T120" i="31"/>
  <c r="P123" i="31"/>
  <c r="U122" i="31"/>
  <c r="J51" i="33"/>
  <c r="R51" i="33"/>
  <c r="L51" i="33"/>
  <c r="D105" i="29"/>
  <c r="D123" i="29"/>
  <c r="D113" i="29" s="1"/>
  <c r="L105" i="29"/>
  <c r="L123" i="29"/>
  <c r="T105" i="29"/>
  <c r="T123" i="29"/>
  <c r="T113" i="29" s="1"/>
  <c r="K90" i="29"/>
  <c r="T90" i="29"/>
  <c r="N119" i="30"/>
  <c r="E120" i="31"/>
  <c r="M120" i="31"/>
  <c r="G122" i="31"/>
  <c r="O122" i="31"/>
  <c r="W122" i="31"/>
  <c r="E57" i="34"/>
  <c r="E78" i="34"/>
  <c r="M78" i="34"/>
  <c r="M57" i="34"/>
  <c r="U78" i="34"/>
  <c r="U57" i="34"/>
  <c r="G79" i="34"/>
  <c r="G60" i="34"/>
  <c r="O79" i="34"/>
  <c r="O60" i="34"/>
  <c r="W79" i="34"/>
  <c r="W60" i="34"/>
  <c r="I63" i="34"/>
  <c r="I80" i="34"/>
  <c r="Q63" i="34"/>
  <c r="Q80" i="34"/>
  <c r="F122" i="27"/>
  <c r="N122" i="27"/>
  <c r="V122" i="27"/>
  <c r="I120" i="29"/>
  <c r="I94" i="29"/>
  <c r="Q120" i="29"/>
  <c r="Q94" i="29"/>
  <c r="C122" i="29"/>
  <c r="C99" i="29"/>
  <c r="K122" i="29"/>
  <c r="K99" i="29"/>
  <c r="S122" i="29"/>
  <c r="S99" i="29"/>
  <c r="C90" i="29"/>
  <c r="L90" i="29"/>
  <c r="U90" i="29"/>
  <c r="F94" i="29"/>
  <c r="P94" i="29"/>
  <c r="E99" i="29"/>
  <c r="R99" i="29"/>
  <c r="K123" i="29"/>
  <c r="K113" i="29" s="1"/>
  <c r="C120" i="30"/>
  <c r="K120" i="30"/>
  <c r="S120" i="30"/>
  <c r="E122" i="30"/>
  <c r="M122" i="30"/>
  <c r="U122" i="30"/>
  <c r="V119" i="30"/>
  <c r="H122" i="31"/>
  <c r="P122" i="31"/>
  <c r="G84" i="31"/>
  <c r="O84" i="31"/>
  <c r="W84" i="31"/>
  <c r="Q123" i="31"/>
  <c r="D90" i="29"/>
  <c r="M90" i="29"/>
  <c r="V90" i="29"/>
  <c r="G94" i="29"/>
  <c r="R94" i="29"/>
  <c r="H99" i="29"/>
  <c r="T99" i="29"/>
  <c r="E105" i="29"/>
  <c r="S123" i="29"/>
  <c r="B119" i="30"/>
  <c r="J119" i="30"/>
  <c r="R119" i="30"/>
  <c r="D120" i="30"/>
  <c r="L120" i="30"/>
  <c r="T120" i="30"/>
  <c r="F122" i="30"/>
  <c r="N122" i="30"/>
  <c r="V122" i="30"/>
  <c r="H123" i="30"/>
  <c r="P123" i="30"/>
  <c r="H120" i="30"/>
  <c r="D122" i="30"/>
  <c r="E119" i="31"/>
  <c r="M119" i="31"/>
  <c r="U119" i="31"/>
  <c r="G120" i="31"/>
  <c r="O120" i="31"/>
  <c r="I122" i="31"/>
  <c r="Q122" i="31"/>
  <c r="C123" i="31"/>
  <c r="K123" i="31"/>
  <c r="S123" i="31"/>
  <c r="I119" i="31"/>
  <c r="B72" i="33"/>
  <c r="I119" i="29"/>
  <c r="I90" i="29"/>
  <c r="Q119" i="29"/>
  <c r="Q113" i="29" s="1"/>
  <c r="Q90" i="29"/>
  <c r="G123" i="29"/>
  <c r="G105" i="29"/>
  <c r="O123" i="29"/>
  <c r="O105" i="29"/>
  <c r="W123" i="29"/>
  <c r="W105" i="29"/>
  <c r="E90" i="29"/>
  <c r="N90" i="29"/>
  <c r="W90" i="29"/>
  <c r="H94" i="29"/>
  <c r="S94" i="29"/>
  <c r="U99" i="29"/>
  <c r="F105" i="29"/>
  <c r="C113" i="29"/>
  <c r="C119" i="30"/>
  <c r="K119" i="30"/>
  <c r="S119" i="30"/>
  <c r="E120" i="30"/>
  <c r="M120" i="30"/>
  <c r="U120" i="30"/>
  <c r="G122" i="30"/>
  <c r="O122" i="30"/>
  <c r="W122" i="30"/>
  <c r="I123" i="30"/>
  <c r="Q123" i="30"/>
  <c r="P120" i="30"/>
  <c r="L122" i="30"/>
  <c r="F119" i="31"/>
  <c r="N119" i="31"/>
  <c r="V119" i="31"/>
  <c r="H120" i="31"/>
  <c r="P120" i="31"/>
  <c r="Q119" i="31"/>
  <c r="F51" i="33"/>
  <c r="N51" i="33"/>
  <c r="V51" i="33"/>
  <c r="D51" i="33"/>
  <c r="F122" i="29"/>
  <c r="F113" i="29" s="1"/>
  <c r="F99" i="29"/>
  <c r="N122" i="29"/>
  <c r="N113" i="29" s="1"/>
  <c r="N99" i="29"/>
  <c r="V122" i="29"/>
  <c r="V113" i="29" s="1"/>
  <c r="V99" i="29"/>
  <c r="H123" i="29"/>
  <c r="H113" i="29" s="1"/>
  <c r="H105" i="29"/>
  <c r="P123" i="29"/>
  <c r="P113" i="29" s="1"/>
  <c r="P105" i="29"/>
  <c r="F90" i="29"/>
  <c r="O90" i="29"/>
  <c r="J94" i="29"/>
  <c r="T94" i="29"/>
  <c r="J99" i="29"/>
  <c r="I105" i="29"/>
  <c r="D119" i="30"/>
  <c r="L119" i="30"/>
  <c r="T119" i="30"/>
  <c r="F120" i="30"/>
  <c r="N120" i="30"/>
  <c r="V120" i="30"/>
  <c r="H122" i="30"/>
  <c r="P122" i="30"/>
  <c r="B123" i="30"/>
  <c r="J123" i="30"/>
  <c r="R123" i="30"/>
  <c r="D84" i="30"/>
  <c r="L84" i="30"/>
  <c r="T84" i="30"/>
  <c r="T122" i="30"/>
  <c r="G119" i="31"/>
  <c r="O119" i="31"/>
  <c r="W119" i="31"/>
  <c r="I120" i="31"/>
  <c r="Q120" i="31"/>
  <c r="K122" i="31"/>
  <c r="S122" i="31"/>
  <c r="E123" i="31"/>
  <c r="M123" i="31"/>
  <c r="U123" i="31"/>
  <c r="C120" i="31"/>
  <c r="D78" i="34"/>
  <c r="D57" i="33"/>
  <c r="D78" i="33"/>
  <c r="D72" i="33" s="1"/>
  <c r="T78" i="33"/>
  <c r="T72" i="33" s="1"/>
  <c r="T57" i="33"/>
  <c r="F79" i="33"/>
  <c r="F60" i="33"/>
  <c r="N60" i="33"/>
  <c r="N79" i="33"/>
  <c r="H80" i="33"/>
  <c r="H72" i="33" s="1"/>
  <c r="H63" i="33"/>
  <c r="P63" i="33"/>
  <c r="P80" i="33"/>
  <c r="G51" i="33"/>
  <c r="R72" i="33"/>
  <c r="V79" i="33"/>
  <c r="V72" i="33" s="1"/>
  <c r="C90" i="30"/>
  <c r="K90" i="30"/>
  <c r="S90" i="30"/>
  <c r="C94" i="30"/>
  <c r="K94" i="30"/>
  <c r="S94" i="30"/>
  <c r="E99" i="30"/>
  <c r="M99" i="30"/>
  <c r="U99" i="30"/>
  <c r="I105" i="30"/>
  <c r="Q105" i="30"/>
  <c r="G119" i="30"/>
  <c r="O119" i="30"/>
  <c r="W119" i="30"/>
  <c r="I120" i="30"/>
  <c r="Q120" i="30"/>
  <c r="G123" i="30"/>
  <c r="O123" i="30"/>
  <c r="W123" i="30"/>
  <c r="F90" i="31"/>
  <c r="N90" i="31"/>
  <c r="V90" i="31"/>
  <c r="H99" i="31"/>
  <c r="P99" i="31"/>
  <c r="B119" i="31"/>
  <c r="J119" i="31"/>
  <c r="R119" i="31"/>
  <c r="D120" i="31"/>
  <c r="W120" i="31"/>
  <c r="D122" i="31"/>
  <c r="V122" i="31"/>
  <c r="I123" i="31"/>
  <c r="R123" i="31"/>
  <c r="J57" i="33"/>
  <c r="B60" i="33"/>
  <c r="C63" i="33"/>
  <c r="L63" i="33"/>
  <c r="U63" i="33"/>
  <c r="M78" i="33"/>
  <c r="M72" i="33" s="1"/>
  <c r="W78" i="33"/>
  <c r="W79" i="33"/>
  <c r="V78" i="34"/>
  <c r="H79" i="34"/>
  <c r="P79" i="34"/>
  <c r="D90" i="30"/>
  <c r="L90" i="30"/>
  <c r="T90" i="30"/>
  <c r="D94" i="30"/>
  <c r="L94" i="30"/>
  <c r="T94" i="30"/>
  <c r="F99" i="30"/>
  <c r="N99" i="30"/>
  <c r="V99" i="30"/>
  <c r="B105" i="30"/>
  <c r="J105" i="30"/>
  <c r="R105" i="30"/>
  <c r="H119" i="30"/>
  <c r="P119" i="30"/>
  <c r="G90" i="31"/>
  <c r="O90" i="31"/>
  <c r="W90" i="31"/>
  <c r="G94" i="31"/>
  <c r="O94" i="31"/>
  <c r="I99" i="31"/>
  <c r="Q99" i="31"/>
  <c r="E105" i="31"/>
  <c r="M105" i="31"/>
  <c r="U105" i="31"/>
  <c r="C119" i="31"/>
  <c r="K119" i="31"/>
  <c r="S119" i="31"/>
  <c r="N122" i="31"/>
  <c r="J123" i="31"/>
  <c r="D63" i="33"/>
  <c r="N78" i="33"/>
  <c r="G57" i="34"/>
  <c r="G78" i="34"/>
  <c r="I79" i="34"/>
  <c r="Q79" i="34"/>
  <c r="E90" i="30"/>
  <c r="M90" i="30"/>
  <c r="U90" i="30"/>
  <c r="E94" i="30"/>
  <c r="M94" i="30"/>
  <c r="U94" i="30"/>
  <c r="G99" i="30"/>
  <c r="O99" i="30"/>
  <c r="W99" i="30"/>
  <c r="C105" i="30"/>
  <c r="K105" i="30"/>
  <c r="S105" i="30"/>
  <c r="I119" i="30"/>
  <c r="Q119" i="30"/>
  <c r="F120" i="31"/>
  <c r="N120" i="31"/>
  <c r="V120" i="31"/>
  <c r="H90" i="31"/>
  <c r="P90" i="31"/>
  <c r="H94" i="31"/>
  <c r="P94" i="31"/>
  <c r="F105" i="31"/>
  <c r="N105" i="31"/>
  <c r="V105" i="31"/>
  <c r="D119" i="31"/>
  <c r="L119" i="31"/>
  <c r="T119" i="31"/>
  <c r="F122" i="31"/>
  <c r="B123" i="31"/>
  <c r="E78" i="33"/>
  <c r="E72" i="33" s="1"/>
  <c r="O78" i="33"/>
  <c r="O79" i="33"/>
  <c r="H57" i="34"/>
  <c r="H78" i="34"/>
  <c r="P57" i="34"/>
  <c r="P78" i="34"/>
  <c r="B60" i="34"/>
  <c r="B79" i="34"/>
  <c r="J60" i="34"/>
  <c r="J79" i="34"/>
  <c r="R79" i="34"/>
  <c r="R60" i="34"/>
  <c r="D63" i="34"/>
  <c r="D80" i="34"/>
  <c r="L63" i="34"/>
  <c r="L80" i="34"/>
  <c r="T63" i="34"/>
  <c r="T80" i="34"/>
  <c r="F94" i="30"/>
  <c r="N94" i="30"/>
  <c r="V94" i="30"/>
  <c r="H99" i="30"/>
  <c r="P99" i="30"/>
  <c r="I94" i="31"/>
  <c r="Q94" i="31"/>
  <c r="K99" i="31"/>
  <c r="S99" i="31"/>
  <c r="L72" i="33"/>
  <c r="F78" i="33"/>
  <c r="F72" i="33" s="1"/>
  <c r="P79" i="33"/>
  <c r="P72" i="33" s="1"/>
  <c r="I78" i="34"/>
  <c r="I57" i="34"/>
  <c r="Q78" i="34"/>
  <c r="E80" i="34"/>
  <c r="M80" i="34"/>
  <c r="U80" i="34"/>
  <c r="G94" i="30"/>
  <c r="O94" i="30"/>
  <c r="W94" i="30"/>
  <c r="I99" i="30"/>
  <c r="Q99" i="30"/>
  <c r="E105" i="30"/>
  <c r="M105" i="30"/>
  <c r="U105" i="30"/>
  <c r="B122" i="31"/>
  <c r="J122" i="31"/>
  <c r="R122" i="31"/>
  <c r="D123" i="31"/>
  <c r="L123" i="31"/>
  <c r="T123" i="31"/>
  <c r="B94" i="31"/>
  <c r="J94" i="31"/>
  <c r="R94" i="31"/>
  <c r="T99" i="31"/>
  <c r="P105" i="31"/>
  <c r="C79" i="33"/>
  <c r="C72" i="33" s="1"/>
  <c r="C60" i="33"/>
  <c r="K79" i="33"/>
  <c r="K72" i="33" s="1"/>
  <c r="K60" i="33"/>
  <c r="S79" i="33"/>
  <c r="S60" i="33"/>
  <c r="G60" i="33"/>
  <c r="G78" i="33"/>
  <c r="G72" i="33" s="1"/>
  <c r="Q79" i="33"/>
  <c r="Q72" i="33" s="1"/>
  <c r="Q80" i="33"/>
  <c r="B78" i="34"/>
  <c r="J78" i="34"/>
  <c r="R78" i="34"/>
  <c r="D60" i="34"/>
  <c r="D79" i="34"/>
  <c r="L60" i="34"/>
  <c r="L79" i="34"/>
  <c r="T60" i="34"/>
  <c r="T79" i="34"/>
  <c r="F63" i="34"/>
  <c r="F80" i="34"/>
  <c r="N80" i="34"/>
  <c r="V80" i="34"/>
  <c r="B51" i="34"/>
  <c r="J51" i="34"/>
  <c r="R51" i="34"/>
  <c r="D51" i="34"/>
  <c r="L51" i="34"/>
  <c r="T51" i="34"/>
  <c r="J57" i="34"/>
  <c r="P57" i="33"/>
  <c r="H60" i="33"/>
  <c r="R63" i="33"/>
  <c r="C99" i="30"/>
  <c r="K99" i="30"/>
  <c r="S99" i="30"/>
  <c r="T94" i="31"/>
  <c r="H57" i="33"/>
  <c r="Q57" i="33"/>
  <c r="I60" i="33"/>
  <c r="R60" i="33"/>
  <c r="S63" i="33"/>
  <c r="U78" i="33"/>
  <c r="U72" i="33" s="1"/>
  <c r="I80" i="33"/>
  <c r="I72" i="33" s="1"/>
  <c r="R57" i="34"/>
  <c r="Q57" i="34"/>
  <c r="E63" i="34"/>
  <c r="M63" i="34"/>
  <c r="U63" i="34"/>
  <c r="N78" i="34"/>
  <c r="W78" i="34"/>
  <c r="S79" i="34"/>
  <c r="O80" i="34"/>
  <c r="M57" i="35"/>
  <c r="D60" i="35"/>
  <c r="F63" i="35"/>
  <c r="J78" i="35"/>
  <c r="J79" i="35"/>
  <c r="T79" i="35"/>
  <c r="J80" i="35"/>
  <c r="T80" i="35"/>
  <c r="G78" i="37"/>
  <c r="G57" i="37"/>
  <c r="O78" i="37"/>
  <c r="O57" i="37"/>
  <c r="W78" i="37"/>
  <c r="W72" i="37" s="1"/>
  <c r="W57" i="37"/>
  <c r="I79" i="37"/>
  <c r="I72" i="37" s="1"/>
  <c r="I60" i="37"/>
  <c r="Q79" i="37"/>
  <c r="Q60" i="37"/>
  <c r="C80" i="37"/>
  <c r="C63" i="37"/>
  <c r="K80" i="37"/>
  <c r="K63" i="37"/>
  <c r="S80" i="37"/>
  <c r="S63" i="37"/>
  <c r="N63" i="34"/>
  <c r="V63" i="34"/>
  <c r="F78" i="34"/>
  <c r="O78" i="34"/>
  <c r="K79" i="34"/>
  <c r="G80" i="34"/>
  <c r="E57" i="35"/>
  <c r="K79" i="35"/>
  <c r="U80" i="35"/>
  <c r="H57" i="37"/>
  <c r="H78" i="37"/>
  <c r="P57" i="37"/>
  <c r="P78" i="37"/>
  <c r="B79" i="37"/>
  <c r="B60" i="37"/>
  <c r="C57" i="34"/>
  <c r="K57" i="34"/>
  <c r="S57" i="34"/>
  <c r="I60" i="34"/>
  <c r="Q60" i="34"/>
  <c r="W63" i="34"/>
  <c r="C79" i="34"/>
  <c r="R80" i="34"/>
  <c r="F57" i="35"/>
  <c r="P60" i="35"/>
  <c r="H63" i="35"/>
  <c r="Q63" i="35"/>
  <c r="B78" i="35"/>
  <c r="B79" i="35"/>
  <c r="L79" i="35"/>
  <c r="B80" i="35"/>
  <c r="L80" i="35"/>
  <c r="V80" i="35"/>
  <c r="L72" i="37"/>
  <c r="C78" i="38"/>
  <c r="K78" i="38"/>
  <c r="J80" i="34"/>
  <c r="S80" i="34"/>
  <c r="E51" i="35"/>
  <c r="M51" i="35"/>
  <c r="U51" i="35"/>
  <c r="P57" i="35"/>
  <c r="I63" i="35"/>
  <c r="C79" i="35"/>
  <c r="M80" i="35"/>
  <c r="B80" i="34"/>
  <c r="K80" i="34"/>
  <c r="H57" i="35"/>
  <c r="R57" i="35"/>
  <c r="R60" i="35"/>
  <c r="D80" i="35"/>
  <c r="N80" i="35"/>
  <c r="C57" i="37"/>
  <c r="C78" i="37"/>
  <c r="K57" i="37"/>
  <c r="K78" i="37"/>
  <c r="K72" i="37" s="1"/>
  <c r="L78" i="34"/>
  <c r="T78" i="34"/>
  <c r="F79" i="34"/>
  <c r="N79" i="34"/>
  <c r="V79" i="34"/>
  <c r="H80" i="34"/>
  <c r="P80" i="34"/>
  <c r="V57" i="34"/>
  <c r="C80" i="34"/>
  <c r="S57" i="35"/>
  <c r="S60" i="35"/>
  <c r="Q78" i="35"/>
  <c r="E80" i="35"/>
  <c r="F78" i="38"/>
  <c r="N78" i="38"/>
  <c r="V78" i="38"/>
  <c r="H79" i="38"/>
  <c r="P79" i="38"/>
  <c r="J80" i="38"/>
  <c r="R80" i="38"/>
  <c r="G79" i="35"/>
  <c r="G60" i="35"/>
  <c r="O79" i="35"/>
  <c r="O60" i="35"/>
  <c r="W79" i="35"/>
  <c r="W60" i="35"/>
  <c r="K57" i="35"/>
  <c r="E78" i="37"/>
  <c r="E72" i="37" s="1"/>
  <c r="E78" i="38"/>
  <c r="E57" i="37"/>
  <c r="M78" i="37"/>
  <c r="M72" i="37" s="1"/>
  <c r="M78" i="38"/>
  <c r="M57" i="37"/>
  <c r="U78" i="37"/>
  <c r="U72" i="37" s="1"/>
  <c r="U78" i="38"/>
  <c r="U57" i="37"/>
  <c r="G79" i="37"/>
  <c r="G79" i="38"/>
  <c r="O79" i="37"/>
  <c r="O72" i="37" s="1"/>
  <c r="O79" i="38"/>
  <c r="G60" i="37"/>
  <c r="G78" i="38"/>
  <c r="O78" i="38"/>
  <c r="W78" i="38"/>
  <c r="I79" i="38"/>
  <c r="Q79" i="38"/>
  <c r="C80" i="38"/>
  <c r="K80" i="38"/>
  <c r="S80" i="38"/>
  <c r="C57" i="35"/>
  <c r="U57" i="35"/>
  <c r="U60" i="35"/>
  <c r="W63" i="35"/>
  <c r="I78" i="35"/>
  <c r="F78" i="37"/>
  <c r="F72" i="37" s="1"/>
  <c r="F57" i="37"/>
  <c r="N78" i="37"/>
  <c r="N57" i="37"/>
  <c r="V78" i="37"/>
  <c r="V72" i="37" s="1"/>
  <c r="V57" i="37"/>
  <c r="H79" i="37"/>
  <c r="H60" i="37"/>
  <c r="P79" i="37"/>
  <c r="P60" i="37"/>
  <c r="B80" i="37"/>
  <c r="B80" i="38"/>
  <c r="B63" i="37"/>
  <c r="J80" i="37"/>
  <c r="J72" i="37" s="1"/>
  <c r="J63" i="37"/>
  <c r="R80" i="37"/>
  <c r="R63" i="37"/>
  <c r="H78" i="38"/>
  <c r="P78" i="38"/>
  <c r="B79" i="38"/>
  <c r="Q79" i="39"/>
  <c r="J60" i="37"/>
  <c r="R60" i="37"/>
  <c r="D80" i="37"/>
  <c r="D72" i="37" s="1"/>
  <c r="L80" i="37"/>
  <c r="T80" i="37"/>
  <c r="C60" i="38"/>
  <c r="K60" i="38"/>
  <c r="S60" i="38"/>
  <c r="I78" i="38"/>
  <c r="Q78" i="38"/>
  <c r="P80" i="38"/>
  <c r="H57" i="39"/>
  <c r="H78" i="39"/>
  <c r="P57" i="39"/>
  <c r="P78" i="39"/>
  <c r="B79" i="39"/>
  <c r="J79" i="39"/>
  <c r="R79" i="39"/>
  <c r="D63" i="39"/>
  <c r="D80" i="39"/>
  <c r="L63" i="39"/>
  <c r="L80" i="39"/>
  <c r="T63" i="39"/>
  <c r="T80" i="39"/>
  <c r="T51" i="39"/>
  <c r="C60" i="39"/>
  <c r="Q60" i="39"/>
  <c r="G78" i="39"/>
  <c r="D79" i="39"/>
  <c r="E80" i="39"/>
  <c r="I90" i="42"/>
  <c r="Q90" i="42"/>
  <c r="C60" i="37"/>
  <c r="K60" i="37"/>
  <c r="S60" i="37"/>
  <c r="I63" i="37"/>
  <c r="Q63" i="37"/>
  <c r="Q78" i="37"/>
  <c r="S79" i="37"/>
  <c r="F57" i="38"/>
  <c r="N57" i="38"/>
  <c r="V57" i="38"/>
  <c r="D60" i="38"/>
  <c r="L60" i="38"/>
  <c r="J63" i="38"/>
  <c r="R63" i="38"/>
  <c r="B78" i="38"/>
  <c r="J78" i="38"/>
  <c r="R78" i="38"/>
  <c r="U79" i="38"/>
  <c r="H80" i="38"/>
  <c r="R60" i="39"/>
  <c r="I78" i="39"/>
  <c r="I79" i="39"/>
  <c r="F80" i="39"/>
  <c r="D60" i="37"/>
  <c r="L60" i="37"/>
  <c r="T60" i="37"/>
  <c r="R78" i="37"/>
  <c r="L79" i="37"/>
  <c r="T79" i="37"/>
  <c r="N80" i="37"/>
  <c r="G57" i="38"/>
  <c r="O57" i="38"/>
  <c r="W57" i="38"/>
  <c r="E60" i="38"/>
  <c r="M60" i="38"/>
  <c r="C63" i="38"/>
  <c r="K63" i="38"/>
  <c r="S63" i="38"/>
  <c r="V79" i="38"/>
  <c r="K80" i="39"/>
  <c r="E60" i="37"/>
  <c r="M60" i="37"/>
  <c r="U60" i="37"/>
  <c r="S78" i="37"/>
  <c r="H57" i="38"/>
  <c r="P57" i="38"/>
  <c r="F60" i="38"/>
  <c r="N60" i="38"/>
  <c r="D63" i="38"/>
  <c r="L63" i="38"/>
  <c r="T63" i="38"/>
  <c r="D78" i="38"/>
  <c r="L78" i="38"/>
  <c r="T78" i="38"/>
  <c r="C78" i="39"/>
  <c r="K78" i="39"/>
  <c r="S78" i="39"/>
  <c r="E79" i="39"/>
  <c r="E60" i="39"/>
  <c r="M79" i="39"/>
  <c r="M60" i="39"/>
  <c r="U79" i="39"/>
  <c r="U60" i="39"/>
  <c r="G80" i="39"/>
  <c r="O80" i="39"/>
  <c r="W80" i="39"/>
  <c r="O78" i="39"/>
  <c r="M80" i="39"/>
  <c r="E63" i="38"/>
  <c r="M63" i="38"/>
  <c r="U63" i="38"/>
  <c r="D78" i="39"/>
  <c r="L78" i="39"/>
  <c r="T78" i="39"/>
  <c r="F79" i="39"/>
  <c r="F60" i="39"/>
  <c r="N79" i="39"/>
  <c r="N60" i="39"/>
  <c r="V79" i="39"/>
  <c r="V60" i="39"/>
  <c r="H80" i="39"/>
  <c r="P80" i="39"/>
  <c r="H90" i="42"/>
  <c r="H90" i="41"/>
  <c r="H81" i="41" s="1"/>
  <c r="H72" i="41"/>
  <c r="P90" i="42"/>
  <c r="P90" i="41"/>
  <c r="P81" i="41" s="1"/>
  <c r="P72" i="41"/>
  <c r="H60" i="38"/>
  <c r="P60" i="38"/>
  <c r="E78" i="39"/>
  <c r="M78" i="39"/>
  <c r="U78" i="39"/>
  <c r="G79" i="39"/>
  <c r="O79" i="39"/>
  <c r="W79" i="39"/>
  <c r="I80" i="39"/>
  <c r="Q80" i="39"/>
  <c r="S80" i="39"/>
  <c r="I90" i="41"/>
  <c r="I81" i="41" s="1"/>
  <c r="I72" i="41"/>
  <c r="Q90" i="41"/>
  <c r="Q81" i="41" s="1"/>
  <c r="Q72" i="41"/>
  <c r="E81" i="41"/>
  <c r="M81" i="41"/>
  <c r="U81" i="41"/>
  <c r="I60" i="38"/>
  <c r="Q60" i="38"/>
  <c r="F78" i="39"/>
  <c r="N78" i="39"/>
  <c r="V78" i="39"/>
  <c r="H79" i="39"/>
  <c r="P79" i="39"/>
  <c r="B80" i="39"/>
  <c r="J80" i="39"/>
  <c r="R80" i="39"/>
  <c r="D57" i="39"/>
  <c r="W78" i="39"/>
  <c r="U80" i="39"/>
  <c r="I69" i="45"/>
  <c r="E69" i="45"/>
  <c r="U69" i="45"/>
  <c r="T79" i="38"/>
  <c r="F80" i="38"/>
  <c r="N80" i="38"/>
  <c r="V80" i="38"/>
  <c r="B60" i="38"/>
  <c r="J60" i="38"/>
  <c r="R60" i="38"/>
  <c r="C51" i="39"/>
  <c r="K51" i="39"/>
  <c r="S51" i="39"/>
  <c r="S57" i="39"/>
  <c r="B60" i="39"/>
  <c r="P60" i="39"/>
  <c r="O63" i="39"/>
  <c r="C80" i="39"/>
  <c r="R69" i="45"/>
  <c r="F69" i="45"/>
  <c r="G60" i="39"/>
  <c r="O60" i="39"/>
  <c r="W60" i="39"/>
  <c r="F90" i="41"/>
  <c r="F81" i="41" s="1"/>
  <c r="N90" i="41"/>
  <c r="N81" i="41" s="1"/>
  <c r="V90" i="41"/>
  <c r="V81" i="41" s="1"/>
  <c r="E72" i="42"/>
  <c r="M72" i="42"/>
  <c r="U72" i="42"/>
  <c r="C90" i="42"/>
  <c r="K90" i="42"/>
  <c r="S90" i="42"/>
  <c r="B72" i="43"/>
  <c r="J72" i="43"/>
  <c r="R72" i="43"/>
  <c r="H90" i="43"/>
  <c r="P90" i="43"/>
  <c r="I60" i="45"/>
  <c r="Q60" i="45"/>
  <c r="O77" i="45"/>
  <c r="O69" i="45" s="1"/>
  <c r="D77" i="46"/>
  <c r="L77" i="46"/>
  <c r="T77" i="46"/>
  <c r="L60" i="46"/>
  <c r="G77" i="46"/>
  <c r="B52" i="47"/>
  <c r="J52" i="47"/>
  <c r="R52" i="47"/>
  <c r="G90" i="41"/>
  <c r="G81" i="41" s="1"/>
  <c r="O90" i="41"/>
  <c r="O81" i="41" s="1"/>
  <c r="W90" i="41"/>
  <c r="W81" i="41" s="1"/>
  <c r="F72" i="42"/>
  <c r="N72" i="42"/>
  <c r="V72" i="42"/>
  <c r="D90" i="42"/>
  <c r="L90" i="42"/>
  <c r="T90" i="42"/>
  <c r="C72" i="43"/>
  <c r="K72" i="43"/>
  <c r="S72" i="43"/>
  <c r="I90" i="43"/>
  <c r="Q90" i="43"/>
  <c r="P77" i="45"/>
  <c r="P69" i="45" s="1"/>
  <c r="E77" i="46"/>
  <c r="M77" i="46"/>
  <c r="U77" i="46"/>
  <c r="M60" i="46"/>
  <c r="H77" i="46"/>
  <c r="O77" i="47"/>
  <c r="W77" i="47"/>
  <c r="G96" i="49"/>
  <c r="O96" i="49"/>
  <c r="W96" i="49"/>
  <c r="C60" i="45"/>
  <c r="K60" i="45"/>
  <c r="S60" i="45"/>
  <c r="G77" i="45"/>
  <c r="G69" i="45" s="1"/>
  <c r="Q77" i="45"/>
  <c r="Q69" i="45" s="1"/>
  <c r="F77" i="46"/>
  <c r="N77" i="46"/>
  <c r="V77" i="46"/>
  <c r="O77" i="46"/>
  <c r="D60" i="45"/>
  <c r="L60" i="45"/>
  <c r="T60" i="45"/>
  <c r="H77" i="45"/>
  <c r="H69" i="45" s="1"/>
  <c r="E60" i="46"/>
  <c r="P77" i="46"/>
  <c r="D90" i="43"/>
  <c r="L90" i="43"/>
  <c r="T90" i="43"/>
  <c r="W77" i="46"/>
  <c r="B77" i="47"/>
  <c r="B60" i="47"/>
  <c r="J77" i="47"/>
  <c r="J60" i="47"/>
  <c r="R77" i="47"/>
  <c r="R60" i="47"/>
  <c r="F52" i="47"/>
  <c r="N52" i="47"/>
  <c r="V52" i="47"/>
  <c r="H52" i="47"/>
  <c r="P52" i="47"/>
  <c r="E90" i="43"/>
  <c r="M90" i="43"/>
  <c r="U90" i="43"/>
  <c r="I77" i="46"/>
  <c r="I60" i="46"/>
  <c r="Q77" i="46"/>
  <c r="Q60" i="46"/>
  <c r="C60" i="47"/>
  <c r="C77" i="47"/>
  <c r="K60" i="47"/>
  <c r="K77" i="47"/>
  <c r="S60" i="47"/>
  <c r="S77" i="47"/>
  <c r="G52" i="47"/>
  <c r="O52" i="47"/>
  <c r="W52" i="47"/>
  <c r="W60" i="45"/>
  <c r="C69" i="45"/>
  <c r="K69" i="45"/>
  <c r="S69" i="45"/>
  <c r="B77" i="46"/>
  <c r="J77" i="46"/>
  <c r="R77" i="46"/>
  <c r="J60" i="46"/>
  <c r="T60" i="46"/>
  <c r="T77" i="47"/>
  <c r="D96" i="49"/>
  <c r="L96" i="49"/>
  <c r="T96" i="49"/>
  <c r="P60" i="45"/>
  <c r="D69" i="45"/>
  <c r="L69" i="45"/>
  <c r="T69" i="45"/>
  <c r="C77" i="46"/>
  <c r="K77" i="46"/>
  <c r="S77" i="46"/>
  <c r="K60" i="46"/>
  <c r="U60" i="46"/>
  <c r="M77" i="47"/>
  <c r="U77" i="47"/>
  <c r="I52" i="47"/>
  <c r="Q52" i="47"/>
  <c r="C52" i="47"/>
  <c r="K52" i="47"/>
  <c r="S52" i="47"/>
  <c r="F96" i="49"/>
  <c r="N96" i="49"/>
  <c r="V96" i="49"/>
  <c r="D83" i="49"/>
  <c r="L83" i="49"/>
  <c r="T83" i="49"/>
  <c r="D87" i="49"/>
  <c r="L87" i="49"/>
  <c r="T87" i="49"/>
  <c r="H104" i="49"/>
  <c r="H96" i="49" s="1"/>
  <c r="P104" i="49"/>
  <c r="P96" i="49" s="1"/>
  <c r="C80" i="50"/>
  <c r="K80" i="50"/>
  <c r="S80" i="50"/>
  <c r="I83" i="50"/>
  <c r="Q83" i="50"/>
  <c r="I87" i="50"/>
  <c r="Q87" i="50"/>
  <c r="E104" i="50"/>
  <c r="M104" i="50"/>
  <c r="U104" i="50"/>
  <c r="H80" i="51"/>
  <c r="P80" i="51"/>
  <c r="F83" i="51"/>
  <c r="N83" i="51"/>
  <c r="V83" i="51"/>
  <c r="F87" i="51"/>
  <c r="N87" i="51"/>
  <c r="V87" i="51"/>
  <c r="B104" i="51"/>
  <c r="J104" i="51"/>
  <c r="R104" i="51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H80" i="49"/>
  <c r="P80" i="49"/>
  <c r="F87" i="49"/>
  <c r="N87" i="49"/>
  <c r="V87" i="49"/>
  <c r="B104" i="49"/>
  <c r="B96" i="49" s="1"/>
  <c r="J104" i="49"/>
  <c r="J96" i="49" s="1"/>
  <c r="R104" i="49"/>
  <c r="R96" i="49" s="1"/>
  <c r="E80" i="50"/>
  <c r="M80" i="50"/>
  <c r="U80" i="50"/>
  <c r="C87" i="50"/>
  <c r="K87" i="50"/>
  <c r="S87" i="50"/>
  <c r="G104" i="50"/>
  <c r="O104" i="50"/>
  <c r="W104" i="50"/>
  <c r="B80" i="51"/>
  <c r="J80" i="51"/>
  <c r="R80" i="51"/>
  <c r="H83" i="51"/>
  <c r="P83" i="51"/>
  <c r="H87" i="51"/>
  <c r="P87" i="51"/>
  <c r="D104" i="51"/>
  <c r="L104" i="51"/>
  <c r="T104" i="51"/>
  <c r="F77" i="47"/>
  <c r="N77" i="47"/>
  <c r="V77" i="47"/>
  <c r="I80" i="49"/>
  <c r="Q80" i="49"/>
  <c r="G83" i="49"/>
  <c r="O83" i="49"/>
  <c r="W83" i="49"/>
  <c r="G87" i="49"/>
  <c r="O87" i="49"/>
  <c r="W87" i="49"/>
  <c r="I103" i="49"/>
  <c r="Q103" i="49"/>
  <c r="C104" i="49"/>
  <c r="K104" i="49"/>
  <c r="S104" i="49"/>
  <c r="E105" i="49"/>
  <c r="E96" i="49" s="1"/>
  <c r="M105" i="49"/>
  <c r="M96" i="49" s="1"/>
  <c r="U105" i="49"/>
  <c r="U96" i="49" s="1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B87" i="51"/>
  <c r="J87" i="51"/>
  <c r="R87" i="51"/>
  <c r="H80" i="50"/>
  <c r="P80" i="50"/>
  <c r="F87" i="50"/>
  <c r="N87" i="50"/>
  <c r="V87" i="50"/>
  <c r="E80" i="51"/>
  <c r="M80" i="51"/>
  <c r="U80" i="51"/>
  <c r="C87" i="51"/>
  <c r="K87" i="51"/>
  <c r="S87" i="51"/>
  <c r="C104" i="50"/>
  <c r="K104" i="50"/>
  <c r="S104" i="50"/>
  <c r="G80" i="51"/>
  <c r="O80" i="51"/>
  <c r="W80" i="51"/>
  <c r="K96" i="49" l="1"/>
  <c r="S96" i="49"/>
  <c r="C96" i="49"/>
  <c r="Q96" i="49"/>
  <c r="B72" i="37"/>
  <c r="T72" i="37"/>
  <c r="R72" i="37"/>
  <c r="S72" i="37"/>
  <c r="N72" i="37"/>
  <c r="C72" i="37"/>
  <c r="G72" i="37"/>
  <c r="W72" i="33"/>
  <c r="N72" i="33"/>
  <c r="I113" i="29"/>
  <c r="O113" i="29"/>
  <c r="W113" i="29"/>
  <c r="S113" i="29"/>
  <c r="G113" i="29"/>
  <c r="F74" i="24"/>
  <c r="F171" i="4" s="1"/>
  <c r="I146" i="25"/>
  <c r="O146" i="25"/>
  <c r="U146" i="25"/>
  <c r="M146" i="25"/>
  <c r="Q146" i="25"/>
  <c r="C146" i="25"/>
  <c r="W137" i="23"/>
  <c r="W60" i="20"/>
  <c r="W57" i="20"/>
  <c r="W56" i="20" s="1"/>
  <c r="H132" i="23"/>
  <c r="H165" i="23"/>
  <c r="G194" i="23"/>
  <c r="V165" i="23"/>
  <c r="F132" i="23"/>
  <c r="W139" i="23"/>
  <c r="W143" i="23"/>
  <c r="G146" i="23"/>
  <c r="W141" i="23"/>
  <c r="B132" i="23"/>
  <c r="M160" i="23"/>
  <c r="R132" i="23"/>
  <c r="Q171" i="23"/>
  <c r="P60" i="20"/>
  <c r="P57" i="20"/>
  <c r="P56" i="20" s="1"/>
  <c r="F176" i="23"/>
  <c r="F62" i="20"/>
  <c r="F170" i="23"/>
  <c r="F57" i="20"/>
  <c r="F56" i="20" s="1"/>
  <c r="N165" i="23"/>
  <c r="F165" i="23"/>
  <c r="O160" i="23"/>
  <c r="S194" i="23"/>
  <c r="I132" i="23"/>
  <c r="I171" i="23"/>
  <c r="R77" i="20"/>
  <c r="R168" i="4" s="1"/>
  <c r="J132" i="23"/>
  <c r="C146" i="23"/>
  <c r="I157" i="23"/>
  <c r="V78" i="20"/>
  <c r="V169" i="4" s="1"/>
  <c r="O153" i="23"/>
  <c r="P141" i="23"/>
  <c r="P132" i="23" s="1"/>
  <c r="P179" i="23"/>
  <c r="P62" i="20"/>
  <c r="W194" i="23"/>
  <c r="G153" i="23"/>
  <c r="R146" i="23"/>
  <c r="J78" i="20"/>
  <c r="J169" i="4" s="1"/>
  <c r="K132" i="23"/>
  <c r="N176" i="23"/>
  <c r="N170" i="23"/>
  <c r="N62" i="20"/>
  <c r="W140" i="23"/>
  <c r="P165" i="23"/>
  <c r="W144" i="23"/>
  <c r="S57" i="20"/>
  <c r="S56" i="20" s="1"/>
  <c r="M157" i="23"/>
  <c r="F78" i="20"/>
  <c r="F169" i="4" s="1"/>
  <c r="M5" i="7"/>
  <c r="M53" i="7" s="1"/>
  <c r="L153" i="23"/>
  <c r="V79" i="20"/>
  <c r="V170" i="4" s="1"/>
  <c r="F194" i="21"/>
  <c r="I194" i="21"/>
  <c r="N194" i="21"/>
  <c r="G194" i="21"/>
  <c r="P194" i="21"/>
  <c r="V194" i="21"/>
  <c r="Q194" i="23"/>
  <c r="R194" i="21"/>
  <c r="B194" i="21"/>
  <c r="D194" i="23"/>
  <c r="H194" i="21"/>
  <c r="U205" i="23"/>
  <c r="F65" i="4"/>
  <c r="F138" i="4" s="1"/>
  <c r="T205" i="23"/>
  <c r="T194" i="23"/>
  <c r="G59" i="20"/>
  <c r="G76" i="20" s="1"/>
  <c r="G167" i="4" s="1"/>
  <c r="S205" i="23"/>
  <c r="G78" i="20"/>
  <c r="G169" i="4" s="1"/>
  <c r="W65" i="4"/>
  <c r="W138" i="4" s="1"/>
  <c r="O178" i="19"/>
  <c r="O79" i="16"/>
  <c r="O108" i="4" s="1"/>
  <c r="O160" i="19"/>
  <c r="R178" i="19"/>
  <c r="C190" i="19"/>
  <c r="K77" i="16"/>
  <c r="K76" i="16" s="1"/>
  <c r="P102" i="16"/>
  <c r="P165" i="4" s="1"/>
  <c r="P110" i="4"/>
  <c r="V171" i="19"/>
  <c r="G178" i="19"/>
  <c r="V176" i="19"/>
  <c r="V160" i="19" s="1"/>
  <c r="W178" i="19"/>
  <c r="S160" i="19"/>
  <c r="K160" i="19"/>
  <c r="F160" i="19"/>
  <c r="F168" i="19"/>
  <c r="P178" i="19"/>
  <c r="F172" i="19"/>
  <c r="J178" i="19"/>
  <c r="F176" i="19"/>
  <c r="W109" i="4"/>
  <c r="W79" i="16"/>
  <c r="W108" i="4" s="1"/>
  <c r="S184" i="19"/>
  <c r="F217" i="19"/>
  <c r="F167" i="19"/>
  <c r="C160" i="19"/>
  <c r="H166" i="18"/>
  <c r="C163" i="18"/>
  <c r="C166" i="18"/>
  <c r="C167" i="18"/>
  <c r="C169" i="18"/>
  <c r="C175" i="18"/>
  <c r="C217" i="18"/>
  <c r="C162" i="18"/>
  <c r="C170" i="18"/>
  <c r="C174" i="18"/>
  <c r="H169" i="18"/>
  <c r="F240" i="17"/>
  <c r="C161" i="18"/>
  <c r="C97" i="16"/>
  <c r="C95" i="16" s="1"/>
  <c r="R171" i="17"/>
  <c r="B173" i="18"/>
  <c r="B97" i="16"/>
  <c r="W240" i="17"/>
  <c r="S169" i="17"/>
  <c r="S162" i="17"/>
  <c r="S161" i="17"/>
  <c r="S53" i="16"/>
  <c r="S160" i="17"/>
  <c r="C160" i="18"/>
  <c r="G171" i="18"/>
  <c r="T166" i="18"/>
  <c r="K162" i="17"/>
  <c r="K160" i="17" s="1"/>
  <c r="K53" i="16"/>
  <c r="M240" i="17"/>
  <c r="E240" i="17"/>
  <c r="O175" i="17"/>
  <c r="J173" i="18"/>
  <c r="J160" i="18" s="1"/>
  <c r="J97" i="16"/>
  <c r="J95" i="16" s="1"/>
  <c r="H217" i="18"/>
  <c r="H162" i="17"/>
  <c r="H160" i="17" s="1"/>
  <c r="H53" i="16"/>
  <c r="H174" i="17"/>
  <c r="V160" i="18"/>
  <c r="T101" i="16"/>
  <c r="T164" i="4" s="1"/>
  <c r="B166" i="18"/>
  <c r="D166" i="18"/>
  <c r="O164" i="17"/>
  <c r="L101" i="16"/>
  <c r="L164" i="4" s="1"/>
  <c r="I173" i="18"/>
  <c r="I97" i="16"/>
  <c r="I95" i="16" s="1"/>
  <c r="I172" i="18"/>
  <c r="I168" i="18"/>
  <c r="I164" i="18"/>
  <c r="I160" i="18" s="1"/>
  <c r="O166" i="17"/>
  <c r="R173" i="18"/>
  <c r="R97" i="16"/>
  <c r="R95" i="16" s="1"/>
  <c r="V217" i="19"/>
  <c r="C171" i="18"/>
  <c r="B217" i="18"/>
  <c r="C229" i="17"/>
  <c r="J240" i="17"/>
  <c r="K173" i="18"/>
  <c r="O170" i="17"/>
  <c r="O160" i="17" s="1"/>
  <c r="K217" i="19"/>
  <c r="W229" i="17"/>
  <c r="K97" i="16"/>
  <c r="K95" i="16" s="1"/>
  <c r="O174" i="17"/>
  <c r="B170" i="18"/>
  <c r="V240" i="17"/>
  <c r="K165" i="17"/>
  <c r="K165" i="18"/>
  <c r="O161" i="17"/>
  <c r="H172" i="18"/>
  <c r="H97" i="16"/>
  <c r="H95" i="16" s="1"/>
  <c r="C162" i="17"/>
  <c r="C169" i="17"/>
  <c r="C53" i="16"/>
  <c r="O165" i="17"/>
  <c r="N240" i="17"/>
  <c r="K168" i="18"/>
  <c r="O169" i="17"/>
  <c r="S217" i="19"/>
  <c r="O171" i="17"/>
  <c r="B95" i="16"/>
  <c r="O229" i="17"/>
  <c r="H240" i="17"/>
  <c r="K229" i="17"/>
  <c r="W233" i="15"/>
  <c r="W76" i="12"/>
  <c r="U204" i="15"/>
  <c r="D216" i="15"/>
  <c r="T71" i="12"/>
  <c r="T70" i="12" s="1"/>
  <c r="J204" i="15"/>
  <c r="S233" i="15"/>
  <c r="S71" i="12"/>
  <c r="S70" i="12" s="1"/>
  <c r="S76" i="12"/>
  <c r="G75" i="12"/>
  <c r="G104" i="4" s="1"/>
  <c r="G105" i="4"/>
  <c r="G99" i="12"/>
  <c r="G160" i="4" s="1"/>
  <c r="R233" i="15"/>
  <c r="R76" i="12"/>
  <c r="E101" i="12"/>
  <c r="E162" i="4" s="1"/>
  <c r="C75" i="12"/>
  <c r="C105" i="4"/>
  <c r="E204" i="15"/>
  <c r="S204" i="15"/>
  <c r="P204" i="15"/>
  <c r="H204" i="15"/>
  <c r="K204" i="15"/>
  <c r="J171" i="15"/>
  <c r="K233" i="15"/>
  <c r="K71" i="12"/>
  <c r="K70" i="12" s="1"/>
  <c r="K76" i="12"/>
  <c r="K185" i="15"/>
  <c r="K171" i="15" s="1"/>
  <c r="B73" i="12"/>
  <c r="B102" i="4" s="1"/>
  <c r="I204" i="15"/>
  <c r="L171" i="15"/>
  <c r="J182" i="15"/>
  <c r="J76" i="12"/>
  <c r="J185" i="15"/>
  <c r="K182" i="15"/>
  <c r="G171" i="15"/>
  <c r="B204" i="15"/>
  <c r="O75" i="12"/>
  <c r="O104" i="4" s="1"/>
  <c r="O105" i="4"/>
  <c r="T86" i="12"/>
  <c r="T63" i="12"/>
  <c r="S86" i="12"/>
  <c r="R101" i="12"/>
  <c r="R162" i="4" s="1"/>
  <c r="L5" i="4"/>
  <c r="L3" i="4"/>
  <c r="L128" i="4" s="1"/>
  <c r="K5" i="4"/>
  <c r="K3" i="4"/>
  <c r="K128" i="4" s="1"/>
  <c r="E5" i="4"/>
  <c r="E3" i="4"/>
  <c r="E128" i="4" s="1"/>
  <c r="D5" i="4"/>
  <c r="D3" i="4"/>
  <c r="D128" i="4" s="1"/>
  <c r="D5" i="7"/>
  <c r="D55" i="7" s="1"/>
  <c r="S5" i="7"/>
  <c r="S54" i="7" s="1"/>
  <c r="G98" i="12"/>
  <c r="G159" i="4" s="1"/>
  <c r="G57" i="4"/>
  <c r="G132" i="4" s="1"/>
  <c r="C5" i="4"/>
  <c r="C3" i="4"/>
  <c r="C128" i="4" s="1"/>
  <c r="O100" i="11"/>
  <c r="U117" i="11"/>
  <c r="O117" i="11"/>
  <c r="D100" i="11"/>
  <c r="P66" i="8"/>
  <c r="P155" i="4" s="1"/>
  <c r="Q115" i="11"/>
  <c r="Q55" i="8"/>
  <c r="Q52" i="8"/>
  <c r="Q51" i="8" s="1"/>
  <c r="F117" i="11"/>
  <c r="U67" i="8"/>
  <c r="U156" i="4" s="1"/>
  <c r="G100" i="11"/>
  <c r="M113" i="11"/>
  <c r="M106" i="11"/>
  <c r="M55" i="8"/>
  <c r="M52" i="8"/>
  <c r="M51" i="8" s="1"/>
  <c r="U100" i="11"/>
  <c r="T67" i="8"/>
  <c r="T156" i="4" s="1"/>
  <c r="M100" i="11"/>
  <c r="E117" i="11"/>
  <c r="G117" i="11"/>
  <c r="C117" i="11"/>
  <c r="D54" i="8"/>
  <c r="I115" i="11"/>
  <c r="I55" i="8"/>
  <c r="I52" i="8"/>
  <c r="I51" i="8" s="1"/>
  <c r="E100" i="11"/>
  <c r="C54" i="8"/>
  <c r="C99" i="4" s="1"/>
  <c r="C101" i="4"/>
  <c r="T117" i="11"/>
  <c r="T100" i="11"/>
  <c r="Q111" i="11"/>
  <c r="E100" i="4"/>
  <c r="E54" i="8"/>
  <c r="E99" i="4" s="1"/>
  <c r="D117" i="11"/>
  <c r="I111" i="11"/>
  <c r="Q117" i="11"/>
  <c r="M136" i="11"/>
  <c r="Q136" i="11"/>
  <c r="I117" i="11"/>
  <c r="M115" i="11"/>
  <c r="L100" i="11"/>
  <c r="M67" i="8"/>
  <c r="M156" i="4" s="1"/>
  <c r="T5" i="7"/>
  <c r="T52" i="7" s="1"/>
  <c r="U5" i="7"/>
  <c r="U55" i="7" s="1"/>
  <c r="Q113" i="11"/>
  <c r="P117" i="11"/>
  <c r="K100" i="11"/>
  <c r="U54" i="8"/>
  <c r="U99" i="4" s="1"/>
  <c r="U100" i="4"/>
  <c r="I113" i="11"/>
  <c r="I100" i="11" s="1"/>
  <c r="N117" i="11"/>
  <c r="R59" i="8"/>
  <c r="P59" i="8"/>
  <c r="P52" i="4"/>
  <c r="P129" i="4" s="1"/>
  <c r="G52" i="4"/>
  <c r="G65" i="8"/>
  <c r="G154" i="4" s="1"/>
  <c r="S59" i="8"/>
  <c r="W5" i="7"/>
  <c r="W52" i="7" s="1"/>
  <c r="K5" i="7"/>
  <c r="K53" i="7" s="1"/>
  <c r="G5" i="7"/>
  <c r="G53" i="7" s="1"/>
  <c r="O5" i="7"/>
  <c r="O52" i="7" s="1"/>
  <c r="L42" i="6"/>
  <c r="L46" i="6"/>
  <c r="L43" i="6"/>
  <c r="L47" i="6"/>
  <c r="L48" i="6"/>
  <c r="L45" i="6"/>
  <c r="N43" i="6"/>
  <c r="N46" i="6"/>
  <c r="N44" i="6"/>
  <c r="N42" i="6"/>
  <c r="N45" i="6"/>
  <c r="N47" i="6"/>
  <c r="N48" i="6"/>
  <c r="U43" i="6"/>
  <c r="U42" i="6"/>
  <c r="U46" i="6"/>
  <c r="U47" i="6"/>
  <c r="U48" i="6"/>
  <c r="V46" i="6"/>
  <c r="T44" i="6"/>
  <c r="T48" i="6"/>
  <c r="I48" i="6"/>
  <c r="S48" i="6"/>
  <c r="C47" i="6"/>
  <c r="D44" i="6"/>
  <c r="Q44" i="6"/>
  <c r="I46" i="6"/>
  <c r="R48" i="6"/>
  <c r="Q43" i="6"/>
  <c r="G47" i="6"/>
  <c r="D43" i="6"/>
  <c r="V5" i="6"/>
  <c r="R43" i="6"/>
  <c r="C44" i="6"/>
  <c r="S45" i="6"/>
  <c r="M48" i="6"/>
  <c r="R42" i="6"/>
  <c r="R41" i="6" s="1"/>
  <c r="W42" i="6"/>
  <c r="I44" i="6"/>
  <c r="Q48" i="6"/>
  <c r="I47" i="6"/>
  <c r="B27" i="5"/>
  <c r="Q42" i="6"/>
  <c r="N55" i="7"/>
  <c r="C45" i="6"/>
  <c r="P44" i="6"/>
  <c r="H46" i="6"/>
  <c r="H42" i="6"/>
  <c r="H41" i="6" s="1"/>
  <c r="S46" i="6"/>
  <c r="Q45" i="6"/>
  <c r="K47" i="6"/>
  <c r="I45" i="6"/>
  <c r="M27" i="5"/>
  <c r="M42" i="6"/>
  <c r="E27" i="5"/>
  <c r="I42" i="6"/>
  <c r="M43" i="6"/>
  <c r="L5" i="7"/>
  <c r="S42" i="6"/>
  <c r="K42" i="6"/>
  <c r="S47" i="6"/>
  <c r="C42" i="6"/>
  <c r="H43" i="5"/>
  <c r="H42" i="5"/>
  <c r="H45" i="5"/>
  <c r="H46" i="5"/>
  <c r="H44" i="5"/>
  <c r="H47" i="5"/>
  <c r="P52" i="7"/>
  <c r="P53" i="7"/>
  <c r="P54" i="7"/>
  <c r="D74" i="24"/>
  <c r="D171" i="4" s="1"/>
  <c r="D69" i="4"/>
  <c r="D142" i="4" s="1"/>
  <c r="M179" i="23"/>
  <c r="M176" i="23"/>
  <c r="M172" i="23"/>
  <c r="M170" i="23"/>
  <c r="M62" i="20"/>
  <c r="P233" i="15"/>
  <c r="P76" i="12"/>
  <c r="P71" i="12"/>
  <c r="P70" i="12" s="1"/>
  <c r="E44" i="6"/>
  <c r="V65" i="4"/>
  <c r="V138" i="4" s="1"/>
  <c r="W86" i="12"/>
  <c r="W57" i="4"/>
  <c r="W132" i="4" s="1"/>
  <c r="R86" i="12"/>
  <c r="R63" i="12"/>
  <c r="R57" i="4"/>
  <c r="R132" i="4" s="1"/>
  <c r="L71" i="12"/>
  <c r="L70" i="12" s="1"/>
  <c r="E86" i="12"/>
  <c r="E57" i="4"/>
  <c r="E132" i="4" s="1"/>
  <c r="J47" i="6"/>
  <c r="T47" i="6"/>
  <c r="P72" i="37"/>
  <c r="O72" i="33"/>
  <c r="L179" i="23"/>
  <c r="L176" i="23"/>
  <c r="L172" i="23"/>
  <c r="L170" i="23"/>
  <c r="L62" i="20"/>
  <c r="T74" i="24"/>
  <c r="T171" i="4" s="1"/>
  <c r="T69" i="4"/>
  <c r="T142" i="4" s="1"/>
  <c r="R74" i="24"/>
  <c r="R171" i="4" s="1"/>
  <c r="R69" i="4"/>
  <c r="R142" i="4" s="1"/>
  <c r="L137" i="23"/>
  <c r="L144" i="23"/>
  <c r="L140" i="23"/>
  <c r="L143" i="23"/>
  <c r="L139" i="23"/>
  <c r="L57" i="20"/>
  <c r="L56" i="20" s="1"/>
  <c r="L60" i="20"/>
  <c r="B153" i="23"/>
  <c r="C74" i="24"/>
  <c r="C171" i="4" s="1"/>
  <c r="C69" i="4"/>
  <c r="C142" i="4" s="1"/>
  <c r="U158" i="23"/>
  <c r="U154" i="23"/>
  <c r="U163" i="23"/>
  <c r="U155" i="23"/>
  <c r="U151" i="23"/>
  <c r="U161" i="23"/>
  <c r="U61" i="20"/>
  <c r="S146" i="23"/>
  <c r="C144" i="23"/>
  <c r="C140" i="23"/>
  <c r="C57" i="20"/>
  <c r="C56" i="20" s="1"/>
  <c r="C137" i="23"/>
  <c r="C132" i="23" s="1"/>
  <c r="C139" i="23"/>
  <c r="C143" i="23"/>
  <c r="C60" i="20"/>
  <c r="M65" i="4"/>
  <c r="M138" i="4" s="1"/>
  <c r="B217" i="19"/>
  <c r="B176" i="19"/>
  <c r="B172" i="19"/>
  <c r="B168" i="19"/>
  <c r="B173" i="19"/>
  <c r="B169" i="19"/>
  <c r="B165" i="19"/>
  <c r="B171" i="19"/>
  <c r="B167" i="19"/>
  <c r="B77" i="16"/>
  <c r="B76" i="16" s="1"/>
  <c r="B80" i="16"/>
  <c r="C65" i="4"/>
  <c r="C138" i="4" s="1"/>
  <c r="Q217" i="19"/>
  <c r="Q176" i="19"/>
  <c r="Q172" i="19"/>
  <c r="Q168" i="19"/>
  <c r="Q173" i="19"/>
  <c r="Q169" i="19"/>
  <c r="Q165" i="19"/>
  <c r="Q167" i="19"/>
  <c r="Q77" i="16"/>
  <c r="Q76" i="16" s="1"/>
  <c r="Q80" i="16"/>
  <c r="H112" i="4"/>
  <c r="T194" i="21"/>
  <c r="P167" i="19"/>
  <c r="P217" i="19"/>
  <c r="P176" i="19"/>
  <c r="P172" i="19"/>
  <c r="P168" i="19"/>
  <c r="P173" i="19"/>
  <c r="P169" i="19"/>
  <c r="P165" i="19"/>
  <c r="P80" i="16"/>
  <c r="P77" i="16"/>
  <c r="P76" i="16" s="1"/>
  <c r="Q160" i="18"/>
  <c r="Q184" i="19"/>
  <c r="M167" i="19"/>
  <c r="M217" i="19"/>
  <c r="M176" i="19"/>
  <c r="M172" i="19"/>
  <c r="M168" i="19"/>
  <c r="M173" i="19"/>
  <c r="M169" i="19"/>
  <c r="M165" i="19"/>
  <c r="M80" i="16"/>
  <c r="M77" i="16"/>
  <c r="M76" i="16" s="1"/>
  <c r="W172" i="17"/>
  <c r="W173" i="17"/>
  <c r="W169" i="17"/>
  <c r="W165" i="17"/>
  <c r="W161" i="17"/>
  <c r="W174" i="17"/>
  <c r="W170" i="17"/>
  <c r="W166" i="17"/>
  <c r="W162" i="17"/>
  <c r="W175" i="17"/>
  <c r="W168" i="17"/>
  <c r="W167" i="17"/>
  <c r="W164" i="17"/>
  <c r="W163" i="17"/>
  <c r="W53" i="16"/>
  <c r="W171" i="17"/>
  <c r="F89" i="16"/>
  <c r="T160" i="17"/>
  <c r="T229" i="17"/>
  <c r="F218" i="15"/>
  <c r="F214" i="15"/>
  <c r="F210" i="15"/>
  <c r="F253" i="15"/>
  <c r="F220" i="15"/>
  <c r="F217" i="15"/>
  <c r="F211" i="15"/>
  <c r="F213" i="15"/>
  <c r="F209" i="15"/>
  <c r="F204" i="15" s="1"/>
  <c r="F216" i="15"/>
  <c r="F78" i="12"/>
  <c r="O91" i="16"/>
  <c r="O89" i="16" s="1"/>
  <c r="O101" i="16"/>
  <c r="O164" i="4" s="1"/>
  <c r="O52" i="16"/>
  <c r="O62" i="4"/>
  <c r="O135" i="4" s="1"/>
  <c r="U233" i="15"/>
  <c r="U76" i="12"/>
  <c r="U71" i="12"/>
  <c r="U70" i="12" s="1"/>
  <c r="K86" i="12"/>
  <c r="K57" i="4"/>
  <c r="K132" i="4" s="1"/>
  <c r="B115" i="11"/>
  <c r="B107" i="11"/>
  <c r="B136" i="11"/>
  <c r="B112" i="11"/>
  <c r="B108" i="11"/>
  <c r="B113" i="11"/>
  <c r="B109" i="11"/>
  <c r="B105" i="11"/>
  <c r="B106" i="11"/>
  <c r="B52" i="8"/>
  <c r="B51" i="8" s="1"/>
  <c r="B55" i="8"/>
  <c r="P86" i="12"/>
  <c r="P57" i="4"/>
  <c r="P132" i="4" s="1"/>
  <c r="D55" i="4"/>
  <c r="J101" i="12"/>
  <c r="J162" i="4" s="1"/>
  <c r="W63" i="12"/>
  <c r="P100" i="11"/>
  <c r="V190" i="19"/>
  <c r="K109" i="4"/>
  <c r="O86" i="12"/>
  <c r="O63" i="12"/>
  <c r="O57" i="4"/>
  <c r="O132" i="4" s="1"/>
  <c r="H117" i="11"/>
  <c r="T45" i="6"/>
  <c r="E54" i="7"/>
  <c r="O43" i="6"/>
  <c r="T42" i="6"/>
  <c r="S41" i="6"/>
  <c r="J43" i="6"/>
  <c r="J129" i="4"/>
  <c r="V27" i="5"/>
  <c r="S27" i="5"/>
  <c r="O42" i="6"/>
  <c r="T158" i="23"/>
  <c r="T154" i="23"/>
  <c r="T163" i="23"/>
  <c r="T155" i="23"/>
  <c r="T151" i="23"/>
  <c r="T161" i="23"/>
  <c r="T160" i="23"/>
  <c r="T57" i="20"/>
  <c r="T56" i="20" s="1"/>
  <c r="T61" i="20"/>
  <c r="T157" i="23"/>
  <c r="E158" i="23"/>
  <c r="E154" i="23"/>
  <c r="E163" i="23"/>
  <c r="E155" i="23"/>
  <c r="E151" i="23"/>
  <c r="E161" i="23"/>
  <c r="E61" i="20"/>
  <c r="M191" i="19"/>
  <c r="M187" i="19"/>
  <c r="M183" i="19"/>
  <c r="M229" i="19"/>
  <c r="M192" i="19"/>
  <c r="M188" i="19"/>
  <c r="M185" i="19"/>
  <c r="M81" i="16"/>
  <c r="W147" i="11"/>
  <c r="W123" i="11"/>
  <c r="W132" i="11"/>
  <c r="W129" i="11"/>
  <c r="W125" i="11"/>
  <c r="W130" i="11"/>
  <c r="W126" i="11"/>
  <c r="W122" i="11"/>
  <c r="W56" i="8"/>
  <c r="W52" i="8"/>
  <c r="W51" i="8" s="1"/>
  <c r="D75" i="12"/>
  <c r="D105" i="4"/>
  <c r="V55" i="4"/>
  <c r="V233" i="15"/>
  <c r="V71" i="12"/>
  <c r="V70" i="12" s="1"/>
  <c r="V76" i="12"/>
  <c r="M5" i="5"/>
  <c r="M48" i="5" s="1"/>
  <c r="M171" i="23"/>
  <c r="J170" i="23"/>
  <c r="J179" i="23"/>
  <c r="J176" i="23"/>
  <c r="J172" i="23"/>
  <c r="J62" i="20"/>
  <c r="J57" i="20"/>
  <c r="J56" i="20" s="1"/>
  <c r="H233" i="15"/>
  <c r="H185" i="15"/>
  <c r="H76" i="12"/>
  <c r="H182" i="15"/>
  <c r="H178" i="15"/>
  <c r="H183" i="15"/>
  <c r="H179" i="15"/>
  <c r="H176" i="15"/>
  <c r="H171" i="15" s="1"/>
  <c r="H71" i="12"/>
  <c r="H70" i="12" s="1"/>
  <c r="F113" i="11"/>
  <c r="F109" i="11"/>
  <c r="F105" i="11"/>
  <c r="F55" i="8"/>
  <c r="F106" i="11"/>
  <c r="F115" i="11"/>
  <c r="F111" i="11"/>
  <c r="F107" i="11"/>
  <c r="F136" i="11"/>
  <c r="F112" i="11"/>
  <c r="F108" i="11"/>
  <c r="F52" i="8"/>
  <c r="F51" i="8" s="1"/>
  <c r="D179" i="23"/>
  <c r="D176" i="23"/>
  <c r="D172" i="23"/>
  <c r="D170" i="23"/>
  <c r="D62" i="20"/>
  <c r="U116" i="4"/>
  <c r="L158" i="23"/>
  <c r="L154" i="23"/>
  <c r="L163" i="23"/>
  <c r="L155" i="23"/>
  <c r="L151" i="23"/>
  <c r="L161" i="23"/>
  <c r="L160" i="23"/>
  <c r="L61" i="20"/>
  <c r="K146" i="23"/>
  <c r="Q161" i="23"/>
  <c r="Q158" i="23"/>
  <c r="Q154" i="23"/>
  <c r="Q163" i="23"/>
  <c r="Q155" i="23"/>
  <c r="Q151" i="23"/>
  <c r="Q57" i="20"/>
  <c r="Q56" i="20" s="1"/>
  <c r="Q61" i="20"/>
  <c r="W146" i="23"/>
  <c r="E137" i="23"/>
  <c r="E143" i="23"/>
  <c r="E139" i="23"/>
  <c r="E140" i="23"/>
  <c r="E144" i="23"/>
  <c r="E60" i="20"/>
  <c r="E57" i="20"/>
  <c r="E56" i="20" s="1"/>
  <c r="M175" i="23"/>
  <c r="O65" i="4"/>
  <c r="O138" i="4" s="1"/>
  <c r="T160" i="19"/>
  <c r="I217" i="19"/>
  <c r="I176" i="19"/>
  <c r="I172" i="19"/>
  <c r="I168" i="19"/>
  <c r="I173" i="19"/>
  <c r="I169" i="19"/>
  <c r="I165" i="19"/>
  <c r="I167" i="19"/>
  <c r="I77" i="16"/>
  <c r="I76" i="16" s="1"/>
  <c r="I80" i="16"/>
  <c r="T65" i="4"/>
  <c r="T138" i="4" s="1"/>
  <c r="L175" i="23"/>
  <c r="W172" i="18"/>
  <c r="W168" i="18"/>
  <c r="W164" i="18"/>
  <c r="W217" i="18"/>
  <c r="W173" i="18"/>
  <c r="W169" i="18"/>
  <c r="W165" i="18"/>
  <c r="W161" i="18"/>
  <c r="W174" i="18"/>
  <c r="W170" i="18"/>
  <c r="W162" i="18"/>
  <c r="W167" i="18"/>
  <c r="W175" i="18"/>
  <c r="W163" i="18"/>
  <c r="W97" i="16"/>
  <c r="W95" i="16" s="1"/>
  <c r="N175" i="18"/>
  <c r="N167" i="18"/>
  <c r="N163" i="18"/>
  <c r="N217" i="18"/>
  <c r="N172" i="18"/>
  <c r="N168" i="18"/>
  <c r="N164" i="18"/>
  <c r="N173" i="18"/>
  <c r="N169" i="18"/>
  <c r="N165" i="18"/>
  <c r="N161" i="18"/>
  <c r="N174" i="18"/>
  <c r="N170" i="18"/>
  <c r="N162" i="18"/>
  <c r="N97" i="16"/>
  <c r="N95" i="16" s="1"/>
  <c r="N169" i="17"/>
  <c r="N168" i="17"/>
  <c r="N167" i="17"/>
  <c r="N166" i="17"/>
  <c r="N173" i="17"/>
  <c r="N165" i="17"/>
  <c r="N170" i="17"/>
  <c r="N164" i="17"/>
  <c r="N163" i="17"/>
  <c r="N162" i="17"/>
  <c r="N174" i="17"/>
  <c r="N161" i="17"/>
  <c r="N175" i="17"/>
  <c r="N172" i="17"/>
  <c r="N53" i="16"/>
  <c r="L160" i="17"/>
  <c r="J175" i="17"/>
  <c r="J172" i="17"/>
  <c r="J168" i="17"/>
  <c r="J169" i="17"/>
  <c r="J167" i="17"/>
  <c r="J53" i="16"/>
  <c r="J173" i="17"/>
  <c r="J166" i="17"/>
  <c r="J165" i="17"/>
  <c r="J164" i="17"/>
  <c r="J170" i="17"/>
  <c r="J163" i="17"/>
  <c r="J174" i="17"/>
  <c r="J162" i="17"/>
  <c r="J161" i="17"/>
  <c r="Q204" i="15"/>
  <c r="M233" i="15"/>
  <c r="M183" i="15"/>
  <c r="M179" i="15"/>
  <c r="M176" i="15"/>
  <c r="M185" i="15"/>
  <c r="M182" i="15"/>
  <c r="M178" i="15"/>
  <c r="M71" i="12"/>
  <c r="M70" i="12" s="1"/>
  <c r="M76" i="12"/>
  <c r="C55" i="4"/>
  <c r="C130" i="4" s="1"/>
  <c r="I86" i="12"/>
  <c r="I63" i="12"/>
  <c r="I57" i="4"/>
  <c r="I132" i="4" s="1"/>
  <c r="N176" i="15"/>
  <c r="N233" i="15"/>
  <c r="N71" i="12"/>
  <c r="N70" i="12" s="1"/>
  <c r="N185" i="15"/>
  <c r="N76" i="12"/>
  <c r="N182" i="15"/>
  <c r="N178" i="15"/>
  <c r="N179" i="15"/>
  <c r="N183" i="15"/>
  <c r="B101" i="12"/>
  <c r="B162" i="4" s="1"/>
  <c r="M3" i="4"/>
  <c r="M5" i="4"/>
  <c r="H100" i="11"/>
  <c r="L191" i="19"/>
  <c r="L187" i="19"/>
  <c r="L183" i="19"/>
  <c r="L229" i="19"/>
  <c r="L192" i="19"/>
  <c r="L188" i="19"/>
  <c r="L185" i="19"/>
  <c r="L81" i="16"/>
  <c r="L77" i="16"/>
  <c r="L76" i="16" s="1"/>
  <c r="C86" i="12"/>
  <c r="C57" i="4"/>
  <c r="C132" i="4" s="1"/>
  <c r="W45" i="6"/>
  <c r="N41" i="6"/>
  <c r="W48" i="6"/>
  <c r="G43" i="6"/>
  <c r="G41" i="6" s="1"/>
  <c r="J45" i="6"/>
  <c r="K41" i="6"/>
  <c r="C48" i="6"/>
  <c r="T27" i="5"/>
  <c r="G112" i="4"/>
  <c r="R115" i="11"/>
  <c r="R107" i="11"/>
  <c r="R136" i="11"/>
  <c r="R112" i="11"/>
  <c r="R108" i="11"/>
  <c r="R113" i="11"/>
  <c r="R109" i="11"/>
  <c r="R105" i="11"/>
  <c r="R106" i="11"/>
  <c r="R55" i="8"/>
  <c r="R52" i="8"/>
  <c r="R51" i="8" s="1"/>
  <c r="N113" i="11"/>
  <c r="N109" i="11"/>
  <c r="N105" i="11"/>
  <c r="N55" i="8"/>
  <c r="N106" i="11"/>
  <c r="N115" i="11"/>
  <c r="N111" i="11"/>
  <c r="N107" i="11"/>
  <c r="N136" i="11"/>
  <c r="N112" i="11"/>
  <c r="N108" i="11"/>
  <c r="N52" i="8"/>
  <c r="N51" i="8" s="1"/>
  <c r="H48" i="5"/>
  <c r="E47" i="6"/>
  <c r="W116" i="4"/>
  <c r="V143" i="23"/>
  <c r="V139" i="23"/>
  <c r="V137" i="23"/>
  <c r="V140" i="23"/>
  <c r="V144" i="23"/>
  <c r="V57" i="20"/>
  <c r="V56" i="20" s="1"/>
  <c r="V60" i="20"/>
  <c r="Q185" i="19"/>
  <c r="Q191" i="19"/>
  <c r="Q187" i="19"/>
  <c r="Q183" i="19"/>
  <c r="Q229" i="19"/>
  <c r="Q192" i="19"/>
  <c r="Q188" i="19"/>
  <c r="Q81" i="16"/>
  <c r="N218" i="15"/>
  <c r="N214" i="15"/>
  <c r="N210" i="15"/>
  <c r="N253" i="15"/>
  <c r="N209" i="15"/>
  <c r="N204" i="15" s="1"/>
  <c r="N213" i="15"/>
  <c r="N220" i="15"/>
  <c r="N217" i="15"/>
  <c r="N211" i="15"/>
  <c r="N78" i="12"/>
  <c r="L217" i="15"/>
  <c r="L213" i="15"/>
  <c r="L209" i="15"/>
  <c r="L253" i="15"/>
  <c r="L211" i="15"/>
  <c r="L210" i="15"/>
  <c r="L78" i="12"/>
  <c r="L220" i="15"/>
  <c r="L214" i="15"/>
  <c r="L218" i="15"/>
  <c r="K55" i="4"/>
  <c r="K130" i="4" s="1"/>
  <c r="E63" i="12"/>
  <c r="M59" i="8"/>
  <c r="M52" i="4"/>
  <c r="F5" i="7"/>
  <c r="F53" i="7" s="1"/>
  <c r="H72" i="37"/>
  <c r="R116" i="4"/>
  <c r="Q74" i="24"/>
  <c r="Q171" i="4" s="1"/>
  <c r="Q69" i="4"/>
  <c r="Q142" i="4" s="1"/>
  <c r="J74" i="24"/>
  <c r="J171" i="4" s="1"/>
  <c r="J69" i="4"/>
  <c r="J142" i="4" s="1"/>
  <c r="E157" i="23"/>
  <c r="D153" i="23"/>
  <c r="E179" i="23"/>
  <c r="E176" i="23"/>
  <c r="E172" i="23"/>
  <c r="E170" i="23"/>
  <c r="E62" i="20"/>
  <c r="Q153" i="23"/>
  <c r="E175" i="23"/>
  <c r="L141" i="23"/>
  <c r="U74" i="24"/>
  <c r="U171" i="4" s="1"/>
  <c r="U69" i="4"/>
  <c r="U142" i="4" s="1"/>
  <c r="Q170" i="23"/>
  <c r="Q179" i="23"/>
  <c r="Q176" i="23"/>
  <c r="Q172" i="23"/>
  <c r="Q62" i="20"/>
  <c r="P146" i="23"/>
  <c r="L160" i="19"/>
  <c r="G165" i="23"/>
  <c r="K65" i="4"/>
  <c r="K138" i="4" s="1"/>
  <c r="B170" i="23"/>
  <c r="B179" i="23"/>
  <c r="B176" i="23"/>
  <c r="B172" i="23"/>
  <c r="B62" i="20"/>
  <c r="L194" i="21"/>
  <c r="P65" i="4"/>
  <c r="P138" i="4" s="1"/>
  <c r="T190" i="19"/>
  <c r="P171" i="19"/>
  <c r="I185" i="19"/>
  <c r="I191" i="19"/>
  <c r="I187" i="19"/>
  <c r="I183" i="19"/>
  <c r="I229" i="19"/>
  <c r="I192" i="19"/>
  <c r="I188" i="19"/>
  <c r="I81" i="16"/>
  <c r="O217" i="18"/>
  <c r="O172" i="18"/>
  <c r="O168" i="18"/>
  <c r="O164" i="18"/>
  <c r="O173" i="18"/>
  <c r="O169" i="18"/>
  <c r="O165" i="18"/>
  <c r="O161" i="18"/>
  <c r="O174" i="18"/>
  <c r="O170" i="18"/>
  <c r="O162" i="18"/>
  <c r="O167" i="18"/>
  <c r="O175" i="18"/>
  <c r="O163" i="18"/>
  <c r="O97" i="16"/>
  <c r="O95" i="16" s="1"/>
  <c r="I190" i="19"/>
  <c r="M171" i="19"/>
  <c r="F175" i="18"/>
  <c r="F167" i="18"/>
  <c r="F163" i="18"/>
  <c r="F217" i="18"/>
  <c r="F172" i="18"/>
  <c r="F168" i="18"/>
  <c r="F164" i="18"/>
  <c r="F173" i="18"/>
  <c r="F169" i="18"/>
  <c r="F165" i="18"/>
  <c r="F161" i="18"/>
  <c r="F174" i="18"/>
  <c r="F170" i="18"/>
  <c r="F162" i="18"/>
  <c r="F97" i="16"/>
  <c r="F95" i="16" s="1"/>
  <c r="U184" i="19"/>
  <c r="T174" i="18"/>
  <c r="T170" i="18"/>
  <c r="T162" i="18"/>
  <c r="T175" i="18"/>
  <c r="T167" i="18"/>
  <c r="T163" i="18"/>
  <c r="T217" i="18"/>
  <c r="T172" i="18"/>
  <c r="T168" i="18"/>
  <c r="T164" i="18"/>
  <c r="T97" i="16"/>
  <c r="T95" i="16" s="1"/>
  <c r="T173" i="18"/>
  <c r="T169" i="18"/>
  <c r="T165" i="18"/>
  <c r="T161" i="18"/>
  <c r="O240" i="17"/>
  <c r="E175" i="17"/>
  <c r="E172" i="17"/>
  <c r="E168" i="17"/>
  <c r="E164" i="17"/>
  <c r="E173" i="17"/>
  <c r="E169" i="17"/>
  <c r="E165" i="17"/>
  <c r="E170" i="17"/>
  <c r="E53" i="16"/>
  <c r="E174" i="17"/>
  <c r="E163" i="17"/>
  <c r="E162" i="17"/>
  <c r="E161" i="17"/>
  <c r="E167" i="17"/>
  <c r="E166" i="17"/>
  <c r="N171" i="17"/>
  <c r="C160" i="17"/>
  <c r="P173" i="17"/>
  <c r="P165" i="17"/>
  <c r="P164" i="17"/>
  <c r="P163" i="17"/>
  <c r="P170" i="17"/>
  <c r="P162" i="17"/>
  <c r="P174" i="17"/>
  <c r="P161" i="17"/>
  <c r="P175" i="17"/>
  <c r="P53" i="16"/>
  <c r="P172" i="17"/>
  <c r="P168" i="17"/>
  <c r="P167" i="17"/>
  <c r="P166" i="17"/>
  <c r="P169" i="17"/>
  <c r="E217" i="18"/>
  <c r="E175" i="18"/>
  <c r="E167" i="18"/>
  <c r="E163" i="18"/>
  <c r="E172" i="18"/>
  <c r="E168" i="18"/>
  <c r="E164" i="18"/>
  <c r="E173" i="18"/>
  <c r="E169" i="18"/>
  <c r="E165" i="18"/>
  <c r="E161" i="18"/>
  <c r="E174" i="18"/>
  <c r="E162" i="18"/>
  <c r="E170" i="18"/>
  <c r="E97" i="16"/>
  <c r="E95" i="16" s="1"/>
  <c r="W218" i="15"/>
  <c r="W214" i="15"/>
  <c r="W210" i="15"/>
  <c r="W253" i="15"/>
  <c r="W217" i="15"/>
  <c r="W213" i="15"/>
  <c r="W211" i="15"/>
  <c r="W209" i="15"/>
  <c r="W220" i="15"/>
  <c r="W78" i="12"/>
  <c r="W71" i="12"/>
  <c r="W70" i="12" s="1"/>
  <c r="Q233" i="15"/>
  <c r="Q71" i="12"/>
  <c r="Q70" i="12" s="1"/>
  <c r="Q76" i="12"/>
  <c r="M204" i="15"/>
  <c r="E233" i="15"/>
  <c r="E183" i="15"/>
  <c r="E179" i="15"/>
  <c r="E176" i="15"/>
  <c r="E185" i="15"/>
  <c r="E182" i="15"/>
  <c r="E178" i="15"/>
  <c r="E71" i="12"/>
  <c r="E70" i="12" s="1"/>
  <c r="E76" i="12"/>
  <c r="D217" i="15"/>
  <c r="D213" i="15"/>
  <c r="D209" i="15"/>
  <c r="D253" i="15"/>
  <c r="D220" i="15"/>
  <c r="D214" i="15"/>
  <c r="D78" i="12"/>
  <c r="D218" i="15"/>
  <c r="D211" i="15"/>
  <c r="D210" i="15"/>
  <c r="N55" i="4"/>
  <c r="M86" i="12"/>
  <c r="M63" i="12"/>
  <c r="M57" i="4"/>
  <c r="M132" i="4" s="1"/>
  <c r="J86" i="12"/>
  <c r="J63" i="12"/>
  <c r="J57" i="4"/>
  <c r="J132" i="4" s="1"/>
  <c r="T55" i="4"/>
  <c r="T130" i="4" s="1"/>
  <c r="S129" i="11"/>
  <c r="S125" i="11"/>
  <c r="S130" i="11"/>
  <c r="S126" i="11"/>
  <c r="S122" i="11"/>
  <c r="S147" i="11"/>
  <c r="S123" i="11"/>
  <c r="S132" i="11"/>
  <c r="S56" i="8"/>
  <c r="S52" i="8"/>
  <c r="S51" i="8" s="1"/>
  <c r="R132" i="11"/>
  <c r="R129" i="11"/>
  <c r="R125" i="11"/>
  <c r="R130" i="11"/>
  <c r="R126" i="11"/>
  <c r="R122" i="11"/>
  <c r="R147" i="11"/>
  <c r="R123" i="11"/>
  <c r="R56" i="8"/>
  <c r="N190" i="19"/>
  <c r="L184" i="19"/>
  <c r="P63" i="12"/>
  <c r="S128" i="11"/>
  <c r="T99" i="4"/>
  <c r="O45" i="6"/>
  <c r="E65" i="8"/>
  <c r="E154" i="4" s="1"/>
  <c r="E59" i="8"/>
  <c r="E52" i="4"/>
  <c r="R5" i="7"/>
  <c r="H5" i="7"/>
  <c r="H55" i="7" s="1"/>
  <c r="O48" i="6"/>
  <c r="T46" i="6"/>
  <c r="W44" i="6"/>
  <c r="F27" i="5"/>
  <c r="Q54" i="7"/>
  <c r="E52" i="7"/>
  <c r="E53" i="7"/>
  <c r="L44" i="6"/>
  <c r="L41" i="6" s="1"/>
  <c r="B43" i="6"/>
  <c r="B41" i="6" s="1"/>
  <c r="O129" i="4"/>
  <c r="R128" i="11"/>
  <c r="L27" i="5"/>
  <c r="K27" i="5"/>
  <c r="J48" i="6"/>
  <c r="G55" i="4"/>
  <c r="G130" i="4" s="1"/>
  <c r="L65" i="4"/>
  <c r="L138" i="4" s="1"/>
  <c r="S65" i="4"/>
  <c r="S138" i="4" s="1"/>
  <c r="N132" i="23"/>
  <c r="M171" i="18"/>
  <c r="F3" i="4"/>
  <c r="F5" i="4"/>
  <c r="E43" i="6"/>
  <c r="G27" i="5"/>
  <c r="B55" i="7"/>
  <c r="J116" i="4"/>
  <c r="M116" i="4"/>
  <c r="S146" i="25"/>
  <c r="H74" i="24"/>
  <c r="H171" i="4" s="1"/>
  <c r="H69" i="4"/>
  <c r="H142" i="4" s="1"/>
  <c r="H146" i="23"/>
  <c r="M158" i="23"/>
  <c r="M154" i="23"/>
  <c r="M163" i="23"/>
  <c r="M155" i="23"/>
  <c r="M151" i="23"/>
  <c r="M161" i="23"/>
  <c r="M61" i="20"/>
  <c r="D137" i="23"/>
  <c r="D144" i="23"/>
  <c r="D140" i="23"/>
  <c r="D139" i="23"/>
  <c r="D143" i="23"/>
  <c r="D57" i="20"/>
  <c r="D56" i="20" s="1"/>
  <c r="D60" i="20"/>
  <c r="D160" i="19"/>
  <c r="Q65" i="4"/>
  <c r="Q138" i="4" s="1"/>
  <c r="V191" i="19"/>
  <c r="V187" i="19"/>
  <c r="V183" i="19"/>
  <c r="V229" i="19"/>
  <c r="V192" i="19"/>
  <c r="V188" i="19"/>
  <c r="V185" i="19"/>
  <c r="V81" i="16"/>
  <c r="V77" i="16"/>
  <c r="V76" i="16" s="1"/>
  <c r="S78" i="20"/>
  <c r="S169" i="4" s="1"/>
  <c r="S191" i="19"/>
  <c r="S187" i="19"/>
  <c r="S183" i="19"/>
  <c r="S229" i="19"/>
  <c r="S192" i="19"/>
  <c r="S188" i="19"/>
  <c r="S185" i="19"/>
  <c r="S81" i="16"/>
  <c r="S77" i="16"/>
  <c r="S76" i="16" s="1"/>
  <c r="D175" i="23"/>
  <c r="G65" i="4"/>
  <c r="G138" i="4" s="1"/>
  <c r="H167" i="19"/>
  <c r="H217" i="19"/>
  <c r="H176" i="19"/>
  <c r="H172" i="19"/>
  <c r="H168" i="19"/>
  <c r="H173" i="19"/>
  <c r="H169" i="19"/>
  <c r="H165" i="19"/>
  <c r="H80" i="16"/>
  <c r="H77" i="16"/>
  <c r="H76" i="16" s="1"/>
  <c r="P160" i="18"/>
  <c r="G217" i="18"/>
  <c r="G172" i="18"/>
  <c r="G168" i="18"/>
  <c r="G164" i="18"/>
  <c r="G173" i="18"/>
  <c r="G169" i="18"/>
  <c r="G165" i="18"/>
  <c r="G161" i="18"/>
  <c r="G174" i="18"/>
  <c r="G170" i="18"/>
  <c r="G162" i="18"/>
  <c r="G167" i="18"/>
  <c r="G97" i="16"/>
  <c r="G95" i="16" s="1"/>
  <c r="G175" i="18"/>
  <c r="G163" i="18"/>
  <c r="E167" i="19"/>
  <c r="E217" i="19"/>
  <c r="E176" i="19"/>
  <c r="E172" i="19"/>
  <c r="E168" i="19"/>
  <c r="E173" i="19"/>
  <c r="E169" i="19"/>
  <c r="E165" i="19"/>
  <c r="E80" i="16"/>
  <c r="E77" i="16"/>
  <c r="E76" i="16" s="1"/>
  <c r="H76" i="20"/>
  <c r="H167" i="4" s="1"/>
  <c r="M184" i="19"/>
  <c r="L174" i="18"/>
  <c r="L170" i="18"/>
  <c r="L162" i="18"/>
  <c r="L175" i="18"/>
  <c r="L167" i="18"/>
  <c r="L163" i="18"/>
  <c r="L217" i="18"/>
  <c r="L172" i="18"/>
  <c r="L168" i="18"/>
  <c r="L164" i="18"/>
  <c r="L97" i="16"/>
  <c r="L95" i="16" s="1"/>
  <c r="L173" i="18"/>
  <c r="L169" i="18"/>
  <c r="L165" i="18"/>
  <c r="L161" i="18"/>
  <c r="N171" i="18"/>
  <c r="V175" i="17"/>
  <c r="V172" i="17"/>
  <c r="V168" i="17"/>
  <c r="V167" i="17"/>
  <c r="V166" i="17"/>
  <c r="V169" i="17"/>
  <c r="V165" i="17"/>
  <c r="V173" i="17"/>
  <c r="V164" i="17"/>
  <c r="V163" i="17"/>
  <c r="V162" i="17"/>
  <c r="V170" i="17"/>
  <c r="V161" i="17"/>
  <c r="V174" i="17"/>
  <c r="V53" i="16"/>
  <c r="G172" i="17"/>
  <c r="G173" i="17"/>
  <c r="G169" i="17"/>
  <c r="G165" i="17"/>
  <c r="G161" i="17"/>
  <c r="G174" i="17"/>
  <c r="G170" i="17"/>
  <c r="G166" i="17"/>
  <c r="G162" i="17"/>
  <c r="G175" i="17"/>
  <c r="G168" i="17"/>
  <c r="G167" i="17"/>
  <c r="G53" i="16"/>
  <c r="G164" i="17"/>
  <c r="G163" i="17"/>
  <c r="U217" i="18"/>
  <c r="U175" i="18"/>
  <c r="U167" i="18"/>
  <c r="U163" i="18"/>
  <c r="U172" i="18"/>
  <c r="U168" i="18"/>
  <c r="U164" i="18"/>
  <c r="U173" i="18"/>
  <c r="U169" i="18"/>
  <c r="U165" i="18"/>
  <c r="U161" i="18"/>
  <c r="U97" i="16"/>
  <c r="U95" i="16" s="1"/>
  <c r="U170" i="18"/>
  <c r="U174" i="18"/>
  <c r="U162" i="18"/>
  <c r="O171" i="18"/>
  <c r="N216" i="15"/>
  <c r="O218" i="15"/>
  <c r="O214" i="15"/>
  <c r="O210" i="15"/>
  <c r="O253" i="15"/>
  <c r="O217" i="15"/>
  <c r="O213" i="15"/>
  <c r="O209" i="15"/>
  <c r="O220" i="15"/>
  <c r="O211" i="15"/>
  <c r="O78" i="12"/>
  <c r="O71" i="12"/>
  <c r="O70" i="12" s="1"/>
  <c r="I233" i="15"/>
  <c r="I185" i="15"/>
  <c r="I182" i="15"/>
  <c r="I178" i="15"/>
  <c r="I183" i="15"/>
  <c r="I179" i="15"/>
  <c r="I176" i="15"/>
  <c r="I76" i="12"/>
  <c r="I71" i="12"/>
  <c r="I70" i="12" s="1"/>
  <c r="D99" i="12"/>
  <c r="D160" i="4" s="1"/>
  <c r="T75" i="12"/>
  <c r="T105" i="4"/>
  <c r="V3" i="4"/>
  <c r="V5" i="4"/>
  <c r="H86" i="12"/>
  <c r="H57" i="4"/>
  <c r="H132" i="4" s="1"/>
  <c r="M181" i="15"/>
  <c r="K129" i="11"/>
  <c r="K125" i="11"/>
  <c r="K130" i="11"/>
  <c r="K126" i="11"/>
  <c r="K122" i="11"/>
  <c r="K147" i="11"/>
  <c r="K123" i="11"/>
  <c r="K132" i="11"/>
  <c r="K56" i="8"/>
  <c r="K52" i="8"/>
  <c r="K51" i="8" s="1"/>
  <c r="J132" i="11"/>
  <c r="J129" i="11"/>
  <c r="J125" i="11"/>
  <c r="J130" i="11"/>
  <c r="J126" i="11"/>
  <c r="J122" i="11"/>
  <c r="J147" i="11"/>
  <c r="J123" i="11"/>
  <c r="J56" i="8"/>
  <c r="H63" i="12"/>
  <c r="K128" i="11"/>
  <c r="B54" i="7"/>
  <c r="N59" i="8"/>
  <c r="N52" i="4"/>
  <c r="B111" i="11"/>
  <c r="T59" i="8"/>
  <c r="T65" i="8"/>
  <c r="T154" i="4" s="1"/>
  <c r="T52" i="4"/>
  <c r="G45" i="6"/>
  <c r="U59" i="8"/>
  <c r="U52" i="4"/>
  <c r="V54" i="7"/>
  <c r="G48" i="6"/>
  <c r="O44" i="6"/>
  <c r="N27" i="5"/>
  <c r="C43" i="6"/>
  <c r="C41" i="6" s="1"/>
  <c r="T43" i="6"/>
  <c r="B53" i="7"/>
  <c r="U44" i="6"/>
  <c r="U41" i="6" s="1"/>
  <c r="D47" i="6"/>
  <c r="D41" i="6" s="1"/>
  <c r="U45" i="6"/>
  <c r="B47" i="6"/>
  <c r="U65" i="4"/>
  <c r="U138" i="4" s="1"/>
  <c r="T191" i="19"/>
  <c r="T187" i="19"/>
  <c r="T183" i="19"/>
  <c r="T229" i="19"/>
  <c r="T192" i="19"/>
  <c r="T188" i="19"/>
  <c r="T185" i="19"/>
  <c r="T81" i="16"/>
  <c r="T77" i="16"/>
  <c r="T76" i="16" s="1"/>
  <c r="O27" i="5"/>
  <c r="T179" i="23"/>
  <c r="T176" i="23"/>
  <c r="T172" i="23"/>
  <c r="T170" i="23"/>
  <c r="T62" i="20"/>
  <c r="M137" i="23"/>
  <c r="M143" i="23"/>
  <c r="M139" i="23"/>
  <c r="M144" i="23"/>
  <c r="M60" i="20"/>
  <c r="M140" i="23"/>
  <c r="M57" i="20"/>
  <c r="M56" i="20" s="1"/>
  <c r="E191" i="19"/>
  <c r="E187" i="19"/>
  <c r="E183" i="19"/>
  <c r="E229" i="19"/>
  <c r="E192" i="19"/>
  <c r="E188" i="19"/>
  <c r="E185" i="19"/>
  <c r="E81" i="16"/>
  <c r="B116" i="4"/>
  <c r="I74" i="24"/>
  <c r="I171" i="4" s="1"/>
  <c r="I69" i="4"/>
  <c r="I142" i="4" s="1"/>
  <c r="B74" i="24"/>
  <c r="B171" i="4" s="1"/>
  <c r="B69" i="4"/>
  <c r="B142" i="4" s="1"/>
  <c r="W74" i="24"/>
  <c r="W171" i="4" s="1"/>
  <c r="W69" i="4"/>
  <c r="W142" i="4" s="1"/>
  <c r="T153" i="23"/>
  <c r="S170" i="23"/>
  <c r="S179" i="23"/>
  <c r="S176" i="23"/>
  <c r="S172" i="23"/>
  <c r="S62" i="20"/>
  <c r="D158" i="23"/>
  <c r="D154" i="23"/>
  <c r="D163" i="23"/>
  <c r="D155" i="23"/>
  <c r="D151" i="23"/>
  <c r="D161" i="23"/>
  <c r="D160" i="23"/>
  <c r="D61" i="20"/>
  <c r="N163" i="23"/>
  <c r="N155" i="23"/>
  <c r="N151" i="23"/>
  <c r="N158" i="23"/>
  <c r="N154" i="23"/>
  <c r="N153" i="23"/>
  <c r="N157" i="23"/>
  <c r="N161" i="23"/>
  <c r="N61" i="20"/>
  <c r="N57" i="20"/>
  <c r="N56" i="20" s="1"/>
  <c r="U179" i="23"/>
  <c r="U176" i="23"/>
  <c r="U172" i="23"/>
  <c r="U170" i="23"/>
  <c r="U62" i="20"/>
  <c r="T171" i="23"/>
  <c r="I161" i="23"/>
  <c r="I158" i="23"/>
  <c r="I154" i="23"/>
  <c r="I163" i="23"/>
  <c r="I155" i="23"/>
  <c r="I151" i="23"/>
  <c r="I146" i="23" s="1"/>
  <c r="I57" i="20"/>
  <c r="I56" i="20" s="1"/>
  <c r="I61" i="20"/>
  <c r="K170" i="23"/>
  <c r="K179" i="23"/>
  <c r="K176" i="23"/>
  <c r="K172" i="23"/>
  <c r="K57" i="20"/>
  <c r="K56" i="20" s="1"/>
  <c r="K62" i="20"/>
  <c r="O74" i="24"/>
  <c r="O171" i="4" s="1"/>
  <c r="O69" i="4"/>
  <c r="O142" i="4" s="1"/>
  <c r="S74" i="24"/>
  <c r="S171" i="4" s="1"/>
  <c r="S69" i="4"/>
  <c r="S142" i="4" s="1"/>
  <c r="S175" i="23"/>
  <c r="E153" i="23"/>
  <c r="N191" i="19"/>
  <c r="N187" i="19"/>
  <c r="N183" i="19"/>
  <c r="N229" i="19"/>
  <c r="N192" i="19"/>
  <c r="N188" i="19"/>
  <c r="N185" i="19"/>
  <c r="N81" i="16"/>
  <c r="N77" i="16"/>
  <c r="N76" i="16" s="1"/>
  <c r="K191" i="19"/>
  <c r="K187" i="19"/>
  <c r="K183" i="19"/>
  <c r="K229" i="19"/>
  <c r="K192" i="19"/>
  <c r="K188" i="19"/>
  <c r="K185" i="19"/>
  <c r="K81" i="16"/>
  <c r="K79" i="16" s="1"/>
  <c r="R170" i="23"/>
  <c r="R165" i="23" s="1"/>
  <c r="R179" i="23"/>
  <c r="R176" i="23"/>
  <c r="R172" i="23"/>
  <c r="R62" i="20"/>
  <c r="R57" i="20"/>
  <c r="R56" i="20" s="1"/>
  <c r="D194" i="21"/>
  <c r="M190" i="19"/>
  <c r="R160" i="18"/>
  <c r="C191" i="19"/>
  <c r="C187" i="19"/>
  <c r="C183" i="19"/>
  <c r="C229" i="19"/>
  <c r="C192" i="19"/>
  <c r="C188" i="19"/>
  <c r="C185" i="19"/>
  <c r="C77" i="16"/>
  <c r="C76" i="16" s="1"/>
  <c r="C81" i="16"/>
  <c r="H160" i="18"/>
  <c r="F184" i="19"/>
  <c r="E184" i="19"/>
  <c r="D174" i="18"/>
  <c r="D170" i="18"/>
  <c r="D162" i="18"/>
  <c r="D217" i="18"/>
  <c r="D175" i="18"/>
  <c r="D167" i="18"/>
  <c r="D163" i="18"/>
  <c r="D172" i="18"/>
  <c r="D168" i="18"/>
  <c r="D164" i="18"/>
  <c r="D97" i="16"/>
  <c r="D95" i="16" s="1"/>
  <c r="D173" i="18"/>
  <c r="D169" i="18"/>
  <c r="D165" i="18"/>
  <c r="D161" i="18"/>
  <c r="G240" i="17"/>
  <c r="S229" i="17"/>
  <c r="Q173" i="17"/>
  <c r="Q169" i="17"/>
  <c r="Q174" i="17"/>
  <c r="Q170" i="17"/>
  <c r="Q166" i="17"/>
  <c r="Q162" i="17"/>
  <c r="Q175" i="17"/>
  <c r="Q167" i="17"/>
  <c r="Q163" i="17"/>
  <c r="Q161" i="17"/>
  <c r="Q53" i="16"/>
  <c r="Q172" i="17"/>
  <c r="Q168" i="17"/>
  <c r="Q217" i="18"/>
  <c r="Q164" i="17"/>
  <c r="Q165" i="17"/>
  <c r="M175" i="17"/>
  <c r="M172" i="17"/>
  <c r="M168" i="17"/>
  <c r="M164" i="17"/>
  <c r="M173" i="17"/>
  <c r="M169" i="17"/>
  <c r="M165" i="17"/>
  <c r="M53" i="16"/>
  <c r="M167" i="17"/>
  <c r="M166" i="17"/>
  <c r="M170" i="17"/>
  <c r="M163" i="17"/>
  <c r="M162" i="17"/>
  <c r="M174" i="17"/>
  <c r="M161" i="17"/>
  <c r="B169" i="17"/>
  <c r="B168" i="17"/>
  <c r="B173" i="17"/>
  <c r="B167" i="17"/>
  <c r="B170" i="17"/>
  <c r="B166" i="17"/>
  <c r="B165" i="17"/>
  <c r="B164" i="17"/>
  <c r="B174" i="17"/>
  <c r="B163" i="17"/>
  <c r="B53" i="16"/>
  <c r="B162" i="17"/>
  <c r="B175" i="17"/>
  <c r="B172" i="17"/>
  <c r="B161" i="17"/>
  <c r="H181" i="15"/>
  <c r="G218" i="15"/>
  <c r="G214" i="15"/>
  <c r="G210" i="15"/>
  <c r="G253" i="15"/>
  <c r="G217" i="15"/>
  <c r="G213" i="15"/>
  <c r="G220" i="15"/>
  <c r="G211" i="15"/>
  <c r="G209" i="15"/>
  <c r="G78" i="12"/>
  <c r="G71" i="12"/>
  <c r="G70" i="12" s="1"/>
  <c r="F176" i="15"/>
  <c r="F71" i="12"/>
  <c r="F70" i="12" s="1"/>
  <c r="F185" i="15"/>
  <c r="F233" i="15"/>
  <c r="F76" i="12"/>
  <c r="F182" i="15"/>
  <c r="F178" i="15"/>
  <c r="F179" i="15"/>
  <c r="F183" i="15"/>
  <c r="F61" i="4"/>
  <c r="F134" i="4" s="1"/>
  <c r="E181" i="15"/>
  <c r="F55" i="4"/>
  <c r="B132" i="11"/>
  <c r="B129" i="11"/>
  <c r="B125" i="11"/>
  <c r="B130" i="11"/>
  <c r="B126" i="11"/>
  <c r="B122" i="11"/>
  <c r="B147" i="11"/>
  <c r="B123" i="11"/>
  <c r="B56" i="8"/>
  <c r="D191" i="19"/>
  <c r="D187" i="19"/>
  <c r="D183" i="19"/>
  <c r="D229" i="19"/>
  <c r="D192" i="19"/>
  <c r="D188" i="19"/>
  <c r="D185" i="19"/>
  <c r="D81" i="16"/>
  <c r="D77" i="16"/>
  <c r="D76" i="16" s="1"/>
  <c r="U55" i="4"/>
  <c r="U130" i="4" s="1"/>
  <c r="Q53" i="7"/>
  <c r="Q55" i="7"/>
  <c r="V59" i="8"/>
  <c r="V52" i="4"/>
  <c r="L59" i="8"/>
  <c r="L65" i="8"/>
  <c r="L154" i="4" s="1"/>
  <c r="L52" i="4"/>
  <c r="K59" i="8"/>
  <c r="K52" i="4"/>
  <c r="J44" i="6"/>
  <c r="R27" i="5"/>
  <c r="J5" i="7"/>
  <c r="J54" i="7" s="1"/>
  <c r="E42" i="6"/>
  <c r="B5" i="5"/>
  <c r="E55" i="7"/>
  <c r="F5" i="6"/>
  <c r="F48" i="6" s="1"/>
  <c r="I5" i="5"/>
  <c r="G44" i="6"/>
  <c r="W46" i="6"/>
  <c r="V53" i="7"/>
  <c r="I5" i="7"/>
  <c r="V45" i="6"/>
  <c r="P41" i="6"/>
  <c r="V52" i="7"/>
  <c r="C27" i="5"/>
  <c r="U128" i="4"/>
  <c r="B161" i="23"/>
  <c r="B158" i="23"/>
  <c r="B154" i="23"/>
  <c r="B151" i="23"/>
  <c r="B163" i="23"/>
  <c r="B155" i="23"/>
  <c r="B57" i="20"/>
  <c r="B56" i="20" s="1"/>
  <c r="B61" i="20"/>
  <c r="R217" i="19"/>
  <c r="R176" i="19"/>
  <c r="R172" i="19"/>
  <c r="R168" i="19"/>
  <c r="R173" i="19"/>
  <c r="R169" i="19"/>
  <c r="R165" i="19"/>
  <c r="R171" i="19"/>
  <c r="R167" i="19"/>
  <c r="R77" i="16"/>
  <c r="R76" i="16" s="1"/>
  <c r="R80" i="16"/>
  <c r="M217" i="18"/>
  <c r="M175" i="18"/>
  <c r="M167" i="18"/>
  <c r="M163" i="18"/>
  <c r="M172" i="18"/>
  <c r="M168" i="18"/>
  <c r="M164" i="18"/>
  <c r="M173" i="18"/>
  <c r="M169" i="18"/>
  <c r="M165" i="18"/>
  <c r="M161" i="18"/>
  <c r="M162" i="18"/>
  <c r="M170" i="18"/>
  <c r="M174" i="18"/>
  <c r="M97" i="16"/>
  <c r="M95" i="16" s="1"/>
  <c r="V218" i="15"/>
  <c r="V214" i="15"/>
  <c r="V210" i="15"/>
  <c r="V253" i="15"/>
  <c r="V211" i="15"/>
  <c r="V209" i="15"/>
  <c r="V213" i="15"/>
  <c r="V220" i="15"/>
  <c r="V78" i="12"/>
  <c r="V217" i="15"/>
  <c r="W128" i="11"/>
  <c r="Q63" i="12"/>
  <c r="Q86" i="12"/>
  <c r="Q57" i="4"/>
  <c r="Q132" i="4" s="1"/>
  <c r="E48" i="6"/>
  <c r="V141" i="23"/>
  <c r="E74" i="24"/>
  <c r="E171" i="4" s="1"/>
  <c r="E69" i="4"/>
  <c r="E142" i="4" s="1"/>
  <c r="J217" i="19"/>
  <c r="J176" i="19"/>
  <c r="J172" i="19"/>
  <c r="J168" i="19"/>
  <c r="J173" i="19"/>
  <c r="J169" i="19"/>
  <c r="J165" i="19"/>
  <c r="J171" i="19"/>
  <c r="J167" i="19"/>
  <c r="J77" i="16"/>
  <c r="J76" i="16" s="1"/>
  <c r="J80" i="16"/>
  <c r="I173" i="17"/>
  <c r="I169" i="17"/>
  <c r="I174" i="17"/>
  <c r="I170" i="17"/>
  <c r="I166" i="17"/>
  <c r="I162" i="17"/>
  <c r="I175" i="17"/>
  <c r="I167" i="17"/>
  <c r="I163" i="17"/>
  <c r="I161" i="17"/>
  <c r="I172" i="17"/>
  <c r="I168" i="17"/>
  <c r="I53" i="16"/>
  <c r="I165" i="17"/>
  <c r="I164" i="17"/>
  <c r="U160" i="17"/>
  <c r="J115" i="11"/>
  <c r="J107" i="11"/>
  <c r="J136" i="11"/>
  <c r="J112" i="11"/>
  <c r="J108" i="11"/>
  <c r="J113" i="11"/>
  <c r="J109" i="11"/>
  <c r="J105" i="11"/>
  <c r="J106" i="11"/>
  <c r="J52" i="8"/>
  <c r="J51" i="8" s="1"/>
  <c r="J55" i="8"/>
  <c r="H54" i="8"/>
  <c r="H101" i="4"/>
  <c r="E5" i="5"/>
  <c r="E48" i="5" s="1"/>
  <c r="Q72" i="37"/>
  <c r="V74" i="24"/>
  <c r="V171" i="4" s="1"/>
  <c r="V69" i="4"/>
  <c r="V142" i="4" s="1"/>
  <c r="L74" i="24"/>
  <c r="L171" i="4" s="1"/>
  <c r="L69" i="4"/>
  <c r="L142" i="4" s="1"/>
  <c r="J175" i="23"/>
  <c r="K146" i="25"/>
  <c r="C170" i="23"/>
  <c r="C179" i="23"/>
  <c r="C176" i="23"/>
  <c r="C172" i="23"/>
  <c r="C62" i="20"/>
  <c r="O163" i="23"/>
  <c r="O155" i="23"/>
  <c r="O151" i="23"/>
  <c r="O161" i="23"/>
  <c r="O158" i="23"/>
  <c r="O154" i="23"/>
  <c r="O61" i="20"/>
  <c r="O57" i="20"/>
  <c r="O56" i="20" s="1"/>
  <c r="U171" i="23"/>
  <c r="O165" i="23"/>
  <c r="I153" i="23"/>
  <c r="U137" i="23"/>
  <c r="U143" i="23"/>
  <c r="U139" i="23"/>
  <c r="U140" i="23"/>
  <c r="U60" i="20"/>
  <c r="U57" i="20"/>
  <c r="U56" i="20" s="1"/>
  <c r="U144" i="23"/>
  <c r="B157" i="23"/>
  <c r="M74" i="24"/>
  <c r="M171" i="4" s="1"/>
  <c r="M69" i="4"/>
  <c r="M142" i="4" s="1"/>
  <c r="K74" i="24"/>
  <c r="K171" i="4" s="1"/>
  <c r="K69" i="4"/>
  <c r="K142" i="4" s="1"/>
  <c r="I170" i="23"/>
  <c r="I179" i="23"/>
  <c r="I176" i="23"/>
  <c r="I172" i="23"/>
  <c r="I62" i="20"/>
  <c r="Q160" i="23"/>
  <c r="I65" i="4"/>
  <c r="I138" i="4" s="1"/>
  <c r="F191" i="19"/>
  <c r="F187" i="19"/>
  <c r="F183" i="19"/>
  <c r="F229" i="19"/>
  <c r="F192" i="19"/>
  <c r="F188" i="19"/>
  <c r="F185" i="19"/>
  <c r="F81" i="16"/>
  <c r="F77" i="16"/>
  <c r="F76" i="16" s="1"/>
  <c r="U191" i="19"/>
  <c r="U187" i="19"/>
  <c r="U183" i="19"/>
  <c r="U229" i="19"/>
  <c r="U192" i="19"/>
  <c r="U188" i="19"/>
  <c r="U185" i="19"/>
  <c r="U81" i="16"/>
  <c r="K184" i="19"/>
  <c r="R171" i="23"/>
  <c r="E190" i="19"/>
  <c r="H171" i="19"/>
  <c r="U167" i="19"/>
  <c r="U217" i="19"/>
  <c r="U176" i="19"/>
  <c r="U172" i="19"/>
  <c r="U168" i="19"/>
  <c r="U173" i="19"/>
  <c r="U169" i="19"/>
  <c r="U165" i="19"/>
  <c r="U160" i="19" s="1"/>
  <c r="U80" i="16"/>
  <c r="U77" i="16"/>
  <c r="U76" i="16" s="1"/>
  <c r="E171" i="19"/>
  <c r="N166" i="18"/>
  <c r="L166" i="18"/>
  <c r="I171" i="17"/>
  <c r="D167" i="17"/>
  <c r="D166" i="17"/>
  <c r="D165" i="17"/>
  <c r="D170" i="17"/>
  <c r="D164" i="17"/>
  <c r="D53" i="16"/>
  <c r="D174" i="17"/>
  <c r="D163" i="17"/>
  <c r="D162" i="17"/>
  <c r="D175" i="17"/>
  <c r="D161" i="17"/>
  <c r="D172" i="17"/>
  <c r="D169" i="17"/>
  <c r="D173" i="17"/>
  <c r="D168" i="17"/>
  <c r="S160" i="18"/>
  <c r="D171" i="17"/>
  <c r="U61" i="4"/>
  <c r="U134" i="4" s="1"/>
  <c r="W171" i="18"/>
  <c r="K160" i="18"/>
  <c r="R170" i="17"/>
  <c r="R162" i="17"/>
  <c r="R161" i="17"/>
  <c r="R174" i="17"/>
  <c r="R175" i="17"/>
  <c r="R53" i="16"/>
  <c r="R172" i="17"/>
  <c r="R168" i="17"/>
  <c r="R167" i="17"/>
  <c r="R169" i="17"/>
  <c r="R166" i="17"/>
  <c r="R165" i="17"/>
  <c r="R164" i="17"/>
  <c r="R173" i="17"/>
  <c r="R163" i="17"/>
  <c r="F160" i="17"/>
  <c r="T217" i="15"/>
  <c r="T213" i="15"/>
  <c r="T209" i="15"/>
  <c r="T253" i="15"/>
  <c r="T220" i="15"/>
  <c r="T214" i="15"/>
  <c r="T218" i="15"/>
  <c r="T78" i="12"/>
  <c r="T211" i="15"/>
  <c r="T210" i="15"/>
  <c r="S55" i="4"/>
  <c r="N3" i="4"/>
  <c r="N5" i="4"/>
  <c r="V130" i="11"/>
  <c r="V126" i="11"/>
  <c r="V122" i="11"/>
  <c r="V147" i="11"/>
  <c r="V123" i="11"/>
  <c r="V132" i="11"/>
  <c r="V129" i="11"/>
  <c r="V125" i="11"/>
  <c r="V56" i="8"/>
  <c r="B98" i="12"/>
  <c r="B159" i="4" s="1"/>
  <c r="B86" i="12"/>
  <c r="B63" i="12"/>
  <c r="B57" i="4"/>
  <c r="B132" i="4" s="1"/>
  <c r="L55" i="4"/>
  <c r="L130" i="4" s="1"/>
  <c r="Q100" i="11"/>
  <c r="L75" i="12"/>
  <c r="L105" i="4"/>
  <c r="V113" i="11"/>
  <c r="V109" i="11"/>
  <c r="V105" i="11"/>
  <c r="V100" i="11" s="1"/>
  <c r="V55" i="8"/>
  <c r="V106" i="11"/>
  <c r="V115" i="11"/>
  <c r="V111" i="11"/>
  <c r="V107" i="11"/>
  <c r="V136" i="11"/>
  <c r="V112" i="11"/>
  <c r="V108" i="11"/>
  <c r="V52" i="8"/>
  <c r="V51" i="8" s="1"/>
  <c r="D184" i="19"/>
  <c r="P54" i="8"/>
  <c r="P101" i="4"/>
  <c r="F59" i="8"/>
  <c r="F52" i="4"/>
  <c r="P55" i="7"/>
  <c r="C59" i="8"/>
  <c r="C52" i="4"/>
  <c r="H67" i="8"/>
  <c r="H156" i="4" s="1"/>
  <c r="B59" i="8"/>
  <c r="B52" i="4"/>
  <c r="E46" i="6"/>
  <c r="J27" i="5"/>
  <c r="W59" i="8"/>
  <c r="W52" i="4"/>
  <c r="Q27" i="5"/>
  <c r="P27" i="5"/>
  <c r="W47" i="6"/>
  <c r="J46" i="6"/>
  <c r="W27" i="5"/>
  <c r="C5" i="7"/>
  <c r="G46" i="6"/>
  <c r="N53" i="7"/>
  <c r="U27" i="5"/>
  <c r="G129" i="4"/>
  <c r="N52" i="7"/>
  <c r="B52" i="7"/>
  <c r="M44" i="6"/>
  <c r="M41" i="6" s="1"/>
  <c r="E45" i="6"/>
  <c r="D27" i="5"/>
  <c r="F115" i="4" l="1"/>
  <c r="F59" i="20"/>
  <c r="F79" i="20"/>
  <c r="F170" i="4" s="1"/>
  <c r="T165" i="23"/>
  <c r="N115" i="4"/>
  <c r="N79" i="20"/>
  <c r="N170" i="4" s="1"/>
  <c r="P113" i="4"/>
  <c r="P77" i="20"/>
  <c r="P168" i="4" s="1"/>
  <c r="P59" i="20"/>
  <c r="B146" i="23"/>
  <c r="U165" i="23"/>
  <c r="U132" i="23"/>
  <c r="M55" i="7"/>
  <c r="M165" i="23"/>
  <c r="W132" i="23"/>
  <c r="P115" i="4"/>
  <c r="P79" i="20"/>
  <c r="P170" i="4" s="1"/>
  <c r="M52" i="7"/>
  <c r="W59" i="20"/>
  <c r="W113" i="4"/>
  <c r="W77" i="20"/>
  <c r="W168" i="4" s="1"/>
  <c r="I165" i="23"/>
  <c r="U146" i="23"/>
  <c r="M54" i="7"/>
  <c r="N178" i="19"/>
  <c r="W54" i="7"/>
  <c r="B160" i="18"/>
  <c r="N160" i="18"/>
  <c r="H62" i="4"/>
  <c r="H135" i="4" s="1"/>
  <c r="H91" i="16"/>
  <c r="H89" i="16" s="1"/>
  <c r="H52" i="16"/>
  <c r="H61" i="4" s="1"/>
  <c r="H134" i="4" s="1"/>
  <c r="F160" i="18"/>
  <c r="K52" i="16"/>
  <c r="K61" i="4" s="1"/>
  <c r="K134" i="4" s="1"/>
  <c r="K62" i="4"/>
  <c r="K135" i="4" s="1"/>
  <c r="K101" i="16"/>
  <c r="K164" i="4" s="1"/>
  <c r="K91" i="16"/>
  <c r="K89" i="16" s="1"/>
  <c r="S62" i="4"/>
  <c r="S135" i="4" s="1"/>
  <c r="S101" i="16"/>
  <c r="S164" i="4" s="1"/>
  <c r="S52" i="16"/>
  <c r="S61" i="4" s="1"/>
  <c r="S134" i="4" s="1"/>
  <c r="S91" i="16"/>
  <c r="S89" i="16" s="1"/>
  <c r="C52" i="16"/>
  <c r="C61" i="4" s="1"/>
  <c r="C134" i="4" s="1"/>
  <c r="C62" i="4"/>
  <c r="C135" i="4" s="1"/>
  <c r="C91" i="16"/>
  <c r="C89" i="16" s="1"/>
  <c r="C101" i="16"/>
  <c r="C164" i="4" s="1"/>
  <c r="I160" i="17"/>
  <c r="E160" i="17"/>
  <c r="T55" i="7"/>
  <c r="K105" i="4"/>
  <c r="K99" i="12"/>
  <c r="K160" i="4" s="1"/>
  <c r="K75" i="12"/>
  <c r="S52" i="7"/>
  <c r="S53" i="7"/>
  <c r="L204" i="15"/>
  <c r="T54" i="7"/>
  <c r="C104" i="4"/>
  <c r="C73" i="12"/>
  <c r="R75" i="12"/>
  <c r="R105" i="4"/>
  <c r="D54" i="7"/>
  <c r="U53" i="7"/>
  <c r="S55" i="7"/>
  <c r="D53" i="7"/>
  <c r="S75" i="12"/>
  <c r="S105" i="4"/>
  <c r="C98" i="12"/>
  <c r="C159" i="4" s="1"/>
  <c r="D52" i="7"/>
  <c r="J75" i="12"/>
  <c r="J105" i="4"/>
  <c r="J99" i="12"/>
  <c r="J160" i="4" s="1"/>
  <c r="D204" i="15"/>
  <c r="W105" i="4"/>
  <c r="W75" i="12"/>
  <c r="W73" i="12" s="1"/>
  <c r="W102" i="4" s="1"/>
  <c r="G55" i="7"/>
  <c r="K55" i="7"/>
  <c r="O98" i="12"/>
  <c r="O159" i="4" s="1"/>
  <c r="W55" i="7"/>
  <c r="O55" i="7"/>
  <c r="O54" i="7"/>
  <c r="G52" i="7"/>
  <c r="O53" i="7"/>
  <c r="O47" i="7" s="1"/>
  <c r="K54" i="7"/>
  <c r="G54" i="7"/>
  <c r="W53" i="7"/>
  <c r="M47" i="7"/>
  <c r="I100" i="4"/>
  <c r="I54" i="8"/>
  <c r="I66" i="8"/>
  <c r="I155" i="4" s="1"/>
  <c r="D99" i="4"/>
  <c r="D65" i="8"/>
  <c r="D154" i="4" s="1"/>
  <c r="M100" i="4"/>
  <c r="M54" i="8"/>
  <c r="M66" i="8"/>
  <c r="M155" i="4" s="1"/>
  <c r="C65" i="8"/>
  <c r="C154" i="4" s="1"/>
  <c r="U52" i="7"/>
  <c r="K117" i="11"/>
  <c r="U65" i="8"/>
  <c r="U154" i="4" s="1"/>
  <c r="T53" i="7"/>
  <c r="Q54" i="8"/>
  <c r="Q100" i="4"/>
  <c r="Q66" i="8"/>
  <c r="Q155" i="4" s="1"/>
  <c r="U54" i="7"/>
  <c r="V117" i="11"/>
  <c r="K52" i="7"/>
  <c r="V47" i="7"/>
  <c r="N47" i="7"/>
  <c r="J41" i="6"/>
  <c r="B47" i="7"/>
  <c r="W41" i="6"/>
  <c r="L55" i="7"/>
  <c r="L52" i="7"/>
  <c r="L54" i="7"/>
  <c r="P47" i="7"/>
  <c r="V43" i="6"/>
  <c r="V44" i="6"/>
  <c r="V42" i="6"/>
  <c r="V48" i="6"/>
  <c r="Q47" i="7"/>
  <c r="I41" i="6"/>
  <c r="Q41" i="6"/>
  <c r="V47" i="6"/>
  <c r="V41" i="6" s="1"/>
  <c r="L53" i="7"/>
  <c r="K108" i="4"/>
  <c r="K100" i="16"/>
  <c r="K163" i="4" s="1"/>
  <c r="U59" i="20"/>
  <c r="U113" i="4"/>
  <c r="U77" i="20"/>
  <c r="U168" i="4" s="1"/>
  <c r="J54" i="8"/>
  <c r="J100" i="4"/>
  <c r="J66" i="8"/>
  <c r="J155" i="4" s="1"/>
  <c r="R79" i="16"/>
  <c r="R108" i="4" s="1"/>
  <c r="R109" i="4"/>
  <c r="R59" i="20"/>
  <c r="R115" i="4"/>
  <c r="R79" i="20"/>
  <c r="R170" i="4" s="1"/>
  <c r="O107" i="4"/>
  <c r="O73" i="12"/>
  <c r="O102" i="4" s="1"/>
  <c r="O101" i="12"/>
  <c r="O162" i="4" s="1"/>
  <c r="W54" i="8"/>
  <c r="W101" i="4"/>
  <c r="W67" i="8"/>
  <c r="W156" i="4" s="1"/>
  <c r="W55" i="4"/>
  <c r="W130" i="4" s="1"/>
  <c r="C59" i="20"/>
  <c r="C113" i="4"/>
  <c r="C77" i="20"/>
  <c r="C168" i="4" s="1"/>
  <c r="U5" i="5"/>
  <c r="P5" i="5"/>
  <c r="C115" i="4"/>
  <c r="C79" i="20"/>
  <c r="C170" i="4" s="1"/>
  <c r="F47" i="6"/>
  <c r="F44" i="6"/>
  <c r="F42" i="6"/>
  <c r="F43" i="6"/>
  <c r="F46" i="6"/>
  <c r="F45" i="6"/>
  <c r="R5" i="5"/>
  <c r="F75" i="12"/>
  <c r="F105" i="4"/>
  <c r="F99" i="12"/>
  <c r="F160" i="4" s="1"/>
  <c r="G73" i="12"/>
  <c r="G107" i="4"/>
  <c r="G101" i="12"/>
  <c r="G162" i="4" s="1"/>
  <c r="C79" i="16"/>
  <c r="C110" i="4"/>
  <c r="C102" i="16"/>
  <c r="C165" i="4" s="1"/>
  <c r="T178" i="19"/>
  <c r="G101" i="16"/>
  <c r="G164" i="4" s="1"/>
  <c r="G52" i="16"/>
  <c r="G91" i="16"/>
  <c r="G62" i="4"/>
  <c r="G135" i="4" s="1"/>
  <c r="G160" i="17"/>
  <c r="L160" i="18"/>
  <c r="H79" i="16"/>
  <c r="H109" i="4"/>
  <c r="H101" i="16"/>
  <c r="H164" i="4" s="1"/>
  <c r="F128" i="4"/>
  <c r="W204" i="15"/>
  <c r="B165" i="23"/>
  <c r="Q115" i="4"/>
  <c r="Q79" i="20"/>
  <c r="Q170" i="4" s="1"/>
  <c r="M129" i="4"/>
  <c r="Q178" i="19"/>
  <c r="M128" i="4"/>
  <c r="I55" i="4"/>
  <c r="M171" i="15"/>
  <c r="E59" i="20"/>
  <c r="E113" i="4"/>
  <c r="E77" i="20"/>
  <c r="E168" i="4" s="1"/>
  <c r="Q59" i="20"/>
  <c r="Q114" i="4"/>
  <c r="Q78" i="20"/>
  <c r="Q169" i="4" s="1"/>
  <c r="J165" i="23"/>
  <c r="W117" i="11"/>
  <c r="O55" i="4"/>
  <c r="U114" i="4"/>
  <c r="U78" i="20"/>
  <c r="U169" i="4" s="1"/>
  <c r="I45" i="5"/>
  <c r="I44" i="5"/>
  <c r="I43" i="5"/>
  <c r="I46" i="5"/>
  <c r="I42" i="5"/>
  <c r="I47" i="5"/>
  <c r="S115" i="4"/>
  <c r="S79" i="20"/>
  <c r="S170" i="4" s="1"/>
  <c r="O5" i="5"/>
  <c r="S79" i="16"/>
  <c r="S110" i="4"/>
  <c r="S102" i="16"/>
  <c r="S165" i="4" s="1"/>
  <c r="D47" i="7"/>
  <c r="O41" i="6"/>
  <c r="J5" i="5"/>
  <c r="C129" i="4"/>
  <c r="C51" i="4"/>
  <c r="V101" i="4"/>
  <c r="V67" i="8"/>
  <c r="V156" i="4" s="1"/>
  <c r="T204" i="15"/>
  <c r="D101" i="16"/>
  <c r="D164" i="4" s="1"/>
  <c r="D91" i="16"/>
  <c r="D52" i="16"/>
  <c r="D62" i="4"/>
  <c r="D135" i="4" s="1"/>
  <c r="F110" i="4"/>
  <c r="F102" i="16"/>
  <c r="F165" i="4" s="1"/>
  <c r="F79" i="16"/>
  <c r="O78" i="20"/>
  <c r="O169" i="4" s="1"/>
  <c r="O114" i="4"/>
  <c r="O59" i="20"/>
  <c r="C5" i="5"/>
  <c r="C48" i="5" s="1"/>
  <c r="L129" i="4"/>
  <c r="L51" i="4"/>
  <c r="D79" i="16"/>
  <c r="D108" i="4" s="1"/>
  <c r="D110" i="4"/>
  <c r="D102" i="16"/>
  <c r="D165" i="4" s="1"/>
  <c r="B101" i="4"/>
  <c r="B67" i="8"/>
  <c r="B156" i="4" s="1"/>
  <c r="G204" i="15"/>
  <c r="D146" i="23"/>
  <c r="M59" i="20"/>
  <c r="M113" i="4"/>
  <c r="M77" i="20"/>
  <c r="M168" i="4" s="1"/>
  <c r="N129" i="4"/>
  <c r="U160" i="18"/>
  <c r="H160" i="19"/>
  <c r="V178" i="19"/>
  <c r="D132" i="23"/>
  <c r="E129" i="4"/>
  <c r="E171" i="15"/>
  <c r="Q75" i="12"/>
  <c r="Q105" i="4"/>
  <c r="T160" i="18"/>
  <c r="I178" i="19"/>
  <c r="R54" i="8"/>
  <c r="R100" i="4"/>
  <c r="R66" i="8"/>
  <c r="R155" i="4" s="1"/>
  <c r="T5" i="5"/>
  <c r="T48" i="5" s="1"/>
  <c r="L114" i="4"/>
  <c r="L78" i="20"/>
  <c r="L169" i="4" s="1"/>
  <c r="M45" i="5"/>
  <c r="M44" i="5"/>
  <c r="M47" i="5"/>
  <c r="M43" i="5"/>
  <c r="M42" i="5"/>
  <c r="M46" i="5"/>
  <c r="V130" i="4"/>
  <c r="M110" i="4"/>
  <c r="M102" i="16"/>
  <c r="M165" i="4" s="1"/>
  <c r="E114" i="4"/>
  <c r="E78" i="20"/>
  <c r="E169" i="4" s="1"/>
  <c r="S5" i="5"/>
  <c r="S48" i="5" s="1"/>
  <c r="O100" i="16"/>
  <c r="O163" i="4" s="1"/>
  <c r="O61" i="4"/>
  <c r="O134" i="4" s="1"/>
  <c r="P79" i="16"/>
  <c r="P108" i="4" s="1"/>
  <c r="P109" i="4"/>
  <c r="Q79" i="16"/>
  <c r="Q108" i="4" s="1"/>
  <c r="Q109" i="4"/>
  <c r="R55" i="4"/>
  <c r="F129" i="4"/>
  <c r="F51" i="4"/>
  <c r="I54" i="7"/>
  <c r="I53" i="7"/>
  <c r="I52" i="7"/>
  <c r="L59" i="20"/>
  <c r="L113" i="4"/>
  <c r="L77" i="20"/>
  <c r="L168" i="4" s="1"/>
  <c r="Q5" i="5"/>
  <c r="R160" i="17"/>
  <c r="S59" i="20"/>
  <c r="E43" i="5"/>
  <c r="E44" i="5"/>
  <c r="E45" i="5"/>
  <c r="E47" i="5"/>
  <c r="E42" i="5"/>
  <c r="E46" i="5"/>
  <c r="J100" i="11"/>
  <c r="J79" i="16"/>
  <c r="J108" i="4" s="1"/>
  <c r="J109" i="4"/>
  <c r="M160" i="18"/>
  <c r="B91" i="16"/>
  <c r="B52" i="16"/>
  <c r="B101" i="16"/>
  <c r="B164" i="4" s="1"/>
  <c r="B62" i="4"/>
  <c r="B135" i="4" s="1"/>
  <c r="K178" i="19"/>
  <c r="N110" i="4"/>
  <c r="N79" i="16"/>
  <c r="N108" i="4" s="1"/>
  <c r="N102" i="16"/>
  <c r="N165" i="4" s="1"/>
  <c r="K165" i="23"/>
  <c r="N5" i="5"/>
  <c r="U129" i="4"/>
  <c r="U51" i="4"/>
  <c r="J117" i="11"/>
  <c r="O204" i="15"/>
  <c r="M114" i="4"/>
  <c r="M78" i="20"/>
  <c r="M169" i="4" s="1"/>
  <c r="G5" i="5"/>
  <c r="G48" i="5" s="1"/>
  <c r="R101" i="4"/>
  <c r="R67" i="8"/>
  <c r="R156" i="4" s="1"/>
  <c r="S117" i="11"/>
  <c r="M55" i="4"/>
  <c r="M130" i="4" s="1"/>
  <c r="P101" i="16"/>
  <c r="P164" i="4" s="1"/>
  <c r="P52" i="16"/>
  <c r="P91" i="16"/>
  <c r="P62" i="4"/>
  <c r="P135" i="4" s="1"/>
  <c r="N107" i="4"/>
  <c r="N101" i="12"/>
  <c r="N162" i="4" s="1"/>
  <c r="V132" i="23"/>
  <c r="L178" i="19"/>
  <c r="N75" i="12"/>
  <c r="N105" i="4"/>
  <c r="N99" i="12"/>
  <c r="N160" i="4" s="1"/>
  <c r="J160" i="17"/>
  <c r="N91" i="16"/>
  <c r="N101" i="16"/>
  <c r="N164" i="4" s="1"/>
  <c r="N52" i="16"/>
  <c r="N62" i="4"/>
  <c r="N135" i="4" s="1"/>
  <c r="Q146" i="23"/>
  <c r="T59" i="20"/>
  <c r="T114" i="4"/>
  <c r="T78" i="20"/>
  <c r="T169" i="4" s="1"/>
  <c r="V5" i="5"/>
  <c r="V48" i="5" s="1"/>
  <c r="B54" i="8"/>
  <c r="B100" i="4"/>
  <c r="B66" i="8"/>
  <c r="B155" i="4" s="1"/>
  <c r="P160" i="19"/>
  <c r="H41" i="5"/>
  <c r="R55" i="7"/>
  <c r="R52" i="7"/>
  <c r="R53" i="7"/>
  <c r="V107" i="4"/>
  <c r="V101" i="12"/>
  <c r="V162" i="4" s="1"/>
  <c r="R160" i="19"/>
  <c r="B78" i="20"/>
  <c r="B169" i="4" s="1"/>
  <c r="B59" i="20"/>
  <c r="B114" i="4"/>
  <c r="B46" i="5"/>
  <c r="B47" i="5"/>
  <c r="B43" i="5"/>
  <c r="B44" i="5"/>
  <c r="B42" i="5"/>
  <c r="B45" i="5"/>
  <c r="N146" i="23"/>
  <c r="S165" i="23"/>
  <c r="E178" i="19"/>
  <c r="T79" i="16"/>
  <c r="T110" i="4"/>
  <c r="T102" i="16"/>
  <c r="T165" i="4" s="1"/>
  <c r="T129" i="4"/>
  <c r="T51" i="4"/>
  <c r="K54" i="8"/>
  <c r="K67" i="8"/>
  <c r="K156" i="4" s="1"/>
  <c r="K101" i="4"/>
  <c r="E79" i="16"/>
  <c r="E108" i="4" s="1"/>
  <c r="E109" i="4"/>
  <c r="D59" i="20"/>
  <c r="D113" i="4"/>
  <c r="D77" i="20"/>
  <c r="D168" i="4" s="1"/>
  <c r="F5" i="5"/>
  <c r="D107" i="4"/>
  <c r="D101" i="12"/>
  <c r="D162" i="4" s="1"/>
  <c r="E91" i="16"/>
  <c r="E101" i="16"/>
  <c r="E164" i="4" s="1"/>
  <c r="E52" i="16"/>
  <c r="E62" i="4"/>
  <c r="E135" i="4" s="1"/>
  <c r="E55" i="4"/>
  <c r="E130" i="4" s="1"/>
  <c r="L107" i="4"/>
  <c r="L101" i="12"/>
  <c r="L162" i="4" s="1"/>
  <c r="N100" i="4"/>
  <c r="N54" i="8"/>
  <c r="N66" i="8"/>
  <c r="N155" i="4" s="1"/>
  <c r="R100" i="11"/>
  <c r="M75" i="12"/>
  <c r="M105" i="4"/>
  <c r="M99" i="12"/>
  <c r="M160" i="4" s="1"/>
  <c r="J91" i="16"/>
  <c r="J52" i="16"/>
  <c r="J101" i="16"/>
  <c r="J164" i="4" s="1"/>
  <c r="J62" i="4"/>
  <c r="J135" i="4" s="1"/>
  <c r="W160" i="18"/>
  <c r="I79" i="16"/>
  <c r="I108" i="4" s="1"/>
  <c r="I109" i="4"/>
  <c r="F66" i="8"/>
  <c r="F155" i="4" s="1"/>
  <c r="F54" i="8"/>
  <c r="F100" i="4"/>
  <c r="E146" i="23"/>
  <c r="W91" i="16"/>
  <c r="W101" i="16"/>
  <c r="W164" i="4" s="1"/>
  <c r="W52" i="16"/>
  <c r="W62" i="4"/>
  <c r="W135" i="4" s="1"/>
  <c r="B160" i="19"/>
  <c r="U110" i="4"/>
  <c r="U102" i="16"/>
  <c r="U165" i="4" s="1"/>
  <c r="B79" i="16"/>
  <c r="B108" i="4" s="1"/>
  <c r="B109" i="4"/>
  <c r="C54" i="7"/>
  <c r="C52" i="7"/>
  <c r="C53" i="7"/>
  <c r="P99" i="4"/>
  <c r="P65" i="8"/>
  <c r="P154" i="4" s="1"/>
  <c r="L73" i="12"/>
  <c r="L104" i="4"/>
  <c r="L98" i="12"/>
  <c r="L159" i="4" s="1"/>
  <c r="W5" i="5"/>
  <c r="B129" i="4"/>
  <c r="N128" i="4"/>
  <c r="T107" i="4"/>
  <c r="T101" i="12"/>
  <c r="T162" i="4" s="1"/>
  <c r="D160" i="17"/>
  <c r="U178" i="19"/>
  <c r="C165" i="23"/>
  <c r="I101" i="16"/>
  <c r="I164" i="4" s="1"/>
  <c r="I52" i="16"/>
  <c r="I91" i="16"/>
  <c r="I62" i="4"/>
  <c r="I135" i="4" s="1"/>
  <c r="E41" i="6"/>
  <c r="V129" i="4"/>
  <c r="B117" i="11"/>
  <c r="F130" i="4"/>
  <c r="F171" i="15"/>
  <c r="M91" i="16"/>
  <c r="M101" i="16"/>
  <c r="M164" i="4" s="1"/>
  <c r="M52" i="16"/>
  <c r="M62" i="4"/>
  <c r="M135" i="4" s="1"/>
  <c r="Q101" i="16"/>
  <c r="Q164" i="4" s="1"/>
  <c r="Q52" i="16"/>
  <c r="Q91" i="16"/>
  <c r="Q62" i="4"/>
  <c r="Q135" i="4" s="1"/>
  <c r="V91" i="16"/>
  <c r="V101" i="16"/>
  <c r="V164" i="4" s="1"/>
  <c r="V52" i="16"/>
  <c r="V62" i="4"/>
  <c r="V135" i="4" s="1"/>
  <c r="E160" i="19"/>
  <c r="S178" i="19"/>
  <c r="V110" i="4"/>
  <c r="V79" i="16"/>
  <c r="V108" i="4" s="1"/>
  <c r="V102" i="16"/>
  <c r="V165" i="4" s="1"/>
  <c r="M146" i="23"/>
  <c r="K5" i="5"/>
  <c r="E75" i="12"/>
  <c r="E105" i="4"/>
  <c r="E99" i="12"/>
  <c r="E160" i="4" s="1"/>
  <c r="P160" i="17"/>
  <c r="B115" i="4"/>
  <c r="B79" i="20"/>
  <c r="B170" i="4" s="1"/>
  <c r="Q165" i="23"/>
  <c r="E115" i="4"/>
  <c r="E79" i="20"/>
  <c r="E170" i="4" s="1"/>
  <c r="Q110" i="4"/>
  <c r="Q102" i="16"/>
  <c r="Q165" i="4" s="1"/>
  <c r="N100" i="11"/>
  <c r="L146" i="23"/>
  <c r="D79" i="20"/>
  <c r="D170" i="4" s="1"/>
  <c r="D115" i="4"/>
  <c r="F100" i="11"/>
  <c r="J115" i="4"/>
  <c r="J59" i="20"/>
  <c r="J79" i="20"/>
  <c r="J170" i="4" s="1"/>
  <c r="D73" i="12"/>
  <c r="D104" i="4"/>
  <c r="D98" i="12"/>
  <c r="D159" i="4" s="1"/>
  <c r="T41" i="6"/>
  <c r="D130" i="4"/>
  <c r="U75" i="12"/>
  <c r="U105" i="4"/>
  <c r="M79" i="16"/>
  <c r="M108" i="4" s="1"/>
  <c r="M109" i="4"/>
  <c r="Q160" i="19"/>
  <c r="L79" i="20"/>
  <c r="L170" i="4" s="1"/>
  <c r="L115" i="4"/>
  <c r="I48" i="5"/>
  <c r="P75" i="12"/>
  <c r="P105" i="4"/>
  <c r="R91" i="16"/>
  <c r="R101" i="16"/>
  <c r="R164" i="4" s="1"/>
  <c r="R52" i="16"/>
  <c r="R62" i="4"/>
  <c r="R135" i="4" s="1"/>
  <c r="I115" i="4"/>
  <c r="I79" i="20"/>
  <c r="I170" i="4" s="1"/>
  <c r="J67" i="8"/>
  <c r="J156" i="4" s="1"/>
  <c r="J101" i="4"/>
  <c r="T73" i="12"/>
  <c r="T104" i="4"/>
  <c r="T98" i="12"/>
  <c r="T159" i="4" s="1"/>
  <c r="H75" i="12"/>
  <c r="H105" i="4"/>
  <c r="H99" i="12"/>
  <c r="H160" i="4" s="1"/>
  <c r="B96" i="12"/>
  <c r="B157" i="4" s="1"/>
  <c r="B55" i="4"/>
  <c r="B130" i="4" s="1"/>
  <c r="O146" i="23"/>
  <c r="H99" i="4"/>
  <c r="H65" i="8"/>
  <c r="K129" i="4"/>
  <c r="K51" i="4"/>
  <c r="M160" i="17"/>
  <c r="Q160" i="17"/>
  <c r="D160" i="18"/>
  <c r="K110" i="4"/>
  <c r="K102" i="16"/>
  <c r="K165" i="4" s="1"/>
  <c r="K59" i="20"/>
  <c r="K115" i="4"/>
  <c r="K79" i="20"/>
  <c r="K170" i="4" s="1"/>
  <c r="I59" i="20"/>
  <c r="I114" i="4"/>
  <c r="I78" i="20"/>
  <c r="I169" i="4" s="1"/>
  <c r="N59" i="20"/>
  <c r="N114" i="4"/>
  <c r="N78" i="20"/>
  <c r="N169" i="4" s="1"/>
  <c r="M132" i="23"/>
  <c r="V128" i="4"/>
  <c r="I75" i="12"/>
  <c r="I105" i="4"/>
  <c r="I99" i="12"/>
  <c r="I160" i="4" s="1"/>
  <c r="G160" i="18"/>
  <c r="L48" i="5"/>
  <c r="L5" i="5"/>
  <c r="R117" i="11"/>
  <c r="J55" i="4"/>
  <c r="N130" i="4"/>
  <c r="O160" i="18"/>
  <c r="I110" i="4"/>
  <c r="I102" i="16"/>
  <c r="I165" i="4" s="1"/>
  <c r="E165" i="23"/>
  <c r="C55" i="7"/>
  <c r="L79" i="16"/>
  <c r="L110" i="4"/>
  <c r="L102" i="16"/>
  <c r="L165" i="4" s="1"/>
  <c r="N160" i="17"/>
  <c r="E132" i="23"/>
  <c r="D165" i="23"/>
  <c r="B100" i="11"/>
  <c r="F107" i="4"/>
  <c r="F101" i="12"/>
  <c r="F162" i="4" s="1"/>
  <c r="W160" i="17"/>
  <c r="M160" i="19"/>
  <c r="L132" i="23"/>
  <c r="L165" i="23"/>
  <c r="Q55" i="4"/>
  <c r="P55" i="4"/>
  <c r="D5" i="5"/>
  <c r="D48" i="5" s="1"/>
  <c r="W129" i="4"/>
  <c r="V54" i="8"/>
  <c r="V100" i="4"/>
  <c r="V66" i="8"/>
  <c r="V155" i="4" s="1"/>
  <c r="S130" i="4"/>
  <c r="U79" i="16"/>
  <c r="U109" i="4"/>
  <c r="U101" i="16"/>
  <c r="U164" i="4" s="1"/>
  <c r="F178" i="19"/>
  <c r="J160" i="19"/>
  <c r="V204" i="15"/>
  <c r="J52" i="7"/>
  <c r="J55" i="7"/>
  <c r="J53" i="7"/>
  <c r="D178" i="19"/>
  <c r="B160" i="17"/>
  <c r="C178" i="19"/>
  <c r="U115" i="4"/>
  <c r="U79" i="20"/>
  <c r="U170" i="4" s="1"/>
  <c r="D78" i="20"/>
  <c r="D169" i="4" s="1"/>
  <c r="D114" i="4"/>
  <c r="E110" i="4"/>
  <c r="E102" i="16"/>
  <c r="E165" i="4" s="1"/>
  <c r="T115" i="4"/>
  <c r="T79" i="20"/>
  <c r="T170" i="4" s="1"/>
  <c r="H55" i="4"/>
  <c r="I171" i="15"/>
  <c r="V160" i="17"/>
  <c r="E47" i="7"/>
  <c r="H54" i="7"/>
  <c r="H53" i="7"/>
  <c r="H52" i="7"/>
  <c r="S101" i="4"/>
  <c r="S67" i="8"/>
  <c r="S156" i="4" s="1"/>
  <c r="S54" i="8"/>
  <c r="W107" i="4"/>
  <c r="W101" i="12"/>
  <c r="W162" i="4" s="1"/>
  <c r="E160" i="18"/>
  <c r="F54" i="7"/>
  <c r="F55" i="7"/>
  <c r="F52" i="7"/>
  <c r="V59" i="20"/>
  <c r="V113" i="4"/>
  <c r="V77" i="20"/>
  <c r="V168" i="4" s="1"/>
  <c r="R54" i="7"/>
  <c r="N171" i="15"/>
  <c r="I160" i="19"/>
  <c r="V75" i="12"/>
  <c r="V105" i="4"/>
  <c r="M178" i="19"/>
  <c r="T146" i="23"/>
  <c r="I55" i="7"/>
  <c r="B48" i="5"/>
  <c r="M115" i="4"/>
  <c r="M79" i="20"/>
  <c r="M170" i="4" s="1"/>
  <c r="W47" i="7" l="1"/>
  <c r="W112" i="4"/>
  <c r="W76" i="20"/>
  <c r="W167" i="4" s="1"/>
  <c r="P112" i="4"/>
  <c r="P76" i="20"/>
  <c r="P167" i="4" s="1"/>
  <c r="F112" i="4"/>
  <c r="F76" i="20"/>
  <c r="F167" i="4" s="1"/>
  <c r="S47" i="7"/>
  <c r="G47" i="7"/>
  <c r="T47" i="7"/>
  <c r="S51" i="4"/>
  <c r="K47" i="7"/>
  <c r="J104" i="4"/>
  <c r="J73" i="12"/>
  <c r="J98" i="12"/>
  <c r="J159" i="4" s="1"/>
  <c r="U47" i="7"/>
  <c r="R104" i="4"/>
  <c r="R98" i="12"/>
  <c r="R159" i="4" s="1"/>
  <c r="R73" i="12"/>
  <c r="C102" i="4"/>
  <c r="C96" i="12"/>
  <c r="C157" i="4" s="1"/>
  <c r="S104" i="4"/>
  <c r="S98" i="12"/>
  <c r="S159" i="4" s="1"/>
  <c r="S73" i="12"/>
  <c r="K104" i="4"/>
  <c r="K98" i="12"/>
  <c r="K159" i="4" s="1"/>
  <c r="K73" i="12"/>
  <c r="W104" i="4"/>
  <c r="W98" i="12"/>
  <c r="W159" i="4" s="1"/>
  <c r="Q99" i="4"/>
  <c r="Q65" i="8"/>
  <c r="Q154" i="4" s="1"/>
  <c r="L47" i="7"/>
  <c r="M99" i="4"/>
  <c r="M65" i="8"/>
  <c r="M154" i="4" s="1"/>
  <c r="I99" i="4"/>
  <c r="I65" i="8"/>
  <c r="I154" i="4" s="1"/>
  <c r="I41" i="5"/>
  <c r="C47" i="7"/>
  <c r="F47" i="7"/>
  <c r="M89" i="16"/>
  <c r="W44" i="5"/>
  <c r="W43" i="5"/>
  <c r="W46" i="5"/>
  <c r="W42" i="5"/>
  <c r="W47" i="5"/>
  <c r="W45" i="5"/>
  <c r="M73" i="12"/>
  <c r="M104" i="4"/>
  <c r="M98" i="12"/>
  <c r="M159" i="4" s="1"/>
  <c r="N89" i="16"/>
  <c r="I73" i="12"/>
  <c r="I104" i="4"/>
  <c r="I98" i="12"/>
  <c r="I159" i="4" s="1"/>
  <c r="Q100" i="16"/>
  <c r="Q163" i="4" s="1"/>
  <c r="Q61" i="4"/>
  <c r="Q134" i="4" s="1"/>
  <c r="F45" i="5"/>
  <c r="F42" i="5"/>
  <c r="F46" i="5"/>
  <c r="F47" i="5"/>
  <c r="F44" i="5"/>
  <c r="F43" i="5"/>
  <c r="B41" i="5"/>
  <c r="B112" i="4"/>
  <c r="B76" i="20"/>
  <c r="T112" i="4"/>
  <c r="T76" i="20"/>
  <c r="T167" i="4" s="1"/>
  <c r="L112" i="4"/>
  <c r="L76" i="20"/>
  <c r="L167" i="4" s="1"/>
  <c r="M112" i="4"/>
  <c r="M76" i="20"/>
  <c r="M167" i="4" s="1"/>
  <c r="O112" i="4"/>
  <c r="O98" i="4" s="1"/>
  <c r="O76" i="20"/>
  <c r="D100" i="16"/>
  <c r="D163" i="4" s="1"/>
  <c r="D61" i="4"/>
  <c r="J46" i="5"/>
  <c r="J47" i="5"/>
  <c r="J43" i="5"/>
  <c r="J44" i="5"/>
  <c r="J42" i="5"/>
  <c r="J45" i="5"/>
  <c r="S108" i="4"/>
  <c r="S100" i="16"/>
  <c r="R42" i="5"/>
  <c r="R46" i="5"/>
  <c r="R47" i="5"/>
  <c r="R43" i="5"/>
  <c r="R45" i="5"/>
  <c r="R44" i="5"/>
  <c r="P42" i="5"/>
  <c r="P45" i="5"/>
  <c r="P43" i="5"/>
  <c r="P46" i="5"/>
  <c r="P44" i="5"/>
  <c r="P47" i="5"/>
  <c r="J99" i="4"/>
  <c r="J65" i="8"/>
  <c r="C112" i="4"/>
  <c r="C76" i="20"/>
  <c r="C167" i="4" s="1"/>
  <c r="S99" i="4"/>
  <c r="S65" i="8"/>
  <c r="S154" i="4" s="1"/>
  <c r="U73" i="12"/>
  <c r="U104" i="4"/>
  <c r="U98" i="12"/>
  <c r="U159" i="4" s="1"/>
  <c r="C108" i="4"/>
  <c r="C98" i="4" s="1"/>
  <c r="C153" i="4" s="1"/>
  <c r="C100" i="16"/>
  <c r="C163" i="4" s="1"/>
  <c r="J47" i="7"/>
  <c r="U108" i="4"/>
  <c r="U100" i="16"/>
  <c r="U163" i="4" s="1"/>
  <c r="L108" i="4"/>
  <c r="L100" i="16"/>
  <c r="L163" i="4" s="1"/>
  <c r="E73" i="12"/>
  <c r="E104" i="4"/>
  <c r="E98" i="12"/>
  <c r="E159" i="4" s="1"/>
  <c r="V89" i="16"/>
  <c r="W89" i="16"/>
  <c r="F99" i="4"/>
  <c r="F65" i="8"/>
  <c r="F154" i="4" s="1"/>
  <c r="F48" i="5"/>
  <c r="T108" i="4"/>
  <c r="T100" i="16"/>
  <c r="T163" i="4" s="1"/>
  <c r="B99" i="4"/>
  <c r="B65" i="8"/>
  <c r="B154" i="4" s="1"/>
  <c r="S112" i="4"/>
  <c r="S76" i="20"/>
  <c r="S167" i="4" s="1"/>
  <c r="T45" i="5"/>
  <c r="T43" i="5"/>
  <c r="T47" i="5"/>
  <c r="T44" i="5"/>
  <c r="T42" i="5"/>
  <c r="T46" i="5"/>
  <c r="D89" i="16"/>
  <c r="J48" i="5"/>
  <c r="O44" i="5"/>
  <c r="O42" i="5"/>
  <c r="O47" i="5"/>
  <c r="O46" i="5"/>
  <c r="O45" i="5"/>
  <c r="O43" i="5"/>
  <c r="G89" i="16"/>
  <c r="R48" i="5"/>
  <c r="P48" i="5"/>
  <c r="W96" i="12"/>
  <c r="Q89" i="16"/>
  <c r="W100" i="16"/>
  <c r="W163" i="4" s="1"/>
  <c r="W61" i="4"/>
  <c r="H47" i="7"/>
  <c r="D47" i="5"/>
  <c r="D43" i="5"/>
  <c r="D44" i="5"/>
  <c r="D42" i="5"/>
  <c r="D46" i="5"/>
  <c r="D45" i="5"/>
  <c r="Q130" i="4"/>
  <c r="L47" i="5"/>
  <c r="L43" i="5"/>
  <c r="L45" i="5"/>
  <c r="L44" i="5"/>
  <c r="L42" i="5"/>
  <c r="L46" i="5"/>
  <c r="I112" i="4"/>
  <c r="I76" i="20"/>
  <c r="I167" i="4" s="1"/>
  <c r="R100" i="16"/>
  <c r="R163" i="4" s="1"/>
  <c r="R61" i="4"/>
  <c r="R134" i="4" s="1"/>
  <c r="I89" i="16"/>
  <c r="L102" i="4"/>
  <c r="L98" i="4" s="1"/>
  <c r="L153" i="4" s="1"/>
  <c r="L96" i="12"/>
  <c r="L157" i="4" s="1"/>
  <c r="J100" i="16"/>
  <c r="J163" i="4" s="1"/>
  <c r="J61" i="4"/>
  <c r="J134" i="4" s="1"/>
  <c r="N99" i="4"/>
  <c r="N65" i="8"/>
  <c r="N154" i="4" s="1"/>
  <c r="N104" i="4"/>
  <c r="N98" i="12"/>
  <c r="N159" i="4" s="1"/>
  <c r="N73" i="12"/>
  <c r="P89" i="16"/>
  <c r="E41" i="5"/>
  <c r="Q73" i="12"/>
  <c r="Q104" i="4"/>
  <c r="Q98" i="12"/>
  <c r="Q159" i="4" s="1"/>
  <c r="O48" i="5"/>
  <c r="I130" i="4"/>
  <c r="G100" i="16"/>
  <c r="G163" i="4" s="1"/>
  <c r="G61" i="4"/>
  <c r="G102" i="4"/>
  <c r="G98" i="4" s="1"/>
  <c r="G96" i="12"/>
  <c r="U43" i="5"/>
  <c r="U46" i="5"/>
  <c r="U45" i="5"/>
  <c r="U44" i="5"/>
  <c r="U47" i="5"/>
  <c r="U42" i="5"/>
  <c r="V99" i="4"/>
  <c r="V65" i="8"/>
  <c r="V154" i="4" s="1"/>
  <c r="W48" i="5"/>
  <c r="R47" i="7"/>
  <c r="T102" i="4"/>
  <c r="T96" i="12"/>
  <c r="T157" i="4" s="1"/>
  <c r="K42" i="5"/>
  <c r="K46" i="5"/>
  <c r="K43" i="5"/>
  <c r="K47" i="5"/>
  <c r="K45" i="5"/>
  <c r="K44" i="5"/>
  <c r="I100" i="16"/>
  <c r="I163" i="4" s="1"/>
  <c r="I61" i="4"/>
  <c r="I134" i="4" s="1"/>
  <c r="J89" i="16"/>
  <c r="E100" i="16"/>
  <c r="E163" i="4" s="1"/>
  <c r="E61" i="4"/>
  <c r="E134" i="4" s="1"/>
  <c r="K99" i="4"/>
  <c r="K65" i="8"/>
  <c r="K154" i="4" s="1"/>
  <c r="P100" i="16"/>
  <c r="P163" i="4" s="1"/>
  <c r="P61" i="4"/>
  <c r="P134" i="4" s="1"/>
  <c r="B100" i="16"/>
  <c r="B163" i="4" s="1"/>
  <c r="B61" i="4"/>
  <c r="B134" i="4" s="1"/>
  <c r="Q45" i="5"/>
  <c r="Q44" i="5"/>
  <c r="Q47" i="5"/>
  <c r="Q46" i="5"/>
  <c r="Q43" i="5"/>
  <c r="Q42" i="5"/>
  <c r="I47" i="7"/>
  <c r="R51" i="4"/>
  <c r="R130" i="4"/>
  <c r="F108" i="4"/>
  <c r="F100" i="16"/>
  <c r="Q112" i="4"/>
  <c r="Q76" i="20"/>
  <c r="Q167" i="4" s="1"/>
  <c r="U48" i="5"/>
  <c r="R112" i="4"/>
  <c r="R76" i="20"/>
  <c r="U112" i="4"/>
  <c r="U76" i="20"/>
  <c r="J130" i="4"/>
  <c r="R89" i="16"/>
  <c r="K48" i="5"/>
  <c r="M100" i="16"/>
  <c r="M163" i="4" s="1"/>
  <c r="M61" i="4"/>
  <c r="M134" i="4" s="1"/>
  <c r="D112" i="4"/>
  <c r="D76" i="20"/>
  <c r="V46" i="5"/>
  <c r="V45" i="5"/>
  <c r="V43" i="5"/>
  <c r="V42" i="5"/>
  <c r="V44" i="5"/>
  <c r="V47" i="5"/>
  <c r="N100" i="16"/>
  <c r="N163" i="4" s="1"/>
  <c r="N61" i="4"/>
  <c r="G46" i="5"/>
  <c r="G45" i="5"/>
  <c r="G44" i="5"/>
  <c r="G43" i="5"/>
  <c r="G42" i="5"/>
  <c r="G47" i="5"/>
  <c r="B89" i="16"/>
  <c r="Q48" i="5"/>
  <c r="O130" i="4"/>
  <c r="O51" i="4"/>
  <c r="H108" i="4"/>
  <c r="H100" i="16"/>
  <c r="W99" i="4"/>
  <c r="W98" i="4" s="1"/>
  <c r="W65" i="8"/>
  <c r="W154" i="4" s="1"/>
  <c r="N45" i="5"/>
  <c r="N43" i="5"/>
  <c r="N46" i="5"/>
  <c r="N42" i="5"/>
  <c r="N47" i="5"/>
  <c r="N44" i="5"/>
  <c r="E112" i="4"/>
  <c r="E76" i="20"/>
  <c r="E167" i="4" s="1"/>
  <c r="N112" i="4"/>
  <c r="N76" i="20"/>
  <c r="N167" i="4" s="1"/>
  <c r="H73" i="12"/>
  <c r="H104" i="4"/>
  <c r="H98" i="12"/>
  <c r="H159" i="4" s="1"/>
  <c r="P73" i="12"/>
  <c r="P104" i="4"/>
  <c r="P98" i="12"/>
  <c r="P159" i="4" s="1"/>
  <c r="J112" i="4"/>
  <c r="J76" i="20"/>
  <c r="J167" i="4" s="1"/>
  <c r="V100" i="16"/>
  <c r="V163" i="4" s="1"/>
  <c r="V61" i="4"/>
  <c r="N48" i="5"/>
  <c r="V104" i="4"/>
  <c r="V73" i="12"/>
  <c r="V98" i="12"/>
  <c r="V159" i="4" s="1"/>
  <c r="V112" i="4"/>
  <c r="V76" i="20"/>
  <c r="V167" i="4" s="1"/>
  <c r="H130" i="4"/>
  <c r="H51" i="4"/>
  <c r="P130" i="4"/>
  <c r="K112" i="4"/>
  <c r="K76" i="20"/>
  <c r="K167" i="4" s="1"/>
  <c r="H154" i="4"/>
  <c r="D102" i="4"/>
  <c r="D96" i="12"/>
  <c r="D157" i="4" s="1"/>
  <c r="E89" i="16"/>
  <c r="S46" i="5"/>
  <c r="S42" i="5"/>
  <c r="S43" i="5"/>
  <c r="S47" i="5"/>
  <c r="S45" i="5"/>
  <c r="S44" i="5"/>
  <c r="M41" i="5"/>
  <c r="R99" i="4"/>
  <c r="R65" i="8"/>
  <c r="R154" i="4" s="1"/>
  <c r="C46" i="5"/>
  <c r="C42" i="5"/>
  <c r="C47" i="5"/>
  <c r="C45" i="5"/>
  <c r="C44" i="5"/>
  <c r="C43" i="5"/>
  <c r="O96" i="12"/>
  <c r="O157" i="4" s="1"/>
  <c r="F104" i="4"/>
  <c r="F98" i="12"/>
  <c r="F159" i="4" s="1"/>
  <c r="F73" i="12"/>
  <c r="F41" i="6"/>
  <c r="B98" i="4" l="1"/>
  <c r="B51" i="4"/>
  <c r="Q51" i="4"/>
  <c r="P51" i="4"/>
  <c r="K102" i="4"/>
  <c r="K96" i="12"/>
  <c r="K157" i="4" s="1"/>
  <c r="S102" i="4"/>
  <c r="S96" i="12"/>
  <c r="S157" i="4" s="1"/>
  <c r="R102" i="4"/>
  <c r="R98" i="4" s="1"/>
  <c r="R153" i="4" s="1"/>
  <c r="R96" i="12"/>
  <c r="R157" i="4" s="1"/>
  <c r="J102" i="4"/>
  <c r="J96" i="12"/>
  <c r="J157" i="4" s="1"/>
  <c r="L41" i="5"/>
  <c r="S41" i="5"/>
  <c r="W41" i="5"/>
  <c r="K41" i="5"/>
  <c r="N102" i="4"/>
  <c r="N96" i="12"/>
  <c r="N157" i="4" s="1"/>
  <c r="M51" i="4"/>
  <c r="J98" i="4"/>
  <c r="F41" i="5"/>
  <c r="P102" i="4"/>
  <c r="P98" i="4" s="1"/>
  <c r="P153" i="4" s="1"/>
  <c r="P96" i="12"/>
  <c r="P157" i="4" s="1"/>
  <c r="G41" i="5"/>
  <c r="N134" i="4"/>
  <c r="N51" i="4"/>
  <c r="G134" i="4"/>
  <c r="G51" i="4"/>
  <c r="U102" i="4"/>
  <c r="U98" i="4" s="1"/>
  <c r="U96" i="12"/>
  <c r="U157" i="4" s="1"/>
  <c r="S163" i="4"/>
  <c r="B167" i="4"/>
  <c r="J154" i="4"/>
  <c r="C41" i="5"/>
  <c r="U167" i="4"/>
  <c r="D41" i="5"/>
  <c r="E102" i="4"/>
  <c r="E98" i="4" s="1"/>
  <c r="E96" i="12"/>
  <c r="E157" i="4" s="1"/>
  <c r="V102" i="4"/>
  <c r="V98" i="4" s="1"/>
  <c r="V96" i="12"/>
  <c r="V157" i="4" s="1"/>
  <c r="F102" i="4"/>
  <c r="F96" i="12"/>
  <c r="F157" i="4" s="1"/>
  <c r="D98" i="4"/>
  <c r="V134" i="4"/>
  <c r="V51" i="4"/>
  <c r="N41" i="5"/>
  <c r="Q102" i="4"/>
  <c r="Q98" i="4" s="1"/>
  <c r="Q153" i="4" s="1"/>
  <c r="Q96" i="12"/>
  <c r="Q157" i="4" s="1"/>
  <c r="W157" i="4"/>
  <c r="F98" i="4"/>
  <c r="S98" i="4"/>
  <c r="I102" i="4"/>
  <c r="I98" i="4" s="1"/>
  <c r="I96" i="12"/>
  <c r="I157" i="4" s="1"/>
  <c r="H102" i="4"/>
  <c r="H98" i="4" s="1"/>
  <c r="H96" i="12"/>
  <c r="H157" i="4" s="1"/>
  <c r="J51" i="4"/>
  <c r="R167" i="4"/>
  <c r="F163" i="4"/>
  <c r="T98" i="4"/>
  <c r="J41" i="5"/>
  <c r="D134" i="4"/>
  <c r="D51" i="4"/>
  <c r="M102" i="4"/>
  <c r="M98" i="4" s="1"/>
  <c r="M96" i="12"/>
  <c r="M157" i="4" s="1"/>
  <c r="O153" i="4"/>
  <c r="G157" i="4"/>
  <c r="E51" i="4"/>
  <c r="H163" i="4"/>
  <c r="V41" i="5"/>
  <c r="Q41" i="5"/>
  <c r="K98" i="4"/>
  <c r="I51" i="4"/>
  <c r="N98" i="4"/>
  <c r="D167" i="4"/>
  <c r="U41" i="5"/>
  <c r="W134" i="4"/>
  <c r="W51" i="4"/>
  <c r="O41" i="5"/>
  <c r="T41" i="5"/>
  <c r="P41" i="5"/>
  <c r="R41" i="5"/>
  <c r="O167" i="4"/>
  <c r="B153" i="4" l="1"/>
  <c r="K153" i="4"/>
  <c r="V153" i="4"/>
  <c r="H153" i="4"/>
  <c r="N153" i="4"/>
  <c r="W153" i="4"/>
  <c r="D153" i="4"/>
  <c r="F153" i="4"/>
  <c r="S153" i="4"/>
  <c r="I153" i="4"/>
  <c r="J153" i="4"/>
  <c r="U153" i="4"/>
  <c r="E153" i="4"/>
  <c r="M153" i="4"/>
  <c r="T153" i="4"/>
  <c r="G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<sst xmlns="http://schemas.openxmlformats.org/spreadsheetml/2006/main" count="8364" uniqueCount="3249">
  <si>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</si>
  <si>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</si>
  <si>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</si>
  <si>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</si>
  <si>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</si>
  <si>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</si>
  <si>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</si>
  <si>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</si>
  <si>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</si>
  <si>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</si>
  <si>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IT</t>
  </si>
  <si>
    <t>Italy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</si>
  <si>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</si>
  <si>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</si>
  <si>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</si>
  <si>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</si>
  <si>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</si>
  <si>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</si>
  <si>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</si>
  <si>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</si>
  <si>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</si>
  <si>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</si>
  <si>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</si>
  <si>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</si>
  <si>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</si>
  <si>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</si>
  <si>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</si>
  <si>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</si>
  <si>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</si>
  <si>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</si>
  <si>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</si>
  <si>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</si>
  <si>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</si>
  <si>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</si>
  <si>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</si>
  <si>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</si>
  <si>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</si>
  <si>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</si>
  <si>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</si>
  <si>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</si>
  <si>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</si>
  <si>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</si>
  <si>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</si>
  <si>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</si>
  <si>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</si>
  <si>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</si>
  <si>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</si>
  <si>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</si>
  <si>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</si>
  <si>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</si>
  <si>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</si>
  <si>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</si>
  <si>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</si>
  <si>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</si>
  <si>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</si>
  <si>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</si>
  <si>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</si>
  <si>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</si>
  <si>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</si>
  <si>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</si>
  <si>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</si>
  <si>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</si>
  <si>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</si>
  <si>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</si>
  <si>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</si>
  <si>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</si>
  <si>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</si>
  <si>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</si>
  <si>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</si>
  <si>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</si>
  <si>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</si>
  <si>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</si>
  <si>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</si>
  <si>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</si>
  <si>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</si>
  <si>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</si>
  <si>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</si>
  <si>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</si>
  <si>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</si>
  <si>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</si>
  <si>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</si>
  <si>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</si>
  <si>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</si>
  <si>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</si>
  <si>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</si>
  <si>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</si>
  <si>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</si>
  <si>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</si>
  <si>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</si>
  <si>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</si>
  <si>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</si>
  <si>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</si>
  <si>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</si>
  <si>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</si>
  <si>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</si>
  <si>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</si>
  <si>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</si>
  <si>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</si>
  <si>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</si>
  <si>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</si>
  <si>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</si>
  <si>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</si>
  <si>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</si>
  <si>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</si>
  <si>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</si>
  <si>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</si>
  <si>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</si>
  <si>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</si>
  <si>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</si>
  <si>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</si>
  <si>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</si>
  <si>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</si>
  <si>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PROCESS_EMI.ktCO2.IT.NSI.TOTAL</t>
  </si>
  <si>
    <t>Market shares of CO2 emissions (%)</t>
  </si>
  <si>
    <t>VA.Meuro2015.IT.ISI.BF_BOF</t>
  </si>
  <si>
    <t>VA.Meuro2015.IT.ISI.EAF</t>
  </si>
  <si>
    <t>Physical output (kt steel)</t>
  </si>
  <si>
    <t>OUTPUT.kt.IT.ISI.BF_BOF</t>
  </si>
  <si>
    <t>OUTPUT.kt.IT.ISI.EAF</t>
  </si>
  <si>
    <t>Installed capacity (kt steel production)</t>
  </si>
  <si>
    <t>CAP.kt.IT.ISI.BF_BOF</t>
  </si>
  <si>
    <t>CAP.kt.IT.ISI.EAF</t>
  </si>
  <si>
    <t>Capacity investment (kt steel production)</t>
  </si>
  <si>
    <t>NEWCAP.kt.IT.ISI.BF_BOF</t>
  </si>
  <si>
    <t>NEWCAP.kt.IT.ISI.EAF</t>
  </si>
  <si>
    <t>Decommissioned capacity (kt steel production)</t>
  </si>
  <si>
    <t>Idle capacity (kt steel production)</t>
  </si>
  <si>
    <t>FEC.ktoe.IT.ISI.TOTAL.TOTAL.TOTAL.TOTAL</t>
  </si>
  <si>
    <t>FEC.ktoe.IT.ISI.TOTAL.TOTAL.TOTAL.NONCOKE_SOLIDS</t>
  </si>
  <si>
    <t>FEC.ktoe.IT.ISI.TOTAL.TOTAL.TOTAL.COKE</t>
  </si>
  <si>
    <t>FEC.ktoe.IT.ISI.TOTAL.TOTAL.TOTAL.RFG</t>
  </si>
  <si>
    <t>FEC.ktoe.IT.ISI.TOTAL.TOTAL.TOTAL.LPG</t>
  </si>
  <si>
    <t>FEC.ktoe.IT.ISI.TOTAL.TOTAL.TOTAL.DIESEL</t>
  </si>
  <si>
    <t>FEC.ktoe.IT.ISI.TOTAL.TOTAL.TOTAL.RFO</t>
  </si>
  <si>
    <t>FEC.ktoe.IT.ISI.TOTAL.TOTAL.TOTAL.OTHER</t>
  </si>
  <si>
    <t>FEC.ktoe.IT.ISI.TOTAL.TOTAL.TOTAL.NG</t>
  </si>
  <si>
    <t>FEC.ktoe.IT.ISI.TOTAL.TOTAL.TOTAL.DERIVED</t>
  </si>
  <si>
    <t>FEC.ktoe.IT.ISI.TOTAL.TOTAL.TOTAL.BIOMASS_WASTE</t>
  </si>
  <si>
    <t>FEC.ktoe.IT.ISI.TOTAL.TOTAL.TOTAL.BIOGAS</t>
  </si>
  <si>
    <t>FEC.ktoe.IT.ISI.TOTAL.TOTAL.TOTAL.LIQBIO</t>
  </si>
  <si>
    <t>FEC.ktoe.IT.ISI.TOTAL.TOTAL.TOTAL.SOLAR</t>
  </si>
  <si>
    <t>FEC.ktoe.IT.ISI.TOTAL.TOTAL.TOTAL.GEO</t>
  </si>
  <si>
    <t>FEC.ktoe.IT.ISI.TOTAL.TOTAL.TOTAL.AMBIENT</t>
  </si>
  <si>
    <t>FEC.ktoe.IT.ISI.TOTAL.TOTAL.TOTAL.STEAM_DISTR</t>
  </si>
  <si>
    <t>FEC.ktoe.IT.ISI.TOTAL.TOTAL.TOTAL.ELEC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</si>
  <si>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</si>
  <si>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</si>
  <si>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</si>
  <si>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</si>
  <si>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</si>
  <si>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</si>
  <si>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</si>
  <si>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</si>
  <si>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</si>
  <si>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FEC.ktoe.IT.ISI.BF_BOF.TOTAL.TOTAL.TOTAL</t>
  </si>
  <si>
    <t>FEC.ktoe.IT.ISI.BF_BOF.LIGHT.GENERIC.ELEC</t>
  </si>
  <si>
    <t>FEC.ktoe.IT.ISI.BF_BOF.AIRCOMP.GENERIC.ELEC</t>
  </si>
  <si>
    <t>FEC.ktoe.IT.ISI.BF_BOF.MOTOR.GENERIC.ELEC</t>
  </si>
  <si>
    <t>FEC.ktoe.IT.ISI.BF_BOF.FANS.GENERIC.ELEC</t>
  </si>
  <si>
    <t>FEC.ktoe.IT.ISI.BF_BOF.LOW_ENTH.TOTAL.TOTAL</t>
  </si>
  <si>
    <t>Diesel oil and liquid biofuels</t>
  </si>
  <si>
    <t>FEC.ktoe.IT.ISI.BF_BOF.LOW_ENTH.THERM.DIESEL_LIQBIO</t>
  </si>
  <si>
    <t>Natural gas and biogas</t>
  </si>
  <si>
    <t>FEC.ktoe.IT.ISI.BF_BOF.LOW_ENTH.THERM.NG_BIOGAS</t>
  </si>
  <si>
    <t>FEC.ktoe.IT.ISI.BF_BOF.LOW_ENTH.THERM.SOLAR_GEO</t>
  </si>
  <si>
    <t>FEC.ktoe.IT.ISI.BF_BOF.LOW_ENTH.HP.AMBIENT</t>
  </si>
  <si>
    <t>FEC.ktoe.IT.ISI.BF_BOF.LOW_ENTH.THERM.ELEC</t>
  </si>
  <si>
    <t>Steel: Sinter/Pellet-making</t>
  </si>
  <si>
    <t>FEC.ktoe.IT.ISI.BF_BOF.SINTERING.TOTAL.TOTAL</t>
  </si>
  <si>
    <t>FEC.ktoe.IT.ISI.BF_BOF.SINTERING.THERM.NONCOKE_SOLIDS</t>
  </si>
  <si>
    <t>FEC.ktoe.IT.ISI.BF_BOF.SINTERING.THERM.RFO</t>
  </si>
  <si>
    <t>FEC.ktoe.IT.ISI.BF_BOF.SINTERING.THERM.NG_BIOGAS</t>
  </si>
  <si>
    <t>FEC.ktoe.IT.ISI.BF_BOF.SINTERING.THERM.DERIVED</t>
  </si>
  <si>
    <t>FEC.ktoe.IT.ISI.BF_BOF.SINTERING.THERM.ELEC</t>
  </si>
  <si>
    <t>Steel: Blast /Basic oxygen furnace</t>
  </si>
  <si>
    <t>FEC.ktoe.IT.ISI.BF_BOF.BLAST_FURNACE.TOTAL.TOTAL</t>
  </si>
  <si>
    <t>FEC.ktoe.IT.ISI.BF_BOF.BLAST_FURNACE.THERM.NONCOKE_SOLIDS</t>
  </si>
  <si>
    <t>FEC.ktoe.IT.ISI.BF_BOF.BLAST_FURNACE.THERM.COKE</t>
  </si>
  <si>
    <t>FEC.ktoe.IT.ISI.BF_BOF.BLAST_FURNACE.THERM.RFO</t>
  </si>
  <si>
    <t>FEC.ktoe.IT.ISI.BF_BOF.BLAST_FURNACE.THERM.NG_BIOGAS</t>
  </si>
  <si>
    <t>FEC.ktoe.IT.ISI.BF_BOF.BLAST_FURNACE.THERM.DERIVED</t>
  </si>
  <si>
    <t>Steel: Furnaces, refining and rolling</t>
  </si>
  <si>
    <t>FEC.ktoe.IT.ISI.BF_BOF.REFINING.TOTAL.TOTAL</t>
  </si>
  <si>
    <t>Steel: Furnaces, refining and rolling - Thermal</t>
  </si>
  <si>
    <t>FEC.ktoe.IT.ISI.BF_BOF.REFINING.THERM.TOTAL</t>
  </si>
  <si>
    <t>FEC.ktoe.IT.ISI.BF_BOF.REFINING.THERM.LPG</t>
  </si>
  <si>
    <t>FEC.ktoe.IT.ISI.BF_BOF.REFINING.THERM.DIESEL_LIQBIO</t>
  </si>
  <si>
    <t>FEC.ktoe.IT.ISI.BF_BOF.REFINING.THERM.RFO</t>
  </si>
  <si>
    <t>FEC.ktoe.IT.ISI.BF_BOF.REFINING.THERM.NG_BIOGAS</t>
  </si>
  <si>
    <t>Steel: Furnaces, refining and rolling - Electric</t>
  </si>
  <si>
    <t>FEC.ktoe.IT.ISI.BF_BOF.REFINING.ELEC.ELEC</t>
  </si>
  <si>
    <t>Steel: Product finishing</t>
  </si>
  <si>
    <t>Steel: Product finishing - Thermal</t>
  </si>
  <si>
    <t>FEC.ktoe.IT.ISI.BF_BOF.FINISHING.THERM.TOTAL</t>
  </si>
  <si>
    <t>FEC.ktoe.IT.ISI.BF_BOF.FINISHING.THERM.LPG</t>
  </si>
  <si>
    <t>FEC.ktoe.IT.ISI.BF_BOF.FINISHING.THERM.DIESEL_LIQBIO</t>
  </si>
  <si>
    <t>FEC.ktoe.IT.ISI.BF_BOF.FINISHING.THERM.NG_BIOGAS</t>
  </si>
  <si>
    <t>Steel: Product finishing - Steam</t>
  </si>
  <si>
    <t>FEC.ktoe.IT.ISI.BF_BOF.FINISHING_STEAM.TOTAL.TOTAL</t>
  </si>
  <si>
    <t>FEC.ktoe.IT.ISI.BF_BOF.FINISHING_STEAM.STEAM.NONCOKE_SOLIDS</t>
  </si>
  <si>
    <t>FEC.ktoe.IT.ISI.BF_BOF.FINISHING_STEAM.STEAM.RFG</t>
  </si>
  <si>
    <t>FEC.ktoe.IT.ISI.BF_BOF.FINISHING_STEAM.STEAM.LPG</t>
  </si>
  <si>
    <t>FEC.ktoe.IT.ISI.BF_BOF.FINISHING_STEAM.STEAM.DIESEL_LIQBIO</t>
  </si>
  <si>
    <t>FEC.ktoe.IT.ISI.BF_BOF.FINISHING_STEAM.STEAM.RFO</t>
  </si>
  <si>
    <t>FEC.ktoe.IT.ISI.BF_BOF.FINISHING_STEAM.STEAM.OTHER</t>
  </si>
  <si>
    <t>FEC.ktoe.IT.ISI.BF_BOF.FINISHING_STEAM.STEAM.NG_BIOGAS</t>
  </si>
  <si>
    <t>FEC.ktoe.IT.ISI.BF_BOF.FINISHING_STEAM.STEAM.DERIVED</t>
  </si>
  <si>
    <t>FEC.ktoe.IT.ISI.BF_BOF.FINISHING_STEAM.STEAM.BIOMASS_WASTE</t>
  </si>
  <si>
    <t>FEC.ktoe.IT.ISI.BF_BOF.FINISHING_STEAM.STEAM.STEAM_DISTR</t>
  </si>
  <si>
    <t>Steel: Product finishing - Electric</t>
  </si>
  <si>
    <t>FEC.ktoe.IT.ISI.BF_BOF.FINISHING.ELEC.ELEC</t>
  </si>
  <si>
    <t>FEC.ktoe.IT.ISI.EAF.TOTAL.TOTAL.TOTAL</t>
  </si>
  <si>
    <t>FEC.ktoe.IT.ISI.EAF.LIGHT.GENERIC.ELEC</t>
  </si>
  <si>
    <t>FEC.ktoe.IT.ISI.EAF.AIRCOMP.GENERIC.ELEC</t>
  </si>
  <si>
    <t>FEC.ktoe.IT.ISI.EAF.MOTOR.GENERIC.ELEC</t>
  </si>
  <si>
    <t>FEC.ktoe.IT.ISI.EAF.FANS.GENERIC.ELEC</t>
  </si>
  <si>
    <t>FEC.ktoe.IT.ISI.EAF.LOW_ENTH.TOTAL.TOTAL</t>
  </si>
  <si>
    <t>FEC.ktoe.IT.ISI.EAF.LOW_ENTH.THERM.DIESEL_LIQBIO</t>
  </si>
  <si>
    <t>FEC.ktoe.IT.ISI.EAF.LOW_ENTH.THERM.NG_BIOGAS</t>
  </si>
  <si>
    <t>FEC.ktoe.IT.ISI.EAF.LOW_ENTH.THERM.SOLAR_GEO</t>
  </si>
  <si>
    <t>FEC.ktoe.IT.ISI.EAF.LOW_ENTH.HP.AMBIENT</t>
  </si>
  <si>
    <t>FEC.ktoe.IT.ISI.EAF.LOW_ENTH.THERM.ELEC</t>
  </si>
  <si>
    <t>Steel: Smelters</t>
  </si>
  <si>
    <t>FEC.ktoe.IT.ISI.EAF.SMELTING.TOTAL.TOTAL</t>
  </si>
  <si>
    <t>FEC.ktoe.IT.ISI.EAF.SMELTING.THERM.NONCOKE_SOLIDS</t>
  </si>
  <si>
    <t>FEC.ktoe.IT.ISI.EAF.SMELTING.THERM.RFO</t>
  </si>
  <si>
    <t>FEC.ktoe.IT.ISI.EAF.SMELTING.THERM.NG_BIOGAS</t>
  </si>
  <si>
    <t>FEC.ktoe.IT.ISI.EAF.SMELTING.THERM.DERIVED</t>
  </si>
  <si>
    <t>Steel: Electric arc</t>
  </si>
  <si>
    <t>FEC.ktoe.IT.ISI.EAF.ARC_FURNACE.ELEC.ELEC</t>
  </si>
  <si>
    <t>FEC.ktoe.IT.ISI.EAF.REFINING.TOTAL.TOTAL</t>
  </si>
  <si>
    <t>FEC.ktoe.IT.ISI.EAF.REFINING.THERM.TOTAL</t>
  </si>
  <si>
    <t>FEC.ktoe.IT.ISI.EAF.REFINING.THERM.LPG</t>
  </si>
  <si>
    <t>FEC.ktoe.IT.ISI.EAF.REFINING.THERM.DIESEL_LIQBIO</t>
  </si>
  <si>
    <t>FEC.ktoe.IT.ISI.EAF.REFINING.THERM.RFO</t>
  </si>
  <si>
    <t>FEC.ktoe.IT.ISI.EAF.REFINING.THERM.NG_BIOGAS</t>
  </si>
  <si>
    <t>FEC.ktoe.IT.ISI.EAF.REFINING.ELEC.ELEC</t>
  </si>
  <si>
    <t>FEC.ktoe.IT.ISI.EAF.FINISHING.THERM.TOTAL</t>
  </si>
  <si>
    <t>FEC.ktoe.IT.ISI.EAF.FINISHING.THERM.LPG</t>
  </si>
  <si>
    <t>FEC.ktoe.IT.ISI.EAF.FINISHING.THERM.DIESEL_LIQBIO</t>
  </si>
  <si>
    <t>FEC.ktoe.IT.ISI.EAF.FINISHING.THERM.NG_BIOGAS</t>
  </si>
  <si>
    <t>FEC.ktoe.IT.ISI.EAF.FINISHING_STEAM.TOTAL.TOTAL</t>
  </si>
  <si>
    <t>FEC.ktoe.IT.ISI.EAF.FINISHING_STEAM.STEAM.NONCOKE_SOLIDS</t>
  </si>
  <si>
    <t>FEC.ktoe.IT.ISI.EAF.FINISHING_STEAM.STEAM.RFG</t>
  </si>
  <si>
    <t>FEC.ktoe.IT.ISI.EAF.FINISHING_STEAM.STEAM.LPG</t>
  </si>
  <si>
    <t>FEC.ktoe.IT.ISI.EAF.FINISHING_STEAM.STEAM.DIESEL_LIQBIO</t>
  </si>
  <si>
    <t>FEC.ktoe.IT.ISI.EAF.FINISHING_STEAM.STEAM.RFO</t>
  </si>
  <si>
    <t>FEC.ktoe.IT.ISI.EAF.FINISHING_STEAM.STEAM.OTHER</t>
  </si>
  <si>
    <t>FEC.ktoe.IT.ISI.EAF.FINISHING_STEAM.STEAM.NG_BIOGAS</t>
  </si>
  <si>
    <t>FEC.ktoe.IT.ISI.EAF.FINISHING_STEAM.STEAM.DERIVED</t>
  </si>
  <si>
    <t>FEC.ktoe.IT.ISI.EAF.FINISHING_STEAM.STEAM.BIOMASS_WASTE</t>
  </si>
  <si>
    <t>FEC.ktoe.IT.ISI.EAF.FINISHING_STEAM.STEAM.STEAM_DISTR</t>
  </si>
  <si>
    <t>FEC.ktoe.IT.ISI.EAF.FINISHING.ELEC.ELEC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</si>
  <si>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</si>
  <si>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</si>
  <si>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</si>
  <si>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UED.ktoe.IT.ISI.BF_BOF.TOTAL.TOTAL.TOTAL</t>
  </si>
  <si>
    <t>UED.ktoe.IT.ISI.BF_BOF.LIGHT.GENERIC.ELEC</t>
  </si>
  <si>
    <t>UED.ktoe.IT.ISI.BF_BOF.AIRCOMP.GENERIC.ELEC</t>
  </si>
  <si>
    <t>UED.ktoe.IT.ISI.BF_BOF.MOTOR.GENERIC.ELEC</t>
  </si>
  <si>
    <t>UED.ktoe.IT.ISI.BF_BOF.FANS.GENERIC.ELEC</t>
  </si>
  <si>
    <t>UED.ktoe.IT.ISI.BF_BOF.LOW_ENTH.TOTAL.TOTAL</t>
  </si>
  <si>
    <t>UED.ktoe.IT.ISI.BF_BOF.LOW_ENTH.THERM.DIESEL_LIQBIO</t>
  </si>
  <si>
    <t>UED.ktoe.IT.ISI.BF_BOF.LOW_ENTH.THERM.NG_BIOGAS</t>
  </si>
  <si>
    <t>UED.ktoe.IT.ISI.BF_BOF.LOW_ENTH.THERM.SOLAR_GEO</t>
  </si>
  <si>
    <t>UED.ktoe.IT.ISI.BF_BOF.LOW_ENTH.HP.AMBIENT</t>
  </si>
  <si>
    <t>UED.ktoe.IT.ISI.BF_BOF.LOW_ENTH.THERM.ELEC</t>
  </si>
  <si>
    <t>UED.ktoe.IT.ISI.BF_BOF.SINTERING.TOTAL.TOTAL</t>
  </si>
  <si>
    <t>UED.ktoe.IT.ISI.BF_BOF.SINTERING.THERM.NONCOKE_SOLIDS</t>
  </si>
  <si>
    <t>UED.ktoe.IT.ISI.BF_BOF.SINTERING.THERM.RFO</t>
  </si>
  <si>
    <t>UED.ktoe.IT.ISI.BF_BOF.SINTERING.THERM.NG_BIOGAS</t>
  </si>
  <si>
    <t>UED.ktoe.IT.ISI.BF_BOF.SINTERING.THERM.DERIVED</t>
  </si>
  <si>
    <t>UED.ktoe.IT.ISI.BF_BOF.SINTERING.THERM.ELEC</t>
  </si>
  <si>
    <t>UED.ktoe.IT.ISI.BF_BOF.BLAST_FURNACE.TOTAL.TOTAL</t>
  </si>
  <si>
    <t>UED.ktoe.IT.ISI.BF_BOF.BLAST_FURNACE.THERM.NONCOKE_SOLIDS</t>
  </si>
  <si>
    <t>UED.ktoe.IT.ISI.BF_BOF.BLAST_FURNACE.THERM.COKE</t>
  </si>
  <si>
    <t>UED.ktoe.IT.ISI.BF_BOF.BLAST_FURNACE.THERM.RFO</t>
  </si>
  <si>
    <t>UED.ktoe.IT.ISI.BF_BOF.BLAST_FURNACE.THERM.NG_BIOGAS</t>
  </si>
  <si>
    <t>UED.ktoe.IT.ISI.BF_BOF.BLAST_FURNACE.THERM.DERIVED</t>
  </si>
  <si>
    <t>UED.ktoe.IT.ISI.BF_BOF.REFINING.TOTAL.TOTAL</t>
  </si>
  <si>
    <t>UED.ktoe.IT.ISI.BF_BOF.REFINING.THERM.TOTAL</t>
  </si>
  <si>
    <t>UED.ktoe.IT.ISI.BF_BOF.REFINING.THERM.LPG</t>
  </si>
  <si>
    <t>UED.ktoe.IT.ISI.BF_BOF.REFINING.THERM.DIESEL_LIQBIO</t>
  </si>
  <si>
    <t>UED.ktoe.IT.ISI.BF_BOF.REFINING.THERM.RFO</t>
  </si>
  <si>
    <t>UED.ktoe.IT.ISI.BF_BOF.REFINING.THERM.NG_BIOGAS</t>
  </si>
  <si>
    <t>UED.ktoe.IT.ISI.BF_BOF.REFINING.ELEC.ELEC</t>
  </si>
  <si>
    <t>UED.ktoe.IT.ISI.BF_BOF.FINISHING.THERM.TOTAL</t>
  </si>
  <si>
    <t>UED.ktoe.IT.ISI.BF_BOF.FINISHING.THERM.LPG</t>
  </si>
  <si>
    <t>UED.ktoe.IT.ISI.BF_BOF.FINISHING.THERM.DIESEL_LIQBIO</t>
  </si>
  <si>
    <t>UED.ktoe.IT.ISI.BF_BOF.FINISHING.THERM.NG_BIOGAS</t>
  </si>
  <si>
    <t>UED.ktoe.IT.ISI.BF_BOF.FINISHING_STEAM.TOTAL.TOTAL</t>
  </si>
  <si>
    <t>UED.ktoe.IT.ISI.BF_BOF.FINISHING_STEAM.STEAM.NONCOKE_SOLIDS</t>
  </si>
  <si>
    <t>UED.ktoe.IT.ISI.BF_BOF.FINISHING_STEAM.STEAM.RFG</t>
  </si>
  <si>
    <t>UED.ktoe.IT.ISI.BF_BOF.FINISHING_STEAM.STEAM.LPG</t>
  </si>
  <si>
    <t>UED.ktoe.IT.ISI.BF_BOF.FINISHING_STEAM.STEAM.DIESEL_LIQBIO</t>
  </si>
  <si>
    <t>UED.ktoe.IT.ISI.BF_BOF.FINISHING_STEAM.STEAM.RFO</t>
  </si>
  <si>
    <t>UED.ktoe.IT.ISI.BF_BOF.FINISHING_STEAM.STEAM.OTHER</t>
  </si>
  <si>
    <t>UED.ktoe.IT.ISI.BF_BOF.FINISHING_STEAM.STEAM.NG_BIOGAS</t>
  </si>
  <si>
    <t>UED.ktoe.IT.ISI.BF_BOF.FINISHING_STEAM.STEAM.DERIVED</t>
  </si>
  <si>
    <t>UED.ktoe.IT.ISI.BF_BOF.FINISHING_STEAM.STEAM.BIOMASS_WASTE</t>
  </si>
  <si>
    <t>UED.ktoe.IT.ISI.BF_BOF.FINISHING_STEAM.STEAM.STEAM_DISTR</t>
  </si>
  <si>
    <t>UED.ktoe.IT.ISI.BF_BOF.FINISHING.ELEC.ELEC</t>
  </si>
  <si>
    <t>UED.ktoe.IT.ISI.EAF.TOTAL.TOTAL.TOTAL</t>
  </si>
  <si>
    <t>UED.ktoe.IT.ISI.EAF.LIGHT.GENERIC.ELEC</t>
  </si>
  <si>
    <t>UED.ktoe.IT.ISI.EAF.AIRCOMP.GENERIC.ELEC</t>
  </si>
  <si>
    <t>UED.ktoe.IT.ISI.EAF.MOTOR.GENERIC.ELEC</t>
  </si>
  <si>
    <t>UED.ktoe.IT.ISI.EAF.FANS.GENERIC.ELEC</t>
  </si>
  <si>
    <t>UED.ktoe.IT.ISI.EAF.LOW_ENTH.TOTAL.TOTAL</t>
  </si>
  <si>
    <t>UED.ktoe.IT.ISI.EAF.LOW_ENTH.THERM.DIESEL_LIQBIO</t>
  </si>
  <si>
    <t>UED.ktoe.IT.ISI.EAF.LOW_ENTH.THERM.NG_BIOGAS</t>
  </si>
  <si>
    <t>UED.ktoe.IT.ISI.EAF.LOW_ENTH.THERM.SOLAR_GEO</t>
  </si>
  <si>
    <t>UED.ktoe.IT.ISI.EAF.LOW_ENTH.HP.AMBIENT</t>
  </si>
  <si>
    <t>UED.ktoe.IT.ISI.EAF.LOW_ENTH.THERM.ELEC</t>
  </si>
  <si>
    <t>UED.ktoe.IT.ISI.EAF.SMELTING.TOTAL.TOTAL</t>
  </si>
  <si>
    <t>UED.ktoe.IT.ISI.EAF.SMELTING.THERM.NONCOKE_SOLIDS</t>
  </si>
  <si>
    <t>UED.ktoe.IT.ISI.EAF.SMELTING.THERM.RFO</t>
  </si>
  <si>
    <t>UED.ktoe.IT.ISI.EAF.SMELTING.THERM.NG_BIOGAS</t>
  </si>
  <si>
    <t>UED.ktoe.IT.ISI.EAF.SMELTING.THERM.DERIVED</t>
  </si>
  <si>
    <t>UED.ktoe.IT.ISI.EAF.ARC_FURNACE.ELEC.ELEC</t>
  </si>
  <si>
    <t>UED.ktoe.IT.ISI.EAF.REFINING.TOTAL.TOTAL</t>
  </si>
  <si>
    <t>UED.ktoe.IT.ISI.EAF.REFINING.THERM.TOTAL</t>
  </si>
  <si>
    <t>UED.ktoe.IT.ISI.EAF.REFINING.THERM.LPG</t>
  </si>
  <si>
    <t>UED.ktoe.IT.ISI.EAF.REFINING.THERM.DIESEL_LIQBIO</t>
  </si>
  <si>
    <t>UED.ktoe.IT.ISI.EAF.REFINING.THERM.RFO</t>
  </si>
  <si>
    <t>UED.ktoe.IT.ISI.EAF.REFINING.THERM.NG_BIOGAS</t>
  </si>
  <si>
    <t>UED.ktoe.IT.ISI.EAF.REFINING.ELEC.ELEC</t>
  </si>
  <si>
    <t>UED.ktoe.IT.ISI.EAF.FINISHING.THERM.TOTAL</t>
  </si>
  <si>
    <t>UED.ktoe.IT.ISI.EAF.FINISHING.THERM.LPG</t>
  </si>
  <si>
    <t>UED.ktoe.IT.ISI.EAF.FINISHING.THERM.DIESEL_LIQBIO</t>
  </si>
  <si>
    <t>UED.ktoe.IT.ISI.EAF.FINISHING.THERM.NG_BIOGAS</t>
  </si>
  <si>
    <t>UED.ktoe.IT.ISI.EAF.FINISHING_STEAM.TOTAL.TOTAL</t>
  </si>
  <si>
    <t>UED.ktoe.IT.ISI.EAF.FINISHING_STEAM.STEAM.NONCOKE_SOLIDS</t>
  </si>
  <si>
    <t>UED.ktoe.IT.ISI.EAF.FINISHING_STEAM.STEAM.RFG</t>
  </si>
  <si>
    <t>UED.ktoe.IT.ISI.EAF.FINISHING_STEAM.STEAM.LPG</t>
  </si>
  <si>
    <t>UED.ktoe.IT.ISI.EAF.FINISHING_STEAM.STEAM.DIESEL_LIQBIO</t>
  </si>
  <si>
    <t>UED.ktoe.IT.ISI.EAF.FINISHING_STEAM.STEAM.RFO</t>
  </si>
  <si>
    <t>UED.ktoe.IT.ISI.EAF.FINISHING_STEAM.STEAM.OTHER</t>
  </si>
  <si>
    <t>UED.ktoe.IT.ISI.EAF.FINISHING_STEAM.STEAM.NG_BIOGAS</t>
  </si>
  <si>
    <t>UED.ktoe.IT.ISI.EAF.FINISHING_STEAM.STEAM.DERIVED</t>
  </si>
  <si>
    <t>UED.ktoe.IT.ISI.EAF.FINISHING_STEAM.STEAM.BIOMASS_WASTE</t>
  </si>
  <si>
    <t>UED.ktoe.IT.ISI.EAF.FINISHING_STEAM.STEAM.STEAM_DISTR</t>
  </si>
  <si>
    <t>UED.ktoe.IT.ISI.EAF.FINISHING.ELEC.ELEC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</si>
  <si>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</si>
  <si>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</si>
  <si>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</si>
  <si>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FUEL_EMI.ktCO2.IT.ISI.BF_BOF.LIGHT.GENERIC.ELEC</t>
  </si>
  <si>
    <t>FUEL_EMI.ktCO2.IT.ISI.BF_BOF.AIRCOMP.GENERIC.ELEC</t>
  </si>
  <si>
    <t>FUEL_EMI.ktCO2.IT.ISI.BF_BOF.MOTOR.GENERIC.ELEC</t>
  </si>
  <si>
    <t>FUEL_EMI.ktCO2.IT.ISI.BF_BOF.FANS.GENERIC.ELEC</t>
  </si>
  <si>
    <t>FUEL_EMI.ktCO2.IT.ISI.BF_BOF.LOW_ENTH.TOTAL.TOTAL</t>
  </si>
  <si>
    <t>FUEL_EMI.ktCO2.IT.ISI.BF_BOF.LOW_ENTH.THERM.DIESEL_LIQBIO</t>
  </si>
  <si>
    <t>FUEL_EMI.ktCO2.IT.ISI.BF_BOF.LOW_ENTH.THERM.NG_BIOGAS</t>
  </si>
  <si>
    <t>FUEL_EMI.ktCO2.IT.ISI.BF_BOF.LOW_ENTH.THERM.SOLAR_GEO</t>
  </si>
  <si>
    <t>FUEL_EMI.ktCO2.IT.ISI.BF_BOF.LOW_ENTH.HP.AMBIENT</t>
  </si>
  <si>
    <t>FUEL_EMI.ktCO2.IT.ISI.BF_BOF.LOW_ENTH.THERM.ELEC</t>
  </si>
  <si>
    <t>FUEL_EMI.ktCO2.IT.ISI.BF_BOF.SINTERING.TOTAL.TOTAL</t>
  </si>
  <si>
    <t>FUEL_EMI.ktCO2.IT.ISI.BF_BOF.SINTERING.THERM.NONCOKE_SOLIDS</t>
  </si>
  <si>
    <t>FUEL_EMI.ktCO2.IT.ISI.BF_BOF.SINTERING.THERM.RFO</t>
  </si>
  <si>
    <t>FUEL_EMI.ktCO2.IT.ISI.BF_BOF.SINTERING.THERM.NG_BIOGAS</t>
  </si>
  <si>
    <t>FUEL_EMI.ktCO2.IT.ISI.BF_BOF.SINTERING.THERM.DERIVED</t>
  </si>
  <si>
    <t>FUEL_EMI.ktCO2.IT.ISI.BF_BOF.SINTERING.THERM.ELEC</t>
  </si>
  <si>
    <t>FUEL_EMI.ktCO2.IT.ISI.BF_BOF.BLAST_FURNACE.TOTAL.TOTAL</t>
  </si>
  <si>
    <t>FUEL_EMI.ktCO2.IT.ISI.BF_BOF.BLAST_FURNACE.THERM.NONCOKE_SOLIDS</t>
  </si>
  <si>
    <t>FUEL_EMI.ktCO2.IT.ISI.BF_BOF.BLAST_FURNACE.THERM.COKE</t>
  </si>
  <si>
    <t>FUEL_EMI.ktCO2.IT.ISI.BF_BOF.BLAST_FURNACE.THERM.RFO</t>
  </si>
  <si>
    <t>FUEL_EMI.ktCO2.IT.ISI.BF_BOF.BLAST_FURNACE.THERM.NG_BIOGAS</t>
  </si>
  <si>
    <t>FUEL_EMI.ktCO2.IT.ISI.BF_BOF.BLAST_FURNACE.THERM.DERIVED</t>
  </si>
  <si>
    <t>FUEL_EMI.ktCO2.IT.ISI.BF_BOF.REFINING.TOTAL.TOTAL</t>
  </si>
  <si>
    <t>FUEL_EMI.ktCO2.IT.ISI.BF_BOF.REFINING.THERM.TOTAL</t>
  </si>
  <si>
    <t>FUEL_EMI.ktCO2.IT.ISI.BF_BOF.REFINING.THERM.LPG</t>
  </si>
  <si>
    <t>FUEL_EMI.ktCO2.IT.ISI.BF_BOF.REFINING.THERM.DIESEL_LIQBIO</t>
  </si>
  <si>
    <t>FUEL_EMI.ktCO2.IT.ISI.BF_BOF.REFINING.THERM.RFO</t>
  </si>
  <si>
    <t>FUEL_EMI.ktCO2.IT.ISI.BF_BOF.REFINING.THERM.NG_BIOGAS</t>
  </si>
  <si>
    <t>FUEL_EMI.ktCO2.IT.ISI.BF_BOF.REFINING.ELEC.ELEC</t>
  </si>
  <si>
    <t>FUEL_EMI.ktCO2.IT.ISI.BF_BOF.FINISHING.THERM.TOTAL</t>
  </si>
  <si>
    <t>FUEL_EMI.ktCO2.IT.ISI.BF_BOF.FINISHING.THERM.LPG</t>
  </si>
  <si>
    <t>FUEL_EMI.ktCO2.IT.ISI.BF_BOF.FINISHING.THERM.DIESEL_LIQBIO</t>
  </si>
  <si>
    <t>FUEL_EMI.ktCO2.IT.ISI.BF_BOF.FINISHING.THERM.NG_BIOGAS</t>
  </si>
  <si>
    <t>FUEL_EMI.ktCO2.IT.ISI.BF_BOF.FINISHING_STEAM.TOTAL.TOTAL</t>
  </si>
  <si>
    <t>FUEL_EMI.ktCO2.IT.ISI.BF_BOF.FINISHING_STEAM.STEAM.NONCOKE_SOLIDS</t>
  </si>
  <si>
    <t>FUEL_EMI.ktCO2.IT.ISI.BF_BOF.FINISHING_STEAM.STEAM.RFG</t>
  </si>
  <si>
    <t>FUEL_EMI.ktCO2.IT.ISI.BF_BOF.FINISHING_STEAM.STEAM.LPG</t>
  </si>
  <si>
    <t>FUEL_EMI.ktCO2.IT.ISI.BF_BOF.FINISHING_STEAM.STEAM.DIESEL_LIQBIO</t>
  </si>
  <si>
    <t>FUEL_EMI.ktCO2.IT.ISI.BF_BOF.FINISHING_STEAM.STEAM.RFO</t>
  </si>
  <si>
    <t>FUEL_EMI.ktCO2.IT.ISI.BF_BOF.FINISHING_STEAM.STEAM.OTHER</t>
  </si>
  <si>
    <t>FUEL_EMI.ktCO2.IT.ISI.BF_BOF.FINISHING_STEAM.STEAM.NG_BIOGAS</t>
  </si>
  <si>
    <t>FUEL_EMI.ktCO2.IT.ISI.BF_BOF.FINISHING_STEAM.STEAM.DERIVED</t>
  </si>
  <si>
    <t>FUEL_EMI.ktCO2.IT.ISI.BF_BOF.FINISHING_STEAM.STEAM.BIOMASS_WASTE</t>
  </si>
  <si>
    <t>FUEL_EMI.ktCO2.IT.ISI.BF_BOF.FINISHING_STEAM.STEAM.STEAM_DISTR</t>
  </si>
  <si>
    <t>FUEL_EMI.ktCO2.IT.ISI.BF_BOF.FINISHING.ELEC.ELEC</t>
  </si>
  <si>
    <t>PROCESS_EMI.ktCO2.IT.ISI.BF_BOF</t>
  </si>
  <si>
    <t>FUEL_EMI.ktCO2.IT.ISI.EAF.LIGHT.GENERIC.ELEC</t>
  </si>
  <si>
    <t>FUEL_EMI.ktCO2.IT.ISI.EAF.AIRCOMP.GENERIC.ELEC</t>
  </si>
  <si>
    <t>FUEL_EMI.ktCO2.IT.ISI.EAF.MOTOR.GENERIC.ELEC</t>
  </si>
  <si>
    <t>FUEL_EMI.ktCO2.IT.ISI.EAF.FANS.GENERIC.ELEC</t>
  </si>
  <si>
    <t>FUEL_EMI.ktCO2.IT.ISI.EAF.LOW_ENTH.TOTAL.TOTAL</t>
  </si>
  <si>
    <t>FUEL_EMI.ktCO2.IT.ISI.EAF.LOW_ENTH.THERM.DIESEL_LIQBIO</t>
  </si>
  <si>
    <t>FUEL_EMI.ktCO2.IT.ISI.EAF.LOW_ENTH.THERM.NG_BIOGAS</t>
  </si>
  <si>
    <t>FUEL_EMI.ktCO2.IT.ISI.EAF.LOW_ENTH.THERM.SOLAR_GEO</t>
  </si>
  <si>
    <t>FUEL_EMI.ktCO2.IT.ISI.EAF.LOW_ENTH.HP.AMBIENT</t>
  </si>
  <si>
    <t>FUEL_EMI.ktCO2.IT.ISI.EAF.LOW_ENTH.THERM.ELEC</t>
  </si>
  <si>
    <t>FUEL_EMI.ktCO2.IT.ISI.EAF.SMELTING.TOTAL.TOTAL</t>
  </si>
  <si>
    <t>FUEL_EMI.ktCO2.IT.ISI.EAF.SMELTING.THERM.NONCOKE_SOLIDS</t>
  </si>
  <si>
    <t>FUEL_EMI.ktCO2.IT.ISI.EAF.SMELTING.THERM.RFO</t>
  </si>
  <si>
    <t>FUEL_EMI.ktCO2.IT.ISI.EAF.SMELTING.THERM.NG_BIOGAS</t>
  </si>
  <si>
    <t>FUEL_EMI.ktCO2.IT.ISI.EAF.SMELTING.THERM.DERIVED</t>
  </si>
  <si>
    <t>FUEL_EMI.ktCO2.IT.ISI.EAF.ARC_FURNACE.ELEC.ELEC</t>
  </si>
  <si>
    <t>FUEL_EMI.ktCO2.IT.ISI.EAF.REFINING.TOTAL.TOTAL</t>
  </si>
  <si>
    <t>FUEL_EMI.ktCO2.IT.ISI.EAF.REFINING.THERM.TOTAL</t>
  </si>
  <si>
    <t>FUEL_EMI.ktCO2.IT.ISI.EAF.REFINING.THERM.LPG</t>
  </si>
  <si>
    <t>FUEL_EMI.ktCO2.IT.ISI.EAF.REFINING.THERM.DIESEL_LIQBIO</t>
  </si>
  <si>
    <t>FUEL_EMI.ktCO2.IT.ISI.EAF.REFINING.THERM.RFO</t>
  </si>
  <si>
    <t>FUEL_EMI.ktCO2.IT.ISI.EAF.REFINING.THERM.NG_BIOGAS</t>
  </si>
  <si>
    <t>FUEL_EMI.ktCO2.IT.ISI.EAF.REFINING.ELEC.ELEC</t>
  </si>
  <si>
    <t>FUEL_EMI.ktCO2.IT.ISI.EAF.FINISHING.THERM.TOTAL</t>
  </si>
  <si>
    <t>FUEL_EMI.ktCO2.IT.ISI.EAF.FINISHING.THERM.LPG</t>
  </si>
  <si>
    <t>FUEL_EMI.ktCO2.IT.ISI.EAF.FINISHING.THERM.DIESEL_LIQBIO</t>
  </si>
  <si>
    <t>FUEL_EMI.ktCO2.IT.ISI.EAF.FINISHING.THERM.NG_BIOGAS</t>
  </si>
  <si>
    <t>FUEL_EMI.ktCO2.IT.ISI.EAF.FINISHING_STEAM.TOTAL.TOTAL</t>
  </si>
  <si>
    <t>FUEL_EMI.ktCO2.IT.ISI.EAF.FINISHING_STEAM.STEAM.NONCOKE_SOLIDS</t>
  </si>
  <si>
    <t>FUEL_EMI.ktCO2.IT.ISI.EAF.FINISHING_STEAM.STEAM.RFG</t>
  </si>
  <si>
    <t>FUEL_EMI.ktCO2.IT.ISI.EAF.FINISHING_STEAM.STEAM.LPG</t>
  </si>
  <si>
    <t>FUEL_EMI.ktCO2.IT.ISI.EAF.FINISHING_STEAM.STEAM.DIESEL_LIQBIO</t>
  </si>
  <si>
    <t>FUEL_EMI.ktCO2.IT.ISI.EAF.FINISHING_STEAM.STEAM.RFO</t>
  </si>
  <si>
    <t>FUEL_EMI.ktCO2.IT.ISI.EAF.FINISHING_STEAM.STEAM.OTHER</t>
  </si>
  <si>
    <t>FUEL_EMI.ktCO2.IT.ISI.EAF.FINISHING_STEAM.STEAM.NG_BIOGAS</t>
  </si>
  <si>
    <t>FUEL_EMI.ktCO2.IT.ISI.EAF.FINISHING_STEAM.STEAM.DERIVED</t>
  </si>
  <si>
    <t>FUEL_EMI.ktCO2.IT.ISI.EAF.FINISHING_STEAM.STEAM.BIOMASS_WASTE</t>
  </si>
  <si>
    <t>FUEL_EMI.ktCO2.IT.ISI.EAF.FINISHING_STEAM.STEAM.STEAM_DISTR</t>
  </si>
  <si>
    <t>FUEL_EMI.ktCO2.IT.ISI.EAF.FINISHING.ELEC.ELEC</t>
  </si>
  <si>
    <t>PROCESS_EMI.ktCO2.IT.ISI.EAF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</si>
  <si>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</si>
  <si>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</si>
  <si>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</si>
  <si>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</si>
  <si>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VA.Meuro2015.IT.NFM.ALUMINA</t>
  </si>
  <si>
    <t>VA.Meuro2015.IT.NFM.PRIM_ALU</t>
  </si>
  <si>
    <t>VA.Meuro2015.IT.NFM.SEC_ALU</t>
  </si>
  <si>
    <t>VA.Meuro2015.IT.NFM.OTHER_NFM</t>
  </si>
  <si>
    <t>Physical output (kt)</t>
  </si>
  <si>
    <t>Alumina production (kt)</t>
  </si>
  <si>
    <t>OUTPUT.kt.IT.NFM.ALUMINA</t>
  </si>
  <si>
    <t>Aluminium production (kt)</t>
  </si>
  <si>
    <t>OUTPUT.kt.IT.NFM.PRIM_ALU</t>
  </si>
  <si>
    <t>OUTPUT.kt.IT.NFM.SEC_ALU</t>
  </si>
  <si>
    <t>Other non-ferrous metals (kt lead eq.)</t>
  </si>
  <si>
    <t>OUTPUT.kt.IT.NFM.OTHER_NFM</t>
  </si>
  <si>
    <t>Installed capacity (kt production)</t>
  </si>
  <si>
    <t>CAP.kt.IT.NFM.ALUMINA</t>
  </si>
  <si>
    <t>CAP.kt.IT.NFM.PRIM_ALU</t>
  </si>
  <si>
    <t>CAP.kt.IT.NFM.SEC_ALU</t>
  </si>
  <si>
    <t>CAP.kt.IT.NFM.OTHER_NFM</t>
  </si>
  <si>
    <t>Capacity investment (kt production)</t>
  </si>
  <si>
    <t>NEWCAP.kt.IT.NFM.ALUMINA</t>
  </si>
  <si>
    <t>NEWCAP.kt.IT.NFM.PRIM_ALU</t>
  </si>
  <si>
    <t>NEWCAP.kt.IT.NFM.SEC_ALU</t>
  </si>
  <si>
    <t>NEWCAP.kt.IT.NFM.OTHER_NFM</t>
  </si>
  <si>
    <t>Decommissioned capacity (kt production)</t>
  </si>
  <si>
    <t>Idle capacity (kt production)</t>
  </si>
  <si>
    <t>FEC.ktoe.IT.NFM.TOTAL.TOTAL.TOTAL.TOTAL</t>
  </si>
  <si>
    <t>FEC.ktoe.IT.NFM.TOTAL.TOTAL.TOTAL.SOLIDS</t>
  </si>
  <si>
    <t>FEC.ktoe.IT.NFM.TOTAL.TOTAL.TOTAL.RFG</t>
  </si>
  <si>
    <t>FEC.ktoe.IT.NFM.TOTAL.TOTAL.TOTAL.LPG</t>
  </si>
  <si>
    <t>FEC.ktoe.IT.NFM.TOTAL.TOTAL.TOTAL.DIESEL</t>
  </si>
  <si>
    <t>FEC.ktoe.IT.NFM.TOTAL.TOTAL.TOTAL.RFO</t>
  </si>
  <si>
    <t>FEC.ktoe.IT.NFM.TOTAL.TOTAL.TOTAL.OTHER</t>
  </si>
  <si>
    <t>FEC.ktoe.IT.NFM.TOTAL.TOTAL.TOTAL.NG</t>
  </si>
  <si>
    <t>FEC.ktoe.IT.NFM.TOTAL.TOTAL.TOTAL.DERIVED</t>
  </si>
  <si>
    <t>FEC.ktoe.IT.NFM.TOTAL.TOTAL.TOTAL.BIOMASS_WASTE</t>
  </si>
  <si>
    <t>FEC.ktoe.IT.NFM.TOTAL.TOTAL.TOTAL.BIOGAS</t>
  </si>
  <si>
    <t>FEC.ktoe.IT.NFM.TOTAL.TOTAL.TOTAL.LIQBIO</t>
  </si>
  <si>
    <t>FEC.ktoe.IT.NFM.TOTAL.TOTAL.TOTAL.SOLAR</t>
  </si>
  <si>
    <t>FEC.ktoe.IT.NFM.TOTAL.TOTAL.TOTAL.GEO</t>
  </si>
  <si>
    <t>FEC.ktoe.IT.NFM.TOTAL.TOTAL.TOTAL.AMBIENT</t>
  </si>
  <si>
    <t>FEC.ktoe.IT.NFM.TOTAL.TOTAL.TOTAL.STEAM_DISTR</t>
  </si>
  <si>
    <t>FEC.ktoe.IT.NFM.TOTAL.TOTAL.TOTAL.ELEC</t>
  </si>
  <si>
    <t>FEC.ktoe.IT.NFM.ALUMINA.TOTAL.TOTAL.TOTAL</t>
  </si>
  <si>
    <t>FEC.ktoe.IT.NFM.ALUMINA.LIGHT.GENERIC.ELEC</t>
  </si>
  <si>
    <t>FEC.ktoe.IT.NFM.ALUMINA.AIRCOMP.GENERIC.ELEC</t>
  </si>
  <si>
    <t>FEC.ktoe.IT.NFM.ALUMINA.MOTOR.GENERIC.ELEC</t>
  </si>
  <si>
    <t>FEC.ktoe.IT.NFM.ALUMINA.FANS.GENERIC.ELEC</t>
  </si>
  <si>
    <t>FEC.ktoe.IT.NFM.ALUMINA.LOW_ENTH.TOTAL.TOTAL</t>
  </si>
  <si>
    <t>FEC.ktoe.IT.NFM.ALUMINA.LOW_ENTH.THERM.DIESEL_LIQBIO</t>
  </si>
  <si>
    <t>FEC.ktoe.IT.NFM.ALUMINA.LOW_ENTH.THERM.NG_BIOGAS</t>
  </si>
  <si>
    <t>FEC.ktoe.IT.NFM.ALUMINA.LOW_ENTH.THERM.SOLAR_GEO</t>
  </si>
  <si>
    <t>FEC.ktoe.IT.NFM.ALUMINA.LOW_ENTH.HP.AMBIENT</t>
  </si>
  <si>
    <t>FEC.ktoe.IT.NFM.ALUMINA.LOW_ENTH.THERM.ELEC</t>
  </si>
  <si>
    <t>Alumina production: High-enthalpy heat</t>
  </si>
  <si>
    <t>FEC.ktoe.IT.NFM.ALUMINA.A_PRODUCTION.TOTAL.TOTAL</t>
  </si>
  <si>
    <t>FEC.ktoe.IT.NFM.ALUMINA.A_PRODUCTION.STEAM.SOLIDS</t>
  </si>
  <si>
    <t>FEC.ktoe.IT.NFM.ALUMINA.A_PRODUCTION.STEAM.RFG</t>
  </si>
  <si>
    <t>FEC.ktoe.IT.NFM.ALUMINA.A_PRODUCTION.STEAM.LPG</t>
  </si>
  <si>
    <t>FEC.ktoe.IT.NFM.ALUMINA.A_PRODUCTION.STEAM.DIESEL_LIQBIO</t>
  </si>
  <si>
    <t>FEC.ktoe.IT.NFM.ALUMINA.A_PRODUCTION.STEAM.RFO</t>
  </si>
  <si>
    <t>FEC.ktoe.IT.NFM.ALUMINA.A_PRODUCTION.STEAM.OTHER</t>
  </si>
  <si>
    <t>FEC.ktoe.IT.NFM.ALUMINA.A_PRODUCTION.STEAM.NG_BIOGAS</t>
  </si>
  <si>
    <t>FEC.ktoe.IT.NFM.ALUMINA.A_PRODUCTION.STEAM.DERIVED</t>
  </si>
  <si>
    <t>FEC.ktoe.IT.NFM.ALUMINA.A_PRODUCTION.STEAM.BIOMASS_WASTE</t>
  </si>
  <si>
    <t>FEC.ktoe.IT.NFM.ALUMINA.A_PRODUCTION.STEAM.STEAM_DISTR</t>
  </si>
  <si>
    <t>Alumina production: Refining</t>
  </si>
  <si>
    <t>FEC.ktoe.IT.NFM.ALUMINA.A_REFINING.TOTAL.TOTAL</t>
  </si>
  <si>
    <t>FEC.ktoe.IT.NFM.ALUMINA.A_REFINING.THERM.LPG</t>
  </si>
  <si>
    <t>FEC.ktoe.IT.NFM.ALUMINA.A_REFINING.THERM.DIESEL_LIQBIO</t>
  </si>
  <si>
    <t>FEC.ktoe.IT.NFM.ALUMINA.A_REFINING.THERM.RFO</t>
  </si>
  <si>
    <t>FEC.ktoe.IT.NFM.ALUMINA.A_REFINING.THERM.NG_BIOGAS</t>
  </si>
  <si>
    <t>FEC.ktoe.IT.NFM.ALUMINA.A_REFINING.THERM.ELEC</t>
  </si>
  <si>
    <t>FEC.ktoe.IT.NFM.PRIM_ALU.TOTAL.TOTAL.TOTAL</t>
  </si>
  <si>
    <t>FEC.ktoe.IT.NFM.PRIM_ALU.LIGHT.GENERIC.ELEC</t>
  </si>
  <si>
    <t>FEC.ktoe.IT.NFM.PRIM_ALU.AIRCOMP.GENERIC.ELEC</t>
  </si>
  <si>
    <t>FEC.ktoe.IT.NFM.PRIM_ALU.MOTOR.GENERIC.ELEC</t>
  </si>
  <si>
    <t>FEC.ktoe.IT.NFM.PRIM_ALU.FANS.GENERIC.ELEC</t>
  </si>
  <si>
    <t>FEC.ktoe.IT.NFM.PRIM_ALU.LOW_ENTH.TOTAL.TOTAL</t>
  </si>
  <si>
    <t>FEC.ktoe.IT.NFM.PRIM_ALU.LOW_ENTH.THERM.DIESEL_LIQBIO</t>
  </si>
  <si>
    <t>FEC.ktoe.IT.NFM.PRIM_ALU.LOW_ENTH.THERM.NG_BIOGAS</t>
  </si>
  <si>
    <t>FEC.ktoe.IT.NFM.PRIM_ALU.LOW_ENTH.THERM.SOLAR_GEO</t>
  </si>
  <si>
    <t>FEC.ktoe.IT.NFM.PRIM_ALU.LOW_ENTH.HP.AMBIENT</t>
  </si>
  <si>
    <t>FEC.ktoe.IT.NFM.PRIM_ALU.LOW_ENTH.THERM.ELEC</t>
  </si>
  <si>
    <t>Aluminium electrolysis (smelting)</t>
  </si>
  <si>
    <t>FEC.ktoe.IT.NFM.PRIM_ALU.SMELTING.ELEC.ELEC</t>
  </si>
  <si>
    <t>Aluminium processing  (metallurgy e.g. cast house, reheating)</t>
  </si>
  <si>
    <t>FEC.ktoe.IT.NFM.PRIM_ALU.PROCESSING.TOTAL.TOTAL</t>
  </si>
  <si>
    <t>Aluminium processing - Thermal</t>
  </si>
  <si>
    <t>FEC.ktoe.IT.NFM.PRIM_ALU.PROCESSING.THERM.TOTAL</t>
  </si>
  <si>
    <t>FEC.ktoe.IT.NFM.PRIM_ALU.PROCESSING.THERM.LPG</t>
  </si>
  <si>
    <t>FEC.ktoe.IT.NFM.PRIM_ALU.PROCESSING.THERM.DIESEL_LIQBIO</t>
  </si>
  <si>
    <t>FEC.ktoe.IT.NFM.PRIM_ALU.PROCESSING.THERM.RFO</t>
  </si>
  <si>
    <t>FEC.ktoe.IT.NFM.PRIM_ALU.PROCESSING.THERM.NG_BIOGAS</t>
  </si>
  <si>
    <t>Aluminium processing - Electric</t>
  </si>
  <si>
    <t>FEC.ktoe.IT.NFM.PRIM_ALU.PROCESSING.ELEC.ELEC</t>
  </si>
  <si>
    <t>Aluminium finishing</t>
  </si>
  <si>
    <t>Aluminium finishing - Thermal</t>
  </si>
  <si>
    <t>FEC.ktoe.IT.NFM.PRIM_ALU.FINISHING.THERM.TOTAL</t>
  </si>
  <si>
    <t>FEC.ktoe.IT.NFM.PRIM_ALU.FINISHING.THERM.LPG</t>
  </si>
  <si>
    <t>FEC.ktoe.IT.NFM.PRIM_ALU.FINISHING.THERM.DIESEL_LIQBIO</t>
  </si>
  <si>
    <t>FEC.ktoe.IT.NFM.PRIM_ALU.FINISHING.THERM.NG_BIOGAS</t>
  </si>
  <si>
    <t>Aluminium finishing - Steam</t>
  </si>
  <si>
    <t>FEC.ktoe.IT.NFM.PRIM_ALU.FINISHING_STEAM.TOTAL.TOTAL</t>
  </si>
  <si>
    <t>FEC.ktoe.IT.NFM.PRIM_ALU.FINISHING_STEAM.STEAM.SOLIDS</t>
  </si>
  <si>
    <t>FEC.ktoe.IT.NFM.PRIM_ALU.FINISHING_STEAM.STEAM.RFG</t>
  </si>
  <si>
    <t>FEC.ktoe.IT.NFM.PRIM_ALU.FINISHING_STEAM.STEAM.LPG</t>
  </si>
  <si>
    <t>FEC.ktoe.IT.NFM.PRIM_ALU.FINISHING_STEAM.STEAM.DIESEL_LIQBIO</t>
  </si>
  <si>
    <t>FEC.ktoe.IT.NFM.PRIM_ALU.FINISHING_STEAM.STEAM.RFO</t>
  </si>
  <si>
    <t>FEC.ktoe.IT.NFM.PRIM_ALU.FINISHING_STEAM.STEAM.OTHER</t>
  </si>
  <si>
    <t>FEC.ktoe.IT.NFM.PRIM_ALU.FINISHING_STEAM.STEAM.NG_BIOGAS</t>
  </si>
  <si>
    <t>FEC.ktoe.IT.NFM.PRIM_ALU.FINISHING_STEAM.STEAM.DERIVED</t>
  </si>
  <si>
    <t>FEC.ktoe.IT.NFM.PRIM_ALU.FINISHING_STEAM.STEAM.BIOMASS_WASTE</t>
  </si>
  <si>
    <t>FEC.ktoe.IT.NFM.PRIM_ALU.FINISHING_STEAM.STEAM.STEAM_DISTR</t>
  </si>
  <si>
    <t>Aluminium finishing - Electric</t>
  </si>
  <si>
    <t>FEC.ktoe.IT.NFM.PRIM_ALU.FINISHING.ELEC.ELEC</t>
  </si>
  <si>
    <t>FEC.ktoe.IT.NFM.SEC_ALU.TOTAL.TOTAL.TOTAL</t>
  </si>
  <si>
    <t>FEC.ktoe.IT.NFM.SEC_ALU.LIGHT.GENERIC.ELEC</t>
  </si>
  <si>
    <t>FEC.ktoe.IT.NFM.SEC_ALU.AIRCOMP.GENERIC.ELEC</t>
  </si>
  <si>
    <t>FEC.ktoe.IT.NFM.SEC_ALU.MOTOR.GENERIC.ELEC</t>
  </si>
  <si>
    <t>FEC.ktoe.IT.NFM.SEC_ALU.FANS.GENERIC.ELEC</t>
  </si>
  <si>
    <t>FEC.ktoe.IT.NFM.SEC_ALU.LOW_ENTH.TOTAL.TOTAL</t>
  </si>
  <si>
    <t>FEC.ktoe.IT.NFM.SEC_ALU.LOW_ENTH.THERM.DIESEL_LIQBIO</t>
  </si>
  <si>
    <t>FEC.ktoe.IT.NFM.SEC_ALU.LOW_ENTH.THERM.NG_BIOGAS</t>
  </si>
  <si>
    <t>FEC.ktoe.IT.NFM.SEC_ALU.LOW_ENTH.THERM.SOLAR_GEO</t>
  </si>
  <si>
    <t>FEC.ktoe.IT.NFM.SEC_ALU.LOW_ENTH.HP.AMBIENT</t>
  </si>
  <si>
    <t>FEC.ktoe.IT.NFM.SEC_ALU.LOW_ENTH.THERM.ELEC</t>
  </si>
  <si>
    <t>Secondary aluminium (incl. pre-treatment, remelting)</t>
  </si>
  <si>
    <t>FEC.ktoe.IT.NFM.SEC_ALU.SEC_REMELTING.TOTAL.TOTAL</t>
  </si>
  <si>
    <t>Secondary aluminium - Thermal</t>
  </si>
  <si>
    <t>FEC.ktoe.IT.NFM.SEC_ALU.SEC_REMELTING.THERM.TOTAL</t>
  </si>
  <si>
    <t>FEC.ktoe.IT.NFM.SEC_ALU.SEC_REMELTING.THERM.LPG</t>
  </si>
  <si>
    <t>FEC.ktoe.IT.NFM.SEC_ALU.SEC_REMELTING.THERM.DIESEL_LIQBIO</t>
  </si>
  <si>
    <t>FEC.ktoe.IT.NFM.SEC_ALU.SEC_REMELTING.THERM.RFO</t>
  </si>
  <si>
    <t>FEC.ktoe.IT.NFM.SEC_ALU.SEC_REMELTING.THERM.NG_BIOGAS</t>
  </si>
  <si>
    <t>Secondary aluminium - Electric</t>
  </si>
  <si>
    <t>FEC.ktoe.IT.NFM.SEC_ALU.SEC_REMELTING.ELEC.ELEC</t>
  </si>
  <si>
    <t>FEC.ktoe.IT.NFM.SEC_ALU.SEC_PROCESSING.TOTAL.TOTAL</t>
  </si>
  <si>
    <t>FEC.ktoe.IT.NFM.SEC_ALU.SEC_PROCESSING.THERM.TOTAL</t>
  </si>
  <si>
    <t>FEC.ktoe.IT.NFM.SEC_ALU.SEC_PROCESSING.THERM.LPG</t>
  </si>
  <si>
    <t>FEC.ktoe.IT.NFM.SEC_ALU.SEC_PROCESSING.THERM.DIESEL_LIQBIO</t>
  </si>
  <si>
    <t>FEC.ktoe.IT.NFM.SEC_ALU.SEC_PROCESSING.THERM.RFO</t>
  </si>
  <si>
    <t>FEC.ktoe.IT.NFM.SEC_ALU.SEC_PROCESSING.THERM.NG_BIOGAS</t>
  </si>
  <si>
    <t>FEC.ktoe.IT.NFM.SEC_ALU.SEC_PROCESSING.ELEC.ELEC</t>
  </si>
  <si>
    <t>FEC.ktoe.IT.NFM.SEC_ALU.SEC_FINISHING.THERM.TOTAL</t>
  </si>
  <si>
    <t>FEC.ktoe.IT.NFM.SEC_ALU.SEC_FINISHING.THERM.LPG</t>
  </si>
  <si>
    <t>FEC.ktoe.IT.NFM.SEC_ALU.SEC_FINISHING.THERM.DIESEL_LIQBIO</t>
  </si>
  <si>
    <t>FEC.ktoe.IT.NFM.SEC_ALU.SEC_FINISHING.THERM.NG_BIOGAS</t>
  </si>
  <si>
    <t>FEC.ktoe.IT.NFM.SEC_ALU.SEC_FINISHING_STEAM.TOTAL.TOTAL</t>
  </si>
  <si>
    <t>FEC.ktoe.IT.NFM.SEC_ALU.SEC_FINISHING_STEAM.STEAM.SOLIDS</t>
  </si>
  <si>
    <t>FEC.ktoe.IT.NFM.SEC_ALU.SEC_FINISHING_STEAM.STEAM.RFG</t>
  </si>
  <si>
    <t>FEC.ktoe.IT.NFM.SEC_ALU.SEC_FINISHING_STEAM.STEAM.LPG</t>
  </si>
  <si>
    <t>FEC.ktoe.IT.NFM.SEC_ALU.SEC_FINISHING_STEAM.STEAM.DIESEL_LIQBIO</t>
  </si>
  <si>
    <t>FEC.ktoe.IT.NFM.SEC_ALU.SEC_FINISHING_STEAM.STEAM.RFO</t>
  </si>
  <si>
    <t>FEC.ktoe.IT.NFM.SEC_ALU.SEC_FINISHING_STEAM.STEAM.OTHER</t>
  </si>
  <si>
    <t>FEC.ktoe.IT.NFM.SEC_ALU.SEC_FINISHING_STEAM.STEAM.NG_BIOGAS</t>
  </si>
  <si>
    <t>FEC.ktoe.IT.NFM.SEC_ALU.SEC_FINISHING_STEAM.STEAM.DERIVED</t>
  </si>
  <si>
    <t>FEC.ktoe.IT.NFM.SEC_ALU.SEC_FINISHING_STEAM.STEAM.BIOMASS_WASTE</t>
  </si>
  <si>
    <t>FEC.ktoe.IT.NFM.SEC_ALU.SEC_FINISHING_STEAM.STEAM.STEAM_DISTR</t>
  </si>
  <si>
    <t>FEC.ktoe.IT.NFM.SEC_ALU.SEC_FINISHING.ELEC.ELEC</t>
  </si>
  <si>
    <t>FEC.ktoe.IT.NFM.OTHER_NFM.TOTAL.TOTAL.TOTAL</t>
  </si>
  <si>
    <t>FEC.ktoe.IT.NFM.OTHER_NFM.LIGHT.GENERIC.ELEC</t>
  </si>
  <si>
    <t>FEC.ktoe.IT.NFM.OTHER_NFM.AIRCOMP.GENERIC.ELEC</t>
  </si>
  <si>
    <t>FEC.ktoe.IT.NFM.OTHER_NFM.MOTOR.GENERIC.ELEC</t>
  </si>
  <si>
    <t>FEC.ktoe.IT.NFM.OTHER_NFM.FANS.GENERIC.ELEC</t>
  </si>
  <si>
    <t>FEC.ktoe.IT.NFM.OTHER_NFM.LOW_ENTH.TOTAL.TOTAL</t>
  </si>
  <si>
    <t>FEC.ktoe.IT.NFM.OTHER_NFM.LOW_ENTH.THERM.DIESEL_LIQBIO</t>
  </si>
  <si>
    <t>FEC.ktoe.IT.NFM.OTHER_NFM.LOW_ENTH.THERM.NG_BIOGAS</t>
  </si>
  <si>
    <t>FEC.ktoe.IT.NFM.OTHER_NFM.LOW_ENTH.THERM.SOLAR_GEO</t>
  </si>
  <si>
    <t>FEC.ktoe.IT.NFM.OTHER_NFM.LOW_ENTH.HP.AMBIENT</t>
  </si>
  <si>
    <t>FEC.ktoe.IT.NFM.OTHER_NFM.LOW_ENTH.THERM.ELEC</t>
  </si>
  <si>
    <t>Other Metals: production</t>
  </si>
  <si>
    <t>FEC.ktoe.IT.NFM.OTHER_NFM.OTH_PRODUCTION.TOTAL.TOTAL</t>
  </si>
  <si>
    <t>Metal production - Thermal</t>
  </si>
  <si>
    <t>FEC.ktoe.IT.NFM.OTHER_NFM.OTH_PRODUCTION.THERM.TOTAL</t>
  </si>
  <si>
    <t>FEC.ktoe.IT.NFM.OTHER_NFM.OTH_PRODUCTION.THERM.SOLIDS</t>
  </si>
  <si>
    <t>FEC.ktoe.IT.NFM.OTHER_NFM.OTH_PRODUCTION.THERM.LPG</t>
  </si>
  <si>
    <t>FEC.ktoe.IT.NFM.OTHER_NFM.OTH_PRODUCTION.THERM.DIESEL_LIQBIO</t>
  </si>
  <si>
    <t>FEC.ktoe.IT.NFM.OTHER_NFM.OTH_PRODUCTION.THERM.RFO</t>
  </si>
  <si>
    <t>FEC.ktoe.IT.NFM.OTHER_NFM.OTH_PRODUCTION.THERM.NG_BIOGAS</t>
  </si>
  <si>
    <t>Metal production - Electric</t>
  </si>
  <si>
    <t>FEC.ktoe.IT.NFM.OTHER_NFM.OTH_PRODUCTION.ELEC.ELEC</t>
  </si>
  <si>
    <t>Metal processing  (metallurgy e.g. cast house, reheating)</t>
  </si>
  <si>
    <t>FEC.ktoe.IT.NFM.OTHER_NFM.OTH_PROCESSING.TOTAL.TOTAL</t>
  </si>
  <si>
    <t>Metal processing - Thermal</t>
  </si>
  <si>
    <t>FEC.ktoe.IT.NFM.OTHER_NFM.OTH_PROCESSING.THERM.TOTAL</t>
  </si>
  <si>
    <t>FEC.ktoe.IT.NFM.OTHER_NFM.OTH_PROCESSING.THERM.LPG</t>
  </si>
  <si>
    <t>FEC.ktoe.IT.NFM.OTHER_NFM.OTH_PROCESSING.THERM.DIESEL_LIQBIO</t>
  </si>
  <si>
    <t>FEC.ktoe.IT.NFM.OTHER_NFM.OTH_PROCESSING.THERM.RFO</t>
  </si>
  <si>
    <t>FEC.ktoe.IT.NFM.OTHER_NFM.OTH_PROCESSING.THERM.NG_BIOGAS</t>
  </si>
  <si>
    <t>Metal processing - Electric</t>
  </si>
  <si>
    <t>FEC.ktoe.IT.NFM.OTHER_NFM.OTH_PROCESSING.ELEC.ELEC</t>
  </si>
  <si>
    <t>Metal finishing</t>
  </si>
  <si>
    <t>Metal finishing - Thermal</t>
  </si>
  <si>
    <t>FEC.ktoe.IT.NFM.OTHER_NFM.OTH_FINISHING.THERM.TOTAL</t>
  </si>
  <si>
    <t>FEC.ktoe.IT.NFM.OTHER_NFM.OTH_FINISHING.THERM.LPG</t>
  </si>
  <si>
    <t>FEC.ktoe.IT.NFM.OTHER_NFM.OTH_FINISHING.THERM.DIESEL_LIQBIO</t>
  </si>
  <si>
    <t>FEC.ktoe.IT.NFM.OTHER_NFM.OTH_FINISHING.THERM.NG_BIOGAS</t>
  </si>
  <si>
    <t>Metal finishing - Steam</t>
  </si>
  <si>
    <t>FEC.ktoe.IT.NFM.OTHER_NFM.OTH_FINISHING_STEAM.TOTAL.TOTAL</t>
  </si>
  <si>
    <t>FEC.ktoe.IT.NFM.OTHER_NFM.OTH_FINISHING_STEAM.STEAM.SOLIDS</t>
  </si>
  <si>
    <t>FEC.ktoe.IT.NFM.OTHER_NFM.OTH_FINISHING_STEAM.STEAM.RFG</t>
  </si>
  <si>
    <t>FEC.ktoe.IT.NFM.OTHER_NFM.OTH_FINISHING_STEAM.STEAM.LPG</t>
  </si>
  <si>
    <t>FEC.ktoe.IT.NFM.OTHER_NFM.OTH_FINISHING_STEAM.STEAM.DIESEL_LIQBIO</t>
  </si>
  <si>
    <t>FEC.ktoe.IT.NFM.OTHER_NFM.OTH_FINISHING_STEAM.STEAM.RFO</t>
  </si>
  <si>
    <t>FEC.ktoe.IT.NFM.OTHER_NFM.OTH_FINISHING_STEAM.STEAM.OTHER</t>
  </si>
  <si>
    <t>FEC.ktoe.IT.NFM.OTHER_NFM.OTH_FINISHING_STEAM.STEAM.NG_BIOGAS</t>
  </si>
  <si>
    <t>FEC.ktoe.IT.NFM.OTHER_NFM.OTH_FINISHING_STEAM.STEAM.DERIVED</t>
  </si>
  <si>
    <t>FEC.ktoe.IT.NFM.OTHER_NFM.OTH_FINISHING_STEAM.STEAM.BIOMASS_WASTE</t>
  </si>
  <si>
    <t>FEC.ktoe.IT.NFM.OTHER_NFM.OTH_FINISHING_STEAM.STEAM.STEAM_DISTR</t>
  </si>
  <si>
    <t>Metal finishing - Electric</t>
  </si>
  <si>
    <t>FEC.ktoe.IT.NFM.OTHER_NFM.OTH_FINISHING.ELEC.ELEC</t>
  </si>
  <si>
    <t>UED.ktoe.IT.NFM.ALUMINA.TOTAL.TOTAL.TOTAL</t>
  </si>
  <si>
    <t>UED.ktoe.IT.NFM.ALUMINA.LIGHT.GENERIC.ELEC</t>
  </si>
  <si>
    <t>UED.ktoe.IT.NFM.ALUMINA.AIRCOMP.GENERIC.ELEC</t>
  </si>
  <si>
    <t>UED.ktoe.IT.NFM.ALUMINA.MOTOR.GENERIC.ELEC</t>
  </si>
  <si>
    <t>UED.ktoe.IT.NFM.ALUMINA.FANS.GENERIC.ELEC</t>
  </si>
  <si>
    <t>UED.ktoe.IT.NFM.ALUMINA.LOW_ENTH.TOTAL.TOTAL</t>
  </si>
  <si>
    <t>UED.ktoe.IT.NFM.ALUMINA.LOW_ENTH.THERM.DIESEL_LIQBIO</t>
  </si>
  <si>
    <t>UED.ktoe.IT.NFM.ALUMINA.LOW_ENTH.THERM.NG_BIOGAS</t>
  </si>
  <si>
    <t>UED.ktoe.IT.NFM.ALUMINA.LOW_ENTH.THERM.SOLAR_GEO</t>
  </si>
  <si>
    <t>UED.ktoe.IT.NFM.ALUMINA.LOW_ENTH.HP.AMBIENT</t>
  </si>
  <si>
    <t>UED.ktoe.IT.NFM.ALUMINA.LOW_ENTH.THERM.ELEC</t>
  </si>
  <si>
    <t>UED.ktoe.IT.NFM.ALUMINA.A_PRODUCTION.TOTAL.TOTAL</t>
  </si>
  <si>
    <t>UED.ktoe.IT.NFM.ALUMINA.A_PRODUCTION.STEAM.SOLIDS</t>
  </si>
  <si>
    <t>UED.ktoe.IT.NFM.ALUMINA.A_PRODUCTION.STEAM.RFG</t>
  </si>
  <si>
    <t>UED.ktoe.IT.NFM.ALUMINA.A_PRODUCTION.STEAM.LPG</t>
  </si>
  <si>
    <t>UED.ktoe.IT.NFM.ALUMINA.A_PRODUCTION.STEAM.DIESEL_LIQBIO</t>
  </si>
  <si>
    <t>UED.ktoe.IT.NFM.ALUMINA.A_PRODUCTION.STEAM.RFO</t>
  </si>
  <si>
    <t>UED.ktoe.IT.NFM.ALUMINA.A_PRODUCTION.STEAM.OTHER</t>
  </si>
  <si>
    <t>UED.ktoe.IT.NFM.ALUMINA.A_PRODUCTION.STEAM.NG_BIOGAS</t>
  </si>
  <si>
    <t>UED.ktoe.IT.NFM.ALUMINA.A_PRODUCTION.STEAM.DERIVED</t>
  </si>
  <si>
    <t>UED.ktoe.IT.NFM.ALUMINA.A_PRODUCTION.STEAM.BIOMASS_WASTE</t>
  </si>
  <si>
    <t>UED.ktoe.IT.NFM.ALUMINA.A_PRODUCTION.STEAM.STEAM_DISTR</t>
  </si>
  <si>
    <t>UED.ktoe.IT.NFM.ALUMINA.A_REFINING.TOTAL.TOTAL</t>
  </si>
  <si>
    <t>UED.ktoe.IT.NFM.ALUMINA.A_REFINING.THERM.LPG</t>
  </si>
  <si>
    <t>UED.ktoe.IT.NFM.ALUMINA.A_REFINING.THERM.DIESEL_LIQBIO</t>
  </si>
  <si>
    <t>UED.ktoe.IT.NFM.ALUMINA.A_REFINING.THERM.RFO</t>
  </si>
  <si>
    <t>UED.ktoe.IT.NFM.ALUMINA.A_REFINING.THERM.NG_BIOGAS</t>
  </si>
  <si>
    <t>UED.ktoe.IT.NFM.ALUMINA.A_REFINING.THERM.ELEC</t>
  </si>
  <si>
    <t>UED.ktoe.IT.NFM.PRIM_ALU.TOTAL.TOTAL.TOTAL</t>
  </si>
  <si>
    <t>UED.ktoe.IT.NFM.PRIM_ALU.LIGHT.GENERIC.ELEC</t>
  </si>
  <si>
    <t>UED.ktoe.IT.NFM.PRIM_ALU.AIRCOMP.GENERIC.ELEC</t>
  </si>
  <si>
    <t>UED.ktoe.IT.NFM.PRIM_ALU.MOTOR.GENERIC.ELEC</t>
  </si>
  <si>
    <t>UED.ktoe.IT.NFM.PRIM_ALU.FANS.GENERIC.ELEC</t>
  </si>
  <si>
    <t>UED.ktoe.IT.NFM.PRIM_ALU.LOW_ENTH.TOTAL.TOTAL</t>
  </si>
  <si>
    <t>UED.ktoe.IT.NFM.PRIM_ALU.LOW_ENTH.THERM.DIESEL_LIQBIO</t>
  </si>
  <si>
    <t>UED.ktoe.IT.NFM.PRIM_ALU.LOW_ENTH.THERM.NG_BIOGAS</t>
  </si>
  <si>
    <t>UED.ktoe.IT.NFM.PRIM_ALU.LOW_ENTH.THERM.SOLAR_GEO</t>
  </si>
  <si>
    <t>UED.ktoe.IT.NFM.PRIM_ALU.LOW_ENTH.HP.AMBIENT</t>
  </si>
  <si>
    <t>UED.ktoe.IT.NFM.PRIM_ALU.LOW_ENTH.THERM.ELEC</t>
  </si>
  <si>
    <t>UED.ktoe.IT.NFM.PRIM_ALU.SMELTING.ELEC.ELEC</t>
  </si>
  <si>
    <t>UED.ktoe.IT.NFM.PRIM_ALU.PROCESSING.TOTAL.TOTAL</t>
  </si>
  <si>
    <t>UED.ktoe.IT.NFM.PRIM_ALU.PROCESSING.THERM.TOTAL</t>
  </si>
  <si>
    <t>UED.ktoe.IT.NFM.PRIM_ALU.PROCESSING.THERM.LPG</t>
  </si>
  <si>
    <t>UED.ktoe.IT.NFM.PRIM_ALU.PROCESSING.THERM.DIESEL_LIQBIO</t>
  </si>
  <si>
    <t>UED.ktoe.IT.NFM.PRIM_ALU.PROCESSING.THERM.RFO</t>
  </si>
  <si>
    <t>UED.ktoe.IT.NFM.PRIM_ALU.PROCESSING.THERM.NG_BIOGAS</t>
  </si>
  <si>
    <t>UED.ktoe.IT.NFM.PRIM_ALU.PROCESSING.ELEC.ELEC</t>
  </si>
  <si>
    <t>UED.ktoe.IT.NFM.PRIM_ALU.FINISHING.THERM.TOTAL</t>
  </si>
  <si>
    <t>UED.ktoe.IT.NFM.PRIM_ALU.FINISHING.THERM.LPG</t>
  </si>
  <si>
    <t>UED.ktoe.IT.NFM.PRIM_ALU.FINISHING.THERM.DIESEL_LIQBIO</t>
  </si>
  <si>
    <t>UED.ktoe.IT.NFM.PRIM_ALU.FINISHING.THERM.NG_BIOGAS</t>
  </si>
  <si>
    <t>UED.ktoe.IT.NFM.PRIM_ALU.FINISHING_STEAM.TOTAL.TOTAL</t>
  </si>
  <si>
    <t>UED.ktoe.IT.NFM.PRIM_ALU.FINISHING_STEAM.STEAM.SOLIDS</t>
  </si>
  <si>
    <t>UED.ktoe.IT.NFM.PRIM_ALU.FINISHING_STEAM.STEAM.RFG</t>
  </si>
  <si>
    <t>UED.ktoe.IT.NFM.PRIM_ALU.FINISHING_STEAM.STEAM.LPG</t>
  </si>
  <si>
    <t>UED.ktoe.IT.NFM.PRIM_ALU.FINISHING_STEAM.STEAM.DIESEL_LIQBIO</t>
  </si>
  <si>
    <t>UED.ktoe.IT.NFM.PRIM_ALU.FINISHING_STEAM.STEAM.RFO</t>
  </si>
  <si>
    <t>UED.ktoe.IT.NFM.PRIM_ALU.FINISHING_STEAM.STEAM.OTHER</t>
  </si>
  <si>
    <t>UED.ktoe.IT.NFM.PRIM_ALU.FINISHING_STEAM.STEAM.NG_BIOGAS</t>
  </si>
  <si>
    <t>UED.ktoe.IT.NFM.PRIM_ALU.FINISHING_STEAM.STEAM.DERIVED</t>
  </si>
  <si>
    <t>UED.ktoe.IT.NFM.PRIM_ALU.FINISHING_STEAM.STEAM.BIOMASS_WASTE</t>
  </si>
  <si>
    <t>UED.ktoe.IT.NFM.PRIM_ALU.FINISHING_STEAM.STEAM.STEAM_DISTR</t>
  </si>
  <si>
    <t>UED.ktoe.IT.NFM.PRIM_ALU.FINISHING.ELEC.ELEC</t>
  </si>
  <si>
    <t>UED.ktoe.IT.NFM.SEC_ALU.TOTAL.TOTAL.TOTAL</t>
  </si>
  <si>
    <t>UED.ktoe.IT.NFM.SEC_ALU.LIGHT.GENERIC.ELEC</t>
  </si>
  <si>
    <t>UED.ktoe.IT.NFM.SEC_ALU.AIRCOMP.GENERIC.ELEC</t>
  </si>
  <si>
    <t>UED.ktoe.IT.NFM.SEC_ALU.MOTOR.GENERIC.ELEC</t>
  </si>
  <si>
    <t>UED.ktoe.IT.NFM.SEC_ALU.FANS.GENERIC.ELEC</t>
  </si>
  <si>
    <t>UED.ktoe.IT.NFM.SEC_ALU.LOW_ENTH.TOTAL.TOTAL</t>
  </si>
  <si>
    <t>UED.ktoe.IT.NFM.SEC_ALU.LOW_ENTH.THERM.DIESEL_LIQBIO</t>
  </si>
  <si>
    <t>UED.ktoe.IT.NFM.SEC_ALU.LOW_ENTH.THERM.NG_BIOGAS</t>
  </si>
  <si>
    <t>UED.ktoe.IT.NFM.SEC_ALU.LOW_ENTH.THERM.SOLAR_GEO</t>
  </si>
  <si>
    <t>UED.ktoe.IT.NFM.SEC_ALU.LOW_ENTH.HP.AMBIENT</t>
  </si>
  <si>
    <t>UED.ktoe.IT.NFM.SEC_ALU.LOW_ENTH.THERM.ELEC</t>
  </si>
  <si>
    <t>UED.ktoe.IT.NFM.SEC_ALU.SEC_REMELTING.TOTAL.TOTAL</t>
  </si>
  <si>
    <t>UED.ktoe.IT.NFM.SEC_ALU.SEC_REMELTING.THERM.TOTAL</t>
  </si>
  <si>
    <t>UED.ktoe.IT.NFM.SEC_ALU.SEC_REMELTING.THERM.LPG</t>
  </si>
  <si>
    <t>UED.ktoe.IT.NFM.SEC_ALU.SEC_REMELTING.THERM.DIESEL_LIQBIO</t>
  </si>
  <si>
    <t>UED.ktoe.IT.NFM.SEC_ALU.SEC_REMELTING.THERM.RFO</t>
  </si>
  <si>
    <t>UED.ktoe.IT.NFM.SEC_ALU.SEC_REMELTING.THERM.NG_BIOGAS</t>
  </si>
  <si>
    <t>UED.ktoe.IT.NFM.SEC_ALU.SEC_REMELTING.ELEC.ELEC</t>
  </si>
  <si>
    <t>UED.ktoe.IT.NFM.SEC_ALU.SEC_PROCESSING.TOTAL.TOTAL</t>
  </si>
  <si>
    <t>UED.ktoe.IT.NFM.SEC_ALU.SEC_PROCESSING.THERM.TOTAL</t>
  </si>
  <si>
    <t>UED.ktoe.IT.NFM.SEC_ALU.SEC_PROCESSING.THERM.LPG</t>
  </si>
  <si>
    <t>UED.ktoe.IT.NFM.SEC_ALU.SEC_PROCESSING.THERM.DIESEL_LIQBIO</t>
  </si>
  <si>
    <t>UED.ktoe.IT.NFM.SEC_ALU.SEC_PROCESSING.THERM.RFO</t>
  </si>
  <si>
    <t>UED.ktoe.IT.NFM.SEC_ALU.SEC_PROCESSING.THERM.NG_BIOGAS</t>
  </si>
  <si>
    <t>UED.ktoe.IT.NFM.SEC_ALU.SEC_PROCESSING.ELEC.ELEC</t>
  </si>
  <si>
    <t>UED.ktoe.IT.NFM.SEC_ALU.SEC_FINISHING.THERM.TOTAL</t>
  </si>
  <si>
    <t>UED.ktoe.IT.NFM.SEC_ALU.SEC_FINISHING.THERM.LPG</t>
  </si>
  <si>
    <t>UED.ktoe.IT.NFM.SEC_ALU.SEC_FINISHING.THERM.DIESEL_LIQBIO</t>
  </si>
  <si>
    <t>UED.ktoe.IT.NFM.SEC_ALU.SEC_FINISHING.THERM.NG_BIOGAS</t>
  </si>
  <si>
    <t>UED.ktoe.IT.NFM.SEC_ALU.SEC_FINISHING_STEAM.TOTAL.TOTAL</t>
  </si>
  <si>
    <t>UED.ktoe.IT.NFM.SEC_ALU.SEC_FINISHING_STEAM.STEAM.SOLIDS</t>
  </si>
  <si>
    <t>UED.ktoe.IT.NFM.SEC_ALU.SEC_FINISHING_STEAM.STEAM.RFG</t>
  </si>
  <si>
    <t>UED.ktoe.IT.NFM.SEC_ALU.SEC_FINISHING_STEAM.STEAM.LPG</t>
  </si>
  <si>
    <t>UED.ktoe.IT.NFM.SEC_ALU.SEC_FINISHING_STEAM.STEAM.DIESEL_LIQBIO</t>
  </si>
  <si>
    <t>UED.ktoe.IT.NFM.SEC_ALU.SEC_FINISHING_STEAM.STEAM.RFO</t>
  </si>
  <si>
    <t>UED.ktoe.IT.NFM.SEC_ALU.SEC_FINISHING_STEAM.STEAM.OTHER</t>
  </si>
  <si>
    <t>UED.ktoe.IT.NFM.SEC_ALU.SEC_FINISHING_STEAM.STEAM.NG_BIOGAS</t>
  </si>
  <si>
    <t>UED.ktoe.IT.NFM.SEC_ALU.SEC_FINISHING_STEAM.STEAM.DERIVED</t>
  </si>
  <si>
    <t>UED.ktoe.IT.NFM.SEC_ALU.SEC_FINISHING_STEAM.STEAM.BIOMASS_WASTE</t>
  </si>
  <si>
    <t>UED.ktoe.IT.NFM.SEC_ALU.SEC_FINISHING_STEAM.STEAM.STEAM_DISTR</t>
  </si>
  <si>
    <t>UED.ktoe.IT.NFM.SEC_ALU.SEC_FINISHING.ELEC.ELEC</t>
  </si>
  <si>
    <t>UED.ktoe.IT.NFM.OTHER_NFM.TOTAL.TOTAL.TOTAL</t>
  </si>
  <si>
    <t>UED.ktoe.IT.NFM.OTHER_NFM.LIGHT.GENERIC.ELEC</t>
  </si>
  <si>
    <t>UED.ktoe.IT.NFM.OTHER_NFM.AIRCOMP.GENERIC.ELEC</t>
  </si>
  <si>
    <t>UED.ktoe.IT.NFM.OTHER_NFM.MOTOR.GENERIC.ELEC</t>
  </si>
  <si>
    <t>UED.ktoe.IT.NFM.OTHER_NFM.FANS.GENERIC.ELEC</t>
  </si>
  <si>
    <t>UED.ktoe.IT.NFM.OTHER_NFM.LOW_ENTH.TOTAL.TOTAL</t>
  </si>
  <si>
    <t>UED.ktoe.IT.NFM.OTHER_NFM.LOW_ENTH.THERM.DIESEL_LIQBIO</t>
  </si>
  <si>
    <t>UED.ktoe.IT.NFM.OTHER_NFM.LOW_ENTH.THERM.NG_BIOGAS</t>
  </si>
  <si>
    <t>UED.ktoe.IT.NFM.OTHER_NFM.LOW_ENTH.THERM.SOLAR_GEO</t>
  </si>
  <si>
    <t>UED.ktoe.IT.NFM.OTHER_NFM.LOW_ENTH.HP.AMBIENT</t>
  </si>
  <si>
    <t>UED.ktoe.IT.NFM.OTHER_NFM.LOW_ENTH.THERM.ELEC</t>
  </si>
  <si>
    <t>UED.ktoe.IT.NFM.OTHER_NFM.OTH_PRODUCTION.TOTAL.TOTAL</t>
  </si>
  <si>
    <t>UED.ktoe.IT.NFM.OTHER_NFM.OTH_PRODUCTION.THERM.TOTAL</t>
  </si>
  <si>
    <t>UED.ktoe.IT.NFM.OTHER_NFM.OTH_PRODUCTION.THERM.SOLIDS</t>
  </si>
  <si>
    <t>UED.ktoe.IT.NFM.OTHER_NFM.OTH_PRODUCTION.THERM.LPG</t>
  </si>
  <si>
    <t>UED.ktoe.IT.NFM.OTHER_NFM.OTH_PRODUCTION.THERM.DIESEL_LIQBIO</t>
  </si>
  <si>
    <t>UED.ktoe.IT.NFM.OTHER_NFM.OTH_PRODUCTION.THERM.RFO</t>
  </si>
  <si>
    <t>UED.ktoe.IT.NFM.OTHER_NFM.OTH_PRODUCTION.THERM.NG_BIOGAS</t>
  </si>
  <si>
    <t>UED.ktoe.IT.NFM.OTHER_NFM.OTH_PRODUCTION.ELEC.ELEC</t>
  </si>
  <si>
    <t>UED.ktoe.IT.NFM.OTHER_NFM.OTH_PROCESSING.TOTAL.TOTAL</t>
  </si>
  <si>
    <t>UED.ktoe.IT.NFM.OTHER_NFM.OTH_PROCESSING.THERM.TOTAL</t>
  </si>
  <si>
    <t>UED.ktoe.IT.NFM.OTHER_NFM.OTH_PROCESSING.THERM.LPG</t>
  </si>
  <si>
    <t>UED.ktoe.IT.NFM.OTHER_NFM.OTH_PROCESSING.THERM.DIESEL_LIQBIO</t>
  </si>
  <si>
    <t>UED.ktoe.IT.NFM.OTHER_NFM.OTH_PROCESSING.THERM.RFO</t>
  </si>
  <si>
    <t>UED.ktoe.IT.NFM.OTHER_NFM.OTH_PROCESSING.THERM.NG_BIOGAS</t>
  </si>
  <si>
    <t>UED.ktoe.IT.NFM.OTHER_NFM.OTH_PROCESSING.ELEC.ELEC</t>
  </si>
  <si>
    <t>UED.ktoe.IT.NFM.OTHER_NFM.OTH_FINISHING.THERM.TOTAL</t>
  </si>
  <si>
    <t>UED.ktoe.IT.NFM.OTHER_NFM.OTH_FINISHING.THERM.LPG</t>
  </si>
  <si>
    <t>UED.ktoe.IT.NFM.OTHER_NFM.OTH_FINISHING.THERM.DIESEL_LIQBIO</t>
  </si>
  <si>
    <t>UED.ktoe.IT.NFM.OTHER_NFM.OTH_FINISHING.THERM.NG_BIOGAS</t>
  </si>
  <si>
    <t>UED.ktoe.IT.NFM.OTHER_NFM.OTH_FINISHING_STEAM.TOTAL.TOTAL</t>
  </si>
  <si>
    <t>UED.ktoe.IT.NFM.OTHER_NFM.OTH_FINISHING_STEAM.STEAM.SOLIDS</t>
  </si>
  <si>
    <t>UED.ktoe.IT.NFM.OTHER_NFM.OTH_FINISHING_STEAM.STEAM.RFG</t>
  </si>
  <si>
    <t>UED.ktoe.IT.NFM.OTHER_NFM.OTH_FINISHING_STEAM.STEAM.LPG</t>
  </si>
  <si>
    <t>UED.ktoe.IT.NFM.OTHER_NFM.OTH_FINISHING_STEAM.STEAM.DIESEL_LIQBIO</t>
  </si>
  <si>
    <t>UED.ktoe.IT.NFM.OTHER_NFM.OTH_FINISHING_STEAM.STEAM.RFO</t>
  </si>
  <si>
    <t>UED.ktoe.IT.NFM.OTHER_NFM.OTH_FINISHING_STEAM.STEAM.OTHER</t>
  </si>
  <si>
    <t>UED.ktoe.IT.NFM.OTHER_NFM.OTH_FINISHING_STEAM.STEAM.NG_BIOGAS</t>
  </si>
  <si>
    <t>UED.ktoe.IT.NFM.OTHER_NFM.OTH_FINISHING_STEAM.STEAM.DERIVED</t>
  </si>
  <si>
    <t>UED.ktoe.IT.NFM.OTHER_NFM.OTH_FINISHING_STEAM.STEAM.BIOMASS_WASTE</t>
  </si>
  <si>
    <t>UED.ktoe.IT.NFM.OTHER_NFM.OTH_FINISHING_STEAM.STEAM.STEAM_DISTR</t>
  </si>
  <si>
    <t>UED.ktoe.IT.NFM.OTHER_NFM.OTH_FINISHING.ELEC.ELEC</t>
  </si>
  <si>
    <t>FUEL_EMI.ktCO2.IT.NFM.ALUMINA.TOTAL.TOTAL.TOTAL</t>
  </si>
  <si>
    <t>FUEL_EMI.ktCO2.IT.NFM.ALUMINA.LIGHT.GENERIC.ELEC</t>
  </si>
  <si>
    <t>FUEL_EMI.ktCO2.IT.NFM.ALUMINA.AIRCOMP.GENERIC.ELEC</t>
  </si>
  <si>
    <t>FUEL_EMI.ktCO2.IT.NFM.ALUMINA.MOTOR.GENERIC.ELEC</t>
  </si>
  <si>
    <t>FUEL_EMI.ktCO2.IT.NFM.ALUMINA.FANS.GENERIC.ELEC</t>
  </si>
  <si>
    <t>FUEL_EMI.ktCO2.IT.NFM.ALUMINA.LOW_ENTH.TOTAL.TOTAL</t>
  </si>
  <si>
    <t>FUEL_EMI.ktCO2.IT.NFM.ALUMINA.LOW_ENTH.THERM.DIESEL_LIQBIO</t>
  </si>
  <si>
    <t>FUEL_EMI.ktCO2.IT.NFM.ALUMINA.LOW_ENTH.THERM.NG_BIOGAS</t>
  </si>
  <si>
    <t>FUEL_EMI.ktCO2.IT.NFM.ALUMINA.LOW_ENTH.THERM.SOLAR_GEO</t>
  </si>
  <si>
    <t>FUEL_EMI.ktCO2.IT.NFM.ALUMINA.LOW_ENTH.HP.AMBIENT</t>
  </si>
  <si>
    <t>FUEL_EMI.ktCO2.IT.NFM.ALUMINA.LOW_ENTH.THERM.ELEC</t>
  </si>
  <si>
    <t>FUEL_EMI.ktCO2.IT.NFM.ALUMINA.A_PRODUCTION.TOTAL.TOTAL</t>
  </si>
  <si>
    <t>FUEL_EMI.ktCO2.IT.NFM.ALUMINA.A_PRODUCTION.STEAM.SOLIDS</t>
  </si>
  <si>
    <t>FUEL_EMI.ktCO2.IT.NFM.ALUMINA.A_PRODUCTION.STEAM.RFG</t>
  </si>
  <si>
    <t>FUEL_EMI.ktCO2.IT.NFM.ALUMINA.A_PRODUCTION.STEAM.LPG</t>
  </si>
  <si>
    <t>FUEL_EMI.ktCO2.IT.NFM.ALUMINA.A_PRODUCTION.STEAM.DIESEL_LIQBIO</t>
  </si>
  <si>
    <t>FUEL_EMI.ktCO2.IT.NFM.ALUMINA.A_PRODUCTION.STEAM.RFO</t>
  </si>
  <si>
    <t>FUEL_EMI.ktCO2.IT.NFM.ALUMINA.A_PRODUCTION.STEAM.OTHER</t>
  </si>
  <si>
    <t>FUEL_EMI.ktCO2.IT.NFM.ALUMINA.A_PRODUCTION.STEAM.NG_BIOGAS</t>
  </si>
  <si>
    <t>FUEL_EMI.ktCO2.IT.NFM.ALUMINA.A_PRODUCTION.STEAM.DERIVED</t>
  </si>
  <si>
    <t>FUEL_EMI.ktCO2.IT.NFM.ALUMINA.A_PRODUCTION.STEAM.BIOMASS_WASTE</t>
  </si>
  <si>
    <t>FUEL_EMI.ktCO2.IT.NFM.ALUMINA.A_PRODUCTION.STEAM.STEAM_DISTR</t>
  </si>
  <si>
    <t>FUEL_EMI.ktCO2.IT.NFM.ALUMINA.A_REFINING.TOTAL.TOTAL</t>
  </si>
  <si>
    <t>FUEL_EMI.ktCO2.IT.NFM.ALUMINA.A_REFINING.THERM.LPG</t>
  </si>
  <si>
    <t>FUEL_EMI.ktCO2.IT.NFM.ALUMINA.A_REFINING.THERM.DIESEL_LIQBIO</t>
  </si>
  <si>
    <t>FUEL_EMI.ktCO2.IT.NFM.ALUMINA.A_REFINING.THERM.RFO</t>
  </si>
  <si>
    <t>FUEL_EMI.ktCO2.IT.NFM.ALUMINA.A_REFINING.THERM.NG_BIOGAS</t>
  </si>
  <si>
    <t>FUEL_EMI.ktCO2.IT.NFM.ALUMINA.A_REFINING.THERM.ELEC</t>
  </si>
  <si>
    <t>FUEL_EMI.ktCO2.IT.NFM.PRIM_ALU.LIGHT.GENERIC.ELEC</t>
  </si>
  <si>
    <t>FUEL_EMI.ktCO2.IT.NFM.PRIM_ALU.AIRCOMP.GENERIC.ELEC</t>
  </si>
  <si>
    <t>FUEL_EMI.ktCO2.IT.NFM.PRIM_ALU.MOTOR.GENERIC.ELEC</t>
  </si>
  <si>
    <t>FUEL_EMI.ktCO2.IT.NFM.PRIM_ALU.FANS.GENERIC.ELEC</t>
  </si>
  <si>
    <t>FUEL_EMI.ktCO2.IT.NFM.PRIM_ALU.LOW_ENTH.TOTAL.TOTAL</t>
  </si>
  <si>
    <t>FUEL_EMI.ktCO2.IT.NFM.PRIM_ALU.LOW_ENTH.THERM.DIESEL_LIQBIO</t>
  </si>
  <si>
    <t>FUEL_EMI.ktCO2.IT.NFM.PRIM_ALU.LOW_ENTH.THERM.NG_BIOGAS</t>
  </si>
  <si>
    <t>FUEL_EMI.ktCO2.IT.NFM.PRIM_ALU.LOW_ENTH.THERM.SOLAR_GEO</t>
  </si>
  <si>
    <t>FUEL_EMI.ktCO2.IT.NFM.PRIM_ALU.LOW_ENTH.HP.AMBIENT</t>
  </si>
  <si>
    <t>FUEL_EMI.ktCO2.IT.NFM.PRIM_ALU.LOW_ENTH.THERM.ELEC</t>
  </si>
  <si>
    <t>FUEL_EMI.ktCO2.IT.NFM.PRIM_ALU.SMELTING.ELEC.ELEC</t>
  </si>
  <si>
    <t>FUEL_EMI.ktCO2.IT.NFM.PRIM_ALU.PROCESSING.TOTAL.TOTAL</t>
  </si>
  <si>
    <t>FUEL_EMI.ktCO2.IT.NFM.PRIM_ALU.PROCESSING.THERM.TOTAL</t>
  </si>
  <si>
    <t>FUEL_EMI.ktCO2.IT.NFM.PRIM_ALU.PROCESSING.THERM.LPG</t>
  </si>
  <si>
    <t>FUEL_EMI.ktCO2.IT.NFM.PRIM_ALU.PROCESSING.THERM.DIESEL_LIQBIO</t>
  </si>
  <si>
    <t>FUEL_EMI.ktCO2.IT.NFM.PRIM_ALU.PROCESSING.THERM.RFO</t>
  </si>
  <si>
    <t>FUEL_EMI.ktCO2.IT.NFM.PRIM_ALU.PROCESSING.THERM.NG_BIOGAS</t>
  </si>
  <si>
    <t>FUEL_EMI.ktCO2.IT.NFM.PRIM_ALU.PROCESSING.ELEC.ELEC</t>
  </si>
  <si>
    <t>FUEL_EMI.ktCO2.IT.NFM.PRIM_ALU.FINISHING.THERM.TOTAL</t>
  </si>
  <si>
    <t>FUEL_EMI.ktCO2.IT.NFM.PRIM_ALU.FINISHING.THERM.LPG</t>
  </si>
  <si>
    <t>FUEL_EMI.ktCO2.IT.NFM.PRIM_ALU.FINISHING.THERM.DIESEL_LIQBIO</t>
  </si>
  <si>
    <t>FUEL_EMI.ktCO2.IT.NFM.PRIM_ALU.FINISHING.THERM.NG_BIOGAS</t>
  </si>
  <si>
    <t>FUEL_EMI.ktCO2.IT.NFM.PRIM_ALU.FINISHING_STEAM.TOTAL.TOTAL</t>
  </si>
  <si>
    <t>FUEL_EMI.ktCO2.IT.NFM.PRIM_ALU.FINISHING_STEAM.STEAM.SOLIDS</t>
  </si>
  <si>
    <t>FUEL_EMI.ktCO2.IT.NFM.PRIM_ALU.FINISHING_STEAM.STEAM.RFG</t>
  </si>
  <si>
    <t>FUEL_EMI.ktCO2.IT.NFM.PRIM_ALU.FINISHING_STEAM.STEAM.LPG</t>
  </si>
  <si>
    <t>FUEL_EMI.ktCO2.IT.NFM.PRIM_ALU.FINISHING_STEAM.STEAM.DIESEL_LIQBIO</t>
  </si>
  <si>
    <t>FUEL_EMI.ktCO2.IT.NFM.PRIM_ALU.FINISHING_STEAM.STEAM.RFO</t>
  </si>
  <si>
    <t>FUEL_EMI.ktCO2.IT.NFM.PRIM_ALU.FINISHING_STEAM.STEAM.OTHER</t>
  </si>
  <si>
    <t>FUEL_EMI.ktCO2.IT.NFM.PRIM_ALU.FINISHING_STEAM.STEAM.NG_BIOGAS</t>
  </si>
  <si>
    <t>FUEL_EMI.ktCO2.IT.NFM.PRIM_ALU.FINISHING_STEAM.STEAM.DERIVED</t>
  </si>
  <si>
    <t>FUEL_EMI.ktCO2.IT.NFM.PRIM_ALU.FINISHING_STEAM.STEAM.BIOMASS_WASTE</t>
  </si>
  <si>
    <t>FUEL_EMI.ktCO2.IT.NFM.PRIM_ALU.FINISHING_STEAM.STEAM.STEAM_DISTR</t>
  </si>
  <si>
    <t>FUEL_EMI.ktCO2.IT.NFM.PRIM_ALU.FINISHING.ELEC.ELEC</t>
  </si>
  <si>
    <t>PROCESS_EMI.ktCO2.IT.NFM.PRIM_ALU</t>
  </si>
  <si>
    <t>FUEL_EMI.ktCO2.IT.NFM.SEC_ALU.TOTAL.TOTAL.TOTAL</t>
  </si>
  <si>
    <t>FUEL_EMI.ktCO2.IT.NFM.SEC_ALU.LIGHT.GENERIC.ELEC</t>
  </si>
  <si>
    <t>FUEL_EMI.ktCO2.IT.NFM.SEC_ALU.AIRCOMP.GENERIC.ELEC</t>
  </si>
  <si>
    <t>FUEL_EMI.ktCO2.IT.NFM.SEC_ALU.MOTOR.GENERIC.ELEC</t>
  </si>
  <si>
    <t>FUEL_EMI.ktCO2.IT.NFM.SEC_ALU.FANS.GENERIC.ELEC</t>
  </si>
  <si>
    <t>FUEL_EMI.ktCO2.IT.NFM.SEC_ALU.LOW_ENTH.TOTAL.TOTAL</t>
  </si>
  <si>
    <t>FUEL_EMI.ktCO2.IT.NFM.SEC_ALU.LOW_ENTH.THERM.DIESEL_LIQBIO</t>
  </si>
  <si>
    <t>FUEL_EMI.ktCO2.IT.NFM.SEC_ALU.LOW_ENTH.THERM.NG_BIOGAS</t>
  </si>
  <si>
    <t>FUEL_EMI.ktCO2.IT.NFM.SEC_ALU.LOW_ENTH.THERM.SOLAR_GEO</t>
  </si>
  <si>
    <t>FUEL_EMI.ktCO2.IT.NFM.SEC_ALU.LOW_ENTH.HP.AMBIENT</t>
  </si>
  <si>
    <t>FUEL_EMI.ktCO2.IT.NFM.SEC_ALU.LOW_ENTH.THERM.ELEC</t>
  </si>
  <si>
    <t>FUEL_EMI.ktCO2.IT.NFM.SEC_ALU.SEC_REMELTING.TOTAL.TOTAL</t>
  </si>
  <si>
    <t>FUEL_EMI.ktCO2.IT.NFM.SEC_ALU.SEC_REMELTING.THERM.TOTAL</t>
  </si>
  <si>
    <t>FUEL_EMI.ktCO2.IT.NFM.SEC_ALU.SEC_REMELTING.THERM.LPG</t>
  </si>
  <si>
    <t>FUEL_EMI.ktCO2.IT.NFM.SEC_ALU.SEC_REMELTING.THERM.DIESEL_LIQBIO</t>
  </si>
  <si>
    <t>FUEL_EMI.ktCO2.IT.NFM.SEC_ALU.SEC_REMELTING.THERM.RFO</t>
  </si>
  <si>
    <t>FUEL_EMI.ktCO2.IT.NFM.SEC_ALU.SEC_REMELTING.THERM.NG_BIOGAS</t>
  </si>
  <si>
    <t>FUEL_EMI.ktCO2.IT.NFM.SEC_ALU.SEC_REMELTING.ELEC.ELEC</t>
  </si>
  <si>
    <t>FUEL_EMI.ktCO2.IT.NFM.SEC_ALU.SEC_PROCESSING.TOTAL.TOTAL</t>
  </si>
  <si>
    <t>FUEL_EMI.ktCO2.IT.NFM.SEC_ALU.SEC_PROCESSING.THERM.TOTAL</t>
  </si>
  <si>
    <t>FUEL_EMI.ktCO2.IT.NFM.SEC_ALU.SEC_PROCESSING.THERM.LPG</t>
  </si>
  <si>
    <t>FUEL_EMI.ktCO2.IT.NFM.SEC_ALU.SEC_PROCESSING.THERM.DIESEL_LIQBIO</t>
  </si>
  <si>
    <t>FUEL_EMI.ktCO2.IT.NFM.SEC_ALU.SEC_PROCESSING.THERM.RFO</t>
  </si>
  <si>
    <t>FUEL_EMI.ktCO2.IT.NFM.SEC_ALU.SEC_PROCESSING.THERM.NG_BIOGAS</t>
  </si>
  <si>
    <t>FUEL_EMI.ktCO2.IT.NFM.SEC_ALU.SEC_PROCESSING.ELEC.ELEC</t>
  </si>
  <si>
    <t>FUEL_EMI.ktCO2.IT.NFM.SEC_ALU.SEC_FINISHING.THERM.TOTAL</t>
  </si>
  <si>
    <t>FUEL_EMI.ktCO2.IT.NFM.SEC_ALU.SEC_FINISHING.THERM.LPG</t>
  </si>
  <si>
    <t>FUEL_EMI.ktCO2.IT.NFM.SEC_ALU.SEC_FINISHING.THERM.DIESEL_LIQBIO</t>
  </si>
  <si>
    <t>FUEL_EMI.ktCO2.IT.NFM.SEC_ALU.SEC_FINISHING.THERM.NG_BIOGAS</t>
  </si>
  <si>
    <t>FUEL_EMI.ktCO2.IT.NFM.SEC_ALU.SEC_FINISHING_STEAM.TOTAL.TOTAL</t>
  </si>
  <si>
    <t>FUEL_EMI.ktCO2.IT.NFM.SEC_ALU.SEC_FINISHING_STEAM.STEAM.SOLIDS</t>
  </si>
  <si>
    <t>FUEL_EMI.ktCO2.IT.NFM.SEC_ALU.SEC_FINISHING_STEAM.STEAM.RFG</t>
  </si>
  <si>
    <t>FUEL_EMI.ktCO2.IT.NFM.SEC_ALU.SEC_FINISHING_STEAM.STEAM.LPG</t>
  </si>
  <si>
    <t>FUEL_EMI.ktCO2.IT.NFM.SEC_ALU.SEC_FINISHING_STEAM.STEAM.DIESEL_LIQBIO</t>
  </si>
  <si>
    <t>FUEL_EMI.ktCO2.IT.NFM.SEC_ALU.SEC_FINISHING_STEAM.STEAM.RFO</t>
  </si>
  <si>
    <t>FUEL_EMI.ktCO2.IT.NFM.SEC_ALU.SEC_FINISHING_STEAM.STEAM.OTHER</t>
  </si>
  <si>
    <t>FUEL_EMI.ktCO2.IT.NFM.SEC_ALU.SEC_FINISHING_STEAM.STEAM.NG_BIOGAS</t>
  </si>
  <si>
    <t>FUEL_EMI.ktCO2.IT.NFM.SEC_ALU.SEC_FINISHING_STEAM.STEAM.DERIVED</t>
  </si>
  <si>
    <t>FUEL_EMI.ktCO2.IT.NFM.SEC_ALU.SEC_FINISHING_STEAM.STEAM.BIOMASS_WASTE</t>
  </si>
  <si>
    <t>FUEL_EMI.ktCO2.IT.NFM.SEC_ALU.SEC_FINISHING_STEAM.STEAM.STEAM_DISTR</t>
  </si>
  <si>
    <t>FUEL_EMI.ktCO2.IT.NFM.SEC_ALU.SEC_FINISHING.ELEC.ELEC</t>
  </si>
  <si>
    <t>FUEL_EMI.ktCO2.IT.NFM.OTHER_NFM.LIGHT.GENERIC.ELEC</t>
  </si>
  <si>
    <t>FUEL_EMI.ktCO2.IT.NFM.OTHER_NFM.AIRCOMP.GENERIC.ELEC</t>
  </si>
  <si>
    <t>FUEL_EMI.ktCO2.IT.NFM.OTHER_NFM.MOTOR.GENERIC.ELEC</t>
  </si>
  <si>
    <t>FUEL_EMI.ktCO2.IT.NFM.OTHER_NFM.FANS.GENERIC.ELEC</t>
  </si>
  <si>
    <t>FUEL_EMI.ktCO2.IT.NFM.OTHER_NFM.LOW_ENTH.TOTAL.TOTAL</t>
  </si>
  <si>
    <t>FUEL_EMI.ktCO2.IT.NFM.OTHER_NFM.LOW_ENTH.THERM.DIESEL_LIQBIO</t>
  </si>
  <si>
    <t>FUEL_EMI.ktCO2.IT.NFM.OTHER_NFM.LOW_ENTH.THERM.NG_BIOGAS</t>
  </si>
  <si>
    <t>FUEL_EMI.ktCO2.IT.NFM.OTHER_NFM.LOW_ENTH.THERM.SOLAR_GEO</t>
  </si>
  <si>
    <t>FUEL_EMI.ktCO2.IT.NFM.OTHER_NFM.LOW_ENTH.HP.AMBIENT</t>
  </si>
  <si>
    <t>FUEL_EMI.ktCO2.IT.NFM.OTHER_NFM.LOW_ENTH.THERM.ELEC</t>
  </si>
  <si>
    <t>FUEL_EMI.ktCO2.IT.NFM.OTHER_NFM.OTH_PRODUCTION.TOTAL.TOTAL</t>
  </si>
  <si>
    <t>FUEL_EMI.ktCO2.IT.NFM.OTHER_NFM.OTH_PRODUCTION.THERM.TOTAL</t>
  </si>
  <si>
    <t>FUEL_EMI.ktCO2.IT.NFM.OTHER_NFM.OTH_PRODUCTION.THERM.SOLIDS</t>
  </si>
  <si>
    <t>FUEL_EMI.ktCO2.IT.NFM.OTHER_NFM.OTH_PRODUCTION.THERM.LPG</t>
  </si>
  <si>
    <t>FUEL_EMI.ktCO2.IT.NFM.OTHER_NFM.OTH_PRODUCTION.THERM.DIESEL_LIQBIO</t>
  </si>
  <si>
    <t>FUEL_EMI.ktCO2.IT.NFM.OTHER_NFM.OTH_PRODUCTION.THERM.RFO</t>
  </si>
  <si>
    <t>FUEL_EMI.ktCO2.IT.NFM.OTHER_NFM.OTH_PRODUCTION.THERM.NG_BIOGAS</t>
  </si>
  <si>
    <t>FUEL_EMI.ktCO2.IT.NFM.OTHER_NFM.OTH_PRODUCTION.ELEC.ELEC</t>
  </si>
  <si>
    <t>FUEL_EMI.ktCO2.IT.NFM.OTHER_NFM.OTH_PROCESSING.TOTAL.TOTAL</t>
  </si>
  <si>
    <t>FUEL_EMI.ktCO2.IT.NFM.OTHER_NFM.OTH_PROCESSING.THERM.TOTAL</t>
  </si>
  <si>
    <t>FUEL_EMI.ktCO2.IT.NFM.OTHER_NFM.OTH_PROCESSING.THERM.LPG</t>
  </si>
  <si>
    <t>FUEL_EMI.ktCO2.IT.NFM.OTHER_NFM.OTH_PROCESSING.THERM.DIESEL_LIQBIO</t>
  </si>
  <si>
    <t>FUEL_EMI.ktCO2.IT.NFM.OTHER_NFM.OTH_PROCESSING.THERM.RFO</t>
  </si>
  <si>
    <t>FUEL_EMI.ktCO2.IT.NFM.OTHER_NFM.OTH_PROCESSING.THERM.NG_BIOGAS</t>
  </si>
  <si>
    <t>FUEL_EMI.ktCO2.IT.NFM.OTHER_NFM.OTH_PROCESSING.ELEC.ELEC</t>
  </si>
  <si>
    <t>FUEL_EMI.ktCO2.IT.NFM.OTHER_NFM.OTH_FINISHING.THERM.TOTAL</t>
  </si>
  <si>
    <t>FUEL_EMI.ktCO2.IT.NFM.OTHER_NFM.OTH_FINISHING.THERM.LPG</t>
  </si>
  <si>
    <t>FUEL_EMI.ktCO2.IT.NFM.OTHER_NFM.OTH_FINISHING.THERM.DIESEL_LIQBIO</t>
  </si>
  <si>
    <t>FUEL_EMI.ktCO2.IT.NFM.OTHER_NFM.OTH_FINISHING.THERM.NG_BIOGAS</t>
  </si>
  <si>
    <t>FUEL_EMI.ktCO2.IT.NFM.OTHER_NFM.OTH_FINISHING_STEAM.TOTAL.TOTAL</t>
  </si>
  <si>
    <t>FUEL_EMI.ktCO2.IT.NFM.OTHER_NFM.OTH_FINISHING_STEAM.STEAM.SOLIDS</t>
  </si>
  <si>
    <t>FUEL_EMI.ktCO2.IT.NFM.OTHER_NFM.OTH_FINISHING_STEAM.STEAM.RFG</t>
  </si>
  <si>
    <t>FUEL_EMI.ktCO2.IT.NFM.OTHER_NFM.OTH_FINISHING_STEAM.STEAM.LPG</t>
  </si>
  <si>
    <t>FUEL_EMI.ktCO2.IT.NFM.OTHER_NFM.OTH_FINISHING_STEAM.STEAM.DIESEL_LIQBIO</t>
  </si>
  <si>
    <t>FUEL_EMI.ktCO2.IT.NFM.OTHER_NFM.OTH_FINISHING_STEAM.STEAM.RFO</t>
  </si>
  <si>
    <t>FUEL_EMI.ktCO2.IT.NFM.OTHER_NFM.OTH_FINISHING_STEAM.STEAM.OTHER</t>
  </si>
  <si>
    <t>FUEL_EMI.ktCO2.IT.NFM.OTHER_NFM.OTH_FINISHING_STEAM.STEAM.NG_BIOGAS</t>
  </si>
  <si>
    <t>FUEL_EMI.ktCO2.IT.NFM.OTHER_NFM.OTH_FINISHING_STEAM.STEAM.DERIVED</t>
  </si>
  <si>
    <t>FUEL_EMI.ktCO2.IT.NFM.OTHER_NFM.OTH_FINISHING_STEAM.STEAM.BIOMASS_WASTE</t>
  </si>
  <si>
    <t>FUEL_EMI.ktCO2.IT.NFM.OTHER_NFM.OTH_FINISHING_STEAM.STEAM.STEAM_DISTR</t>
  </si>
  <si>
    <t>FUEL_EMI.ktCO2.IT.NFM.OTHER_NFM.OTH_FINISHING.ELEC.ELEC</t>
  </si>
  <si>
    <t>PROCESS_EMI.ktCO2.IT.NFM.OTHER_NFM</t>
  </si>
  <si>
    <t>Aluminium - primary production (without process emissions)</t>
  </si>
  <si>
    <t>Other non-ferrous metals (without process emissions)</t>
  </si>
  <si>
    <t>Basic and other chemicals</t>
  </si>
  <si>
    <t>VA.Meuro2015.IT.CHI.BASIC_CHEM</t>
  </si>
  <si>
    <t>VA.Meuro2015.IT.CHI.OTHER_CHEM</t>
  </si>
  <si>
    <t>VA.Meuro2015.IT.CHI.PHARM</t>
  </si>
  <si>
    <t>Basic chemicals (kt ethylene eq.)</t>
  </si>
  <si>
    <t>OUTPUT.kt.IT.CHI.BASIC_CHEM</t>
  </si>
  <si>
    <t>Other chemicals (kt ethylene eq.)</t>
  </si>
  <si>
    <t>OUTPUT.kt.IT.CHI.OTHER_CHEM</t>
  </si>
  <si>
    <t>Pharmaceutical products etc. (kt ethylene eq.)</t>
  </si>
  <si>
    <t>OUTPUT.kt.IT.CHI.PHARM</t>
  </si>
  <si>
    <t>CAP.kt.IT.CHI.BASIC_CHEM</t>
  </si>
  <si>
    <t>CAP.kt.IT.CHI.OTHER_CHEM</t>
  </si>
  <si>
    <t>CAP.kt.IT.CHI.PHARM</t>
  </si>
  <si>
    <t>NEWCAP.kt.IT.CHI.BASIC_CHEM</t>
  </si>
  <si>
    <t>NEWCAP.kt.IT.CHI.OTHER_CHEM</t>
  </si>
  <si>
    <t>NEWCAP.kt.IT.CHI.PHARM</t>
  </si>
  <si>
    <t>FEC.ktoe.IT.CHI.TOTAL.TOTAL.TOTAL.TOTAL</t>
  </si>
  <si>
    <t>FEC.ktoe.IT.CHI.TOTAL.TOTAL.TOTAL.SOLIDS</t>
  </si>
  <si>
    <t>FEC.ktoe.IT.CHI.TOTAL.TOTAL.TOTAL.RFG</t>
  </si>
  <si>
    <t>FEC.ktoe.IT.CHI.TOTAL.TOTAL.TOTAL.LPG</t>
  </si>
  <si>
    <t>FEC.ktoe.IT.CHI.TOTAL.TOTAL.TOTAL.DIESEL</t>
  </si>
  <si>
    <t>FEC.ktoe.IT.CHI.TOTAL.TOTAL.TOTAL.RFO</t>
  </si>
  <si>
    <t>FEC.ktoe.IT.CHI.TOTAL.TOTAL.TOTAL.OTHER</t>
  </si>
  <si>
    <t>FEC.ktoe.IT.CHI.TOTAL.TOTAL.TOTAL.NG</t>
  </si>
  <si>
    <t>FEC.ktoe.IT.CHI.TOTAL.TOTAL.TOTAL.DERIVED</t>
  </si>
  <si>
    <t>FEC.ktoe.IT.CHI.TOTAL.TOTAL.TOTAL.BIOMASS_WASTE</t>
  </si>
  <si>
    <t>FEC.ktoe.IT.CHI.TOTAL.TOTAL.TOTAL.BIOGAS</t>
  </si>
  <si>
    <t>FEC.ktoe.IT.CHI.TOTAL.TOTAL.TOTAL.LIQBIO</t>
  </si>
  <si>
    <t>FEC.ktoe.IT.CHI.TOTAL.TOTAL.TOTAL.SOLAR</t>
  </si>
  <si>
    <t>FEC.ktoe.IT.CHI.TOTAL.TOTAL.TOTAL.GEO</t>
  </si>
  <si>
    <t>FEC.ktoe.IT.CHI.TOTAL.TOTAL.TOTAL.AMBIENT</t>
  </si>
  <si>
    <t>FEC.ktoe.IT.CHI.TOTAL.TOTAL.TOTAL.STEAM_DISTR</t>
  </si>
  <si>
    <t>FEC.ktoe.IT.CHI.TOTAL.TOTAL.TOTAL.ELEC</t>
  </si>
  <si>
    <t>Non-energy use in the Chemical industry (ktoe)</t>
  </si>
  <si>
    <t>NONENERGY.ktoe.IT.CHI.TOTAL.TOTAL.TOTAL.TOTAL</t>
  </si>
  <si>
    <t>NONENERGY.ktoe.IT.CHI.TOTAL.TOTAL.TOTAL.SOLIDS</t>
  </si>
  <si>
    <t>NONENERGY.ktoe.IT.CHI.TOTAL.TOTAL.TOTAL.RFG</t>
  </si>
  <si>
    <t>NONENERGY.ktoe.IT.CHI.TOTAL.TOTAL.TOTAL.LPG</t>
  </si>
  <si>
    <t>NONENERGY.ktoe.IT.CHI.TOTAL.TOTAL.TOTAL.DIESEL</t>
  </si>
  <si>
    <t>NONENERGY.ktoe.IT.CHI.TOTAL.TOTAL.TOTAL.RFO</t>
  </si>
  <si>
    <t>NONENERGY.ktoe.IT.CHI.TOTAL.TOTAL.TOTAL.OTHER</t>
  </si>
  <si>
    <t>NONENERGY.ktoe.IT.CHI.TOTAL.TOTAL.TOTAL.NAPHTHA</t>
  </si>
  <si>
    <t>NONENERGY.ktoe.IT.CHI.TOTAL.TOTAL.TOTAL.NG_BIOGAS</t>
  </si>
  <si>
    <t>NONENERGY.ktoe.IT.CHI.TOTAL.TOTAL.TOTAL.DERIVED</t>
  </si>
  <si>
    <t>NONENERGY.ktoe.IT.CHI.TOTAL.TOTAL.TOTAL.BIOMASS_WASTE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</si>
  <si>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</si>
  <si>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</si>
  <si>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</si>
  <si>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</si>
  <si>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</si>
  <si>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FEC.ktoe.IT.CHI.BASIC_CHEM.LIGHT.GENERIC.ELEC</t>
  </si>
  <si>
    <t>FEC.ktoe.IT.CHI.BASIC_CHEM.AIRCOMP.GENERIC.ELEC</t>
  </si>
  <si>
    <t>FEC.ktoe.IT.CHI.BASIC_CHEM.MOTOR.GENERIC.ELEC</t>
  </si>
  <si>
    <t>FEC.ktoe.IT.CHI.BASIC_CHEM.FANS.GENERIC.ELEC</t>
  </si>
  <si>
    <t>FEC.ktoe.IT.CHI.BASIC_CHEM.LOW_ENTH.TOTAL.TOTAL</t>
  </si>
  <si>
    <t>FEC.ktoe.IT.CHI.BASIC_CHEM.LOW_ENTH.THERM.DIESEL_LIQBIO</t>
  </si>
  <si>
    <t>FEC.ktoe.IT.CHI.BASIC_CHEM.LOW_ENTH.THERM.NG_BIOGAS</t>
  </si>
  <si>
    <t>FEC.ktoe.IT.CHI.BASIC_CHEM.LOW_ENTH.THERM.SOLAR_GEO</t>
  </si>
  <si>
    <t>FEC.ktoe.IT.CHI.BASIC_CHEM.LOW_ENTH.HP.AMBIENT</t>
  </si>
  <si>
    <t>FEC.ktoe.IT.CHI.BASIC_CHEM.LOW_ENTH.THERM.ELEC</t>
  </si>
  <si>
    <t>Chemicals: Feedstock (energy used as raw material)</t>
  </si>
  <si>
    <t>Chemicals: Steam processing</t>
  </si>
  <si>
    <t>FEC.ktoe.IT.CHI.BASIC_CHEM.PROCESSING.TOTAL.TOTAL</t>
  </si>
  <si>
    <t>FEC.ktoe.IT.CHI.BASIC_CHEM.PROCESSING.STEAM.SOLIDS</t>
  </si>
  <si>
    <t>FEC.ktoe.IT.CHI.BASIC_CHEM.PROCESSING.STEAM.RFG</t>
  </si>
  <si>
    <t>FEC.ktoe.IT.CHI.BASIC_CHEM.PROCESSING.STEAM.LPG</t>
  </si>
  <si>
    <t>FEC.ktoe.IT.CHI.BASIC_CHEM.PROCESSING.STEAM.DIESEL_LIQBIO</t>
  </si>
  <si>
    <t>FEC.ktoe.IT.CHI.BASIC_CHEM.PROCESSING.STEAM.RFO</t>
  </si>
  <si>
    <t>FEC.ktoe.IT.CHI.BASIC_CHEM.PROCESSING.STEAM.OTHER</t>
  </si>
  <si>
    <t>FEC.ktoe.IT.CHI.BASIC_CHEM.PROCESSING.STEAM.NG_BIOGAS</t>
  </si>
  <si>
    <t>FEC.ktoe.IT.CHI.BASIC_CHEM.PROCESSING.STEAM.DERIVED</t>
  </si>
  <si>
    <t>FEC.ktoe.IT.CHI.BASIC_CHEM.PROCESSING.STEAM.BIOMASS_WASTE</t>
  </si>
  <si>
    <t>FEC.ktoe.IT.CHI.BASIC_CHEM.PROCESSING.STEAM.STEAM_DISTR</t>
  </si>
  <si>
    <t>Chemicals: Furnaces</t>
  </si>
  <si>
    <t>FEC.ktoe.IT.CHI.BASIC_CHEM.PROC_HEAT.TOTAL.TOTAL</t>
  </si>
  <si>
    <t>Chemicals: Furnaces - Thermal</t>
  </si>
  <si>
    <t>FEC.ktoe.IT.CHI.BASIC_CHEM.PROC_HEAT.THERM.TOTAL</t>
  </si>
  <si>
    <t>FEC.ktoe.IT.CHI.BASIC_CHEM.PROC_HEAT.THERM.SOLIDS</t>
  </si>
  <si>
    <t>FEC.ktoe.IT.CHI.BASIC_CHEM.PROC_HEAT.THERM.LPG</t>
  </si>
  <si>
    <t>FEC.ktoe.IT.CHI.BASIC_CHEM.PROC_HEAT.THERM.DIESEL_LIQBIO</t>
  </si>
  <si>
    <t>FEC.ktoe.IT.CHI.BASIC_CHEM.PROC_HEAT.THERM.RFO</t>
  </si>
  <si>
    <t>FEC.ktoe.IT.CHI.BASIC_CHEM.PROC_HEAT.THERM.NG_BIOGAS</t>
  </si>
  <si>
    <t>Chemicals: Furnaces - Electric</t>
  </si>
  <si>
    <t>FEC.ktoe.IT.CHI.BASIC_CHEM.PROC_HEAT.ELEC.ELEC</t>
  </si>
  <si>
    <t>Chemicals: Process cooling</t>
  </si>
  <si>
    <t>Chemicals: Process cooling - Natural gas and biogas</t>
  </si>
  <si>
    <t>FEC.ktoe.IT.CHI.BASIC_CHEM.PROC_COOL.THERM.NG_BIOGAS</t>
  </si>
  <si>
    <t>Chemicals: Process cooling - Steam</t>
  </si>
  <si>
    <t>FEC.ktoe.IT.CHI.BASIC_CHEM.PROC_COOL_STEAM.TOTAL.TOTAL</t>
  </si>
  <si>
    <t>FEC.ktoe.IT.CHI.BASIC_CHEM.PROC_COOL_STEAM.STEAM.SOLIDS</t>
  </si>
  <si>
    <t>FEC.ktoe.IT.CHI.BASIC_CHEM.PROC_COOL_STEAM.STEAM.RFG</t>
  </si>
  <si>
    <t>FEC.ktoe.IT.CHI.BASIC_CHEM.PROC_COOL_STEAM.STEAM.LPG</t>
  </si>
  <si>
    <t>FEC.ktoe.IT.CHI.BASIC_CHEM.PROC_COOL_STEAM.STEAM.DIESEL_LIQBIO</t>
  </si>
  <si>
    <t>FEC.ktoe.IT.CHI.BASIC_CHEM.PROC_COOL_STEAM.STEAM.RFO</t>
  </si>
  <si>
    <t>FEC.ktoe.IT.CHI.BASIC_CHEM.PROC_COOL_STEAM.STEAM.OTHER</t>
  </si>
  <si>
    <t>FEC.ktoe.IT.CHI.BASIC_CHEM.PROC_COOL_STEAM.STEAM.NG_BIOGAS</t>
  </si>
  <si>
    <t>FEC.ktoe.IT.CHI.BASIC_CHEM.PROC_COOL_STEAM.STEAM.DERIVED</t>
  </si>
  <si>
    <t>FEC.ktoe.IT.CHI.BASIC_CHEM.PROC_COOL_STEAM.STEAM.BIOMASS_WASTE</t>
  </si>
  <si>
    <t>FEC.ktoe.IT.CHI.BASIC_CHEM.PROC_COOL_STEAM.STEAM.STEAM_DISTR</t>
  </si>
  <si>
    <t>Chemicals: Process cooling - Electric</t>
  </si>
  <si>
    <t>FEC.ktoe.IT.CHI.BASIC_CHEM.PROC_COOL.ELEC.ELEC</t>
  </si>
  <si>
    <t>Chemicals: Generic electric process</t>
  </si>
  <si>
    <t>FEC.ktoe.IT.CHI.BASIC_CHEM.GENERIC.MECH.ELEC</t>
  </si>
  <si>
    <t>FEC.ktoe.IT.CHI.OTHER_CHEM.TOTAL.TOTAL.TOTAL</t>
  </si>
  <si>
    <t>FEC.ktoe.IT.CHI.OTHER_CHEM.LIGHT.GENERIC.ELEC</t>
  </si>
  <si>
    <t>FEC.ktoe.IT.CHI.OTHER_CHEM.AIRCOMP.GENERIC.ELEC</t>
  </si>
  <si>
    <t>FEC.ktoe.IT.CHI.OTHER_CHEM.MOTOR.GENERIC.ELEC</t>
  </si>
  <si>
    <t>FEC.ktoe.IT.CHI.OTHER_CHEM.FANS.GENERIC.ELEC</t>
  </si>
  <si>
    <t>FEC.ktoe.IT.CHI.OTHER_CHEM.LOW_ENTH.TOTAL.TOTAL</t>
  </si>
  <si>
    <t>FEC.ktoe.IT.CHI.OTHER_CHEM.LOW_ENTH.THERM.DIESEL_LIQBIO</t>
  </si>
  <si>
    <t>FEC.ktoe.IT.CHI.OTHER_CHEM.LOW_ENTH.THERM.NG_BIOGAS</t>
  </si>
  <si>
    <t>FEC.ktoe.IT.CHI.OTHER_CHEM.LOW_ENTH.THERM.SOLAR_GEO</t>
  </si>
  <si>
    <t>FEC.ktoe.IT.CHI.OTHER_CHEM.LOW_ENTH.HP.AMBIENT</t>
  </si>
  <si>
    <t>FEC.ktoe.IT.CHI.OTHER_CHEM.LOW_ENTH.THERM.ELEC</t>
  </si>
  <si>
    <t>Chemicals: High-enthalpy heat processing</t>
  </si>
  <si>
    <t>High-enthalpy heat processing - Steam</t>
  </si>
  <si>
    <t>FEC.ktoe.IT.CHI.OTHER_CHEM.PROCESSING_STEAM.TOTAL.TOTAL</t>
  </si>
  <si>
    <t>FEC.ktoe.IT.CHI.OTHER_CHEM.PROCESSING_STEAM.STEAM.SOLIDS</t>
  </si>
  <si>
    <t>FEC.ktoe.IT.CHI.OTHER_CHEM.PROCESSING_STEAM.STEAM.RFG</t>
  </si>
  <si>
    <t>FEC.ktoe.IT.CHI.OTHER_CHEM.PROCESSING_STEAM.STEAM.LPG</t>
  </si>
  <si>
    <t>FEC.ktoe.IT.CHI.OTHER_CHEM.PROCESSING_STEAM.STEAM.DIESEL_LIQBIO</t>
  </si>
  <si>
    <t>FEC.ktoe.IT.CHI.OTHER_CHEM.PROCESSING_STEAM.STEAM.RFO</t>
  </si>
  <si>
    <t>FEC.ktoe.IT.CHI.OTHER_CHEM.PROCESSING_STEAM.STEAM.OTHER</t>
  </si>
  <si>
    <t>FEC.ktoe.IT.CHI.OTHER_CHEM.PROCESSING_STEAM.STEAM.NG_BIOGAS</t>
  </si>
  <si>
    <t>FEC.ktoe.IT.CHI.OTHER_CHEM.PROCESSING_STEAM.STEAM.DERIVED</t>
  </si>
  <si>
    <t>FEC.ktoe.IT.CHI.OTHER_CHEM.PROCESSING_STEAM.STEAM.BIOMASS_WASTE</t>
  </si>
  <si>
    <t>FEC.ktoe.IT.CHI.OTHER_CHEM.PROCESSING_STEAM.STEAM.STEAM_DISTR</t>
  </si>
  <si>
    <t>High-enthalpy heat processing - Electric (microwave)</t>
  </si>
  <si>
    <t>FEC.ktoe.IT.CHI.OTHER_CHEM.PROCESSING.MICROW.ELEC</t>
  </si>
  <si>
    <t>FEC.ktoe.IT.CHI.OTHER_CHEM.PROC_HEAT.TOTAL.TOTAL</t>
  </si>
  <si>
    <t>FEC.ktoe.IT.CHI.OTHER_CHEM.PROC_HEAT.THERM.TOTAL</t>
  </si>
  <si>
    <t>FEC.ktoe.IT.CHI.OTHER_CHEM.PROC_HEAT.THERM.SOLIDS</t>
  </si>
  <si>
    <t>FEC.ktoe.IT.CHI.OTHER_CHEM.PROC_HEAT.THERM.LPG</t>
  </si>
  <si>
    <t>FEC.ktoe.IT.CHI.OTHER_CHEM.PROC_HEAT.THERM.DIESEL_LIQBIO</t>
  </si>
  <si>
    <t>FEC.ktoe.IT.CHI.OTHER_CHEM.PROC_HEAT.THERM.RFO</t>
  </si>
  <si>
    <t>FEC.ktoe.IT.CHI.OTHER_CHEM.PROC_HEAT.THERM.NG_BIOGAS</t>
  </si>
  <si>
    <t>FEC.ktoe.IT.CHI.OTHER_CHEM.PROC_HEAT.ELEC.ELEC</t>
  </si>
  <si>
    <t>FEC.ktoe.IT.CHI.OTHER_CHEM.PROC_COOL.THERM.NG_BIOGAS</t>
  </si>
  <si>
    <t>FEC.ktoe.IT.CHI.OTHER_CHEM.PROC_COOL_STEAM.TOTAL.TOTAL</t>
  </si>
  <si>
    <t>FEC.ktoe.IT.CHI.OTHER_CHEM.PROC_COOL_STEAM.STEAM.SOLIDS</t>
  </si>
  <si>
    <t>FEC.ktoe.IT.CHI.OTHER_CHEM.PROC_COOL_STEAM.STEAM.RFG</t>
  </si>
  <si>
    <t>FEC.ktoe.IT.CHI.OTHER_CHEM.PROC_COOL_STEAM.STEAM.LPG</t>
  </si>
  <si>
    <t>FEC.ktoe.IT.CHI.OTHER_CHEM.PROC_COOL_STEAM.STEAM.DIESEL_LIQBIO</t>
  </si>
  <si>
    <t>FEC.ktoe.IT.CHI.OTHER_CHEM.PROC_COOL_STEAM.STEAM.RFO</t>
  </si>
  <si>
    <t>FEC.ktoe.IT.CHI.OTHER_CHEM.PROC_COOL_STEAM.STEAM.OTHER</t>
  </si>
  <si>
    <t>FEC.ktoe.IT.CHI.OTHER_CHEM.PROC_COOL_STEAM.STEAM.NG_BIOGAS</t>
  </si>
  <si>
    <t>FEC.ktoe.IT.CHI.OTHER_CHEM.PROC_COOL_STEAM.STEAM.DERIVED</t>
  </si>
  <si>
    <t>FEC.ktoe.IT.CHI.OTHER_CHEM.PROC_COOL_STEAM.STEAM.BIOMASS_WASTE</t>
  </si>
  <si>
    <t>FEC.ktoe.IT.CHI.OTHER_CHEM.PROC_COOL_STEAM.STEAM.STEAM_DISTR</t>
  </si>
  <si>
    <t>FEC.ktoe.IT.CHI.OTHER_CHEM.PROC_COOL.ELEC.ELEC</t>
  </si>
  <si>
    <t>FEC.ktoe.IT.CHI.OTHER_CHEM.GENERIC.MECH.ELEC</t>
  </si>
  <si>
    <t>FEC.ktoe.IT.CHI.PHARM.TOTAL.TOTAL.TOTAL</t>
  </si>
  <si>
    <t>FEC.ktoe.IT.CHI.PHARM.LIGHT.GENERIC.ELEC</t>
  </si>
  <si>
    <t>FEC.ktoe.IT.CHI.PHARM.AIRCOMP.GENERIC.ELEC</t>
  </si>
  <si>
    <t>FEC.ktoe.IT.CHI.PHARM.MOTOR.GENERIC.ELEC</t>
  </si>
  <si>
    <t>FEC.ktoe.IT.CHI.PHARM.FANS.GENERIC.ELEC</t>
  </si>
  <si>
    <t>FEC.ktoe.IT.CHI.PHARM.LOW_ENTH.TOTAL.TOTAL</t>
  </si>
  <si>
    <t>FEC.ktoe.IT.CHI.PHARM.LOW_ENTH.THERM.DIESEL_LIQBIO</t>
  </si>
  <si>
    <t>FEC.ktoe.IT.CHI.PHARM.LOW_ENTH.THERM.NG_BIOGAS</t>
  </si>
  <si>
    <t>FEC.ktoe.IT.CHI.PHARM.LOW_ENTH.THERM.SOLAR_GEO</t>
  </si>
  <si>
    <t>FEC.ktoe.IT.CHI.PHARM.LOW_ENTH.HP.AMBIENT</t>
  </si>
  <si>
    <t>FEC.ktoe.IT.CHI.PHARM.LOW_ENTH.THERM.ELEC</t>
  </si>
  <si>
    <t>FEC.ktoe.IT.CHI.PHARM.PROCESSING_STEAM.TOTAL.TOTAL</t>
  </si>
  <si>
    <t>FEC.ktoe.IT.CHI.PHARM.PROCESSING_STEAM.STEAM.SOLIDS</t>
  </si>
  <si>
    <t>FEC.ktoe.IT.CHI.PHARM.PROCESSING_STEAM.STEAM.RFG</t>
  </si>
  <si>
    <t>FEC.ktoe.IT.CHI.PHARM.PROCESSING_STEAM.STEAM.LPG</t>
  </si>
  <si>
    <t>FEC.ktoe.IT.CHI.PHARM.PROCESSING_STEAM.STEAM.DIESEL_LIQBIO</t>
  </si>
  <si>
    <t>FEC.ktoe.IT.CHI.PHARM.PROCESSING_STEAM.STEAM.RFO</t>
  </si>
  <si>
    <t>FEC.ktoe.IT.CHI.PHARM.PROCESSING_STEAM.STEAM.OTHER</t>
  </si>
  <si>
    <t>FEC.ktoe.IT.CHI.PHARM.PROCESSING_STEAM.STEAM.NG_BIOGAS</t>
  </si>
  <si>
    <t>FEC.ktoe.IT.CHI.PHARM.PROCESSING_STEAM.STEAM.DERIVED</t>
  </si>
  <si>
    <t>FEC.ktoe.IT.CHI.PHARM.PROCESSING_STEAM.STEAM.BIOMASS_WASTE</t>
  </si>
  <si>
    <t>FEC.ktoe.IT.CHI.PHARM.PROCESSING_STEAM.STEAM.STEAM_DISTR</t>
  </si>
  <si>
    <t>FEC.ktoe.IT.CHI.PHARM.PROCESSING.MICROW.ELEC</t>
  </si>
  <si>
    <t>FEC.ktoe.IT.CHI.PHARM.PROC_HEAT.TOTAL.TOTAL</t>
  </si>
  <si>
    <t>FEC.ktoe.IT.CHI.PHARM.PROC_HEAT.THERM.TOTAL</t>
  </si>
  <si>
    <t>FEC.ktoe.IT.CHI.PHARM.PROC_HEAT.THERM.SOLIDS</t>
  </si>
  <si>
    <t>FEC.ktoe.IT.CHI.PHARM.PROC_HEAT.THERM.LPG</t>
  </si>
  <si>
    <t>FEC.ktoe.IT.CHI.PHARM.PROC_HEAT.THERM.DIESEL_LIQBIO</t>
  </si>
  <si>
    <t>FEC.ktoe.IT.CHI.PHARM.PROC_HEAT.THERM.RFO</t>
  </si>
  <si>
    <t>FEC.ktoe.IT.CHI.PHARM.PROC_HEAT.THERM.NG_BIOGAS</t>
  </si>
  <si>
    <t>FEC.ktoe.IT.CHI.PHARM.PROC_HEAT.ELEC.ELEC</t>
  </si>
  <si>
    <t>FEC.ktoe.IT.CHI.PHARM.PROC_COOL.THERM.NG_BIOGAS</t>
  </si>
  <si>
    <t>FEC.ktoe.IT.CHI.PHARM.PROC_COOL_STEAM.TOTAL.TOTAL</t>
  </si>
  <si>
    <t>FEC.ktoe.IT.CHI.PHARM.PROC_COOL_STEAM.STEAM.SOLIDS</t>
  </si>
  <si>
    <t>FEC.ktoe.IT.CHI.PHARM.PROC_COOL_STEAM.STEAM.RFG</t>
  </si>
  <si>
    <t>FEC.ktoe.IT.CHI.PHARM.PROC_COOL_STEAM.STEAM.LPG</t>
  </si>
  <si>
    <t>FEC.ktoe.IT.CHI.PHARM.PROC_COOL_STEAM.STEAM.DIESEL_LIQBIO</t>
  </si>
  <si>
    <t>FEC.ktoe.IT.CHI.PHARM.PROC_COOL_STEAM.STEAM.RFO</t>
  </si>
  <si>
    <t>FEC.ktoe.IT.CHI.PHARM.PROC_COOL_STEAM.STEAM.OTHER</t>
  </si>
  <si>
    <t>FEC.ktoe.IT.CHI.PHARM.PROC_COOL_STEAM.STEAM.NG_BIOGAS</t>
  </si>
  <si>
    <t>FEC.ktoe.IT.CHI.PHARM.PROC_COOL_STEAM.STEAM.DERIVED</t>
  </si>
  <si>
    <t>FEC.ktoe.IT.CHI.PHARM.PROC_COOL_STEAM.STEAM.BIOMASS_WASTE</t>
  </si>
  <si>
    <t>FEC.ktoe.IT.CHI.PHARM.PROC_COOL_STEAM.STEAM.STEAM_DISTR</t>
  </si>
  <si>
    <t>FEC.ktoe.IT.CHI.PHARM.PROC_COOL.ELEC.ELEC</t>
  </si>
  <si>
    <t>FEC.ktoe.IT.CHI.PHARM.GENERIC.MECH.ELEC</t>
  </si>
  <si>
    <t>Chemicals: Process cooling - Natural gas</t>
  </si>
  <si>
    <t>UED.ktoe.IT.CHI.BASIC_CHEM.LIGHT.GENERIC.ELEC</t>
  </si>
  <si>
    <t>UED.ktoe.IT.CHI.BASIC_CHEM.AIRCOMP.GENERIC.ELEC</t>
  </si>
  <si>
    <t>UED.ktoe.IT.CHI.BASIC_CHEM.MOTOR.GENERIC.ELEC</t>
  </si>
  <si>
    <t>UED.ktoe.IT.CHI.BASIC_CHEM.FANS.GENERIC.ELEC</t>
  </si>
  <si>
    <t>UED.ktoe.IT.CHI.BASIC_CHEM.LOW_ENTH.TOTAL.TOTAL</t>
  </si>
  <si>
    <t>UED.ktoe.IT.CHI.BASIC_CHEM.LOW_ENTH.THERM.DIESEL_LIQBIO</t>
  </si>
  <si>
    <t>UED.ktoe.IT.CHI.BASIC_CHEM.LOW_ENTH.THERM.NG_BIOGAS</t>
  </si>
  <si>
    <t>UED.ktoe.IT.CHI.BASIC_CHEM.LOW_ENTH.THERM.SOLAR_GEO</t>
  </si>
  <si>
    <t>UED.ktoe.IT.CHI.BASIC_CHEM.LOW_ENTH.HP.AMBIENT</t>
  </si>
  <si>
    <t>UED.ktoe.IT.CHI.BASIC_CHEM.LOW_ENTH.THERM.ELEC</t>
  </si>
  <si>
    <t>UED.ktoe.IT.CHI.BASIC_CHEM.PROCESSING.TOTAL.TOTAL</t>
  </si>
  <si>
    <t>UED.ktoe.IT.CHI.BASIC_CHEM.PROCESSING.STEAM.SOLIDS</t>
  </si>
  <si>
    <t>UED.ktoe.IT.CHI.BASIC_CHEM.PROCESSING.STEAM.RFG</t>
  </si>
  <si>
    <t>UED.ktoe.IT.CHI.BASIC_CHEM.PROCESSING.STEAM.LPG</t>
  </si>
  <si>
    <t>UED.ktoe.IT.CHI.BASIC_CHEM.PROCESSING.STEAM.DIESEL_LIQBIO</t>
  </si>
  <si>
    <t>UED.ktoe.IT.CHI.BASIC_CHEM.PROCESSING.STEAM.RFO</t>
  </si>
  <si>
    <t>UED.ktoe.IT.CHI.BASIC_CHEM.PROCESSING.STEAM.OTHER</t>
  </si>
  <si>
    <t>UED.ktoe.IT.CHI.BASIC_CHEM.PROCESSING.STEAM.NG_BIOGAS</t>
  </si>
  <si>
    <t>UED.ktoe.IT.CHI.BASIC_CHEM.PROCESSING.STEAM.DERIVED</t>
  </si>
  <si>
    <t>UED.ktoe.IT.CHI.BASIC_CHEM.PROCESSING.STEAM.BIOMASS_WASTE</t>
  </si>
  <si>
    <t>UED.ktoe.IT.CHI.BASIC_CHEM.PROCESSING.STEAM.STEAM_DISTR</t>
  </si>
  <si>
    <t>UED.ktoe.IT.CHI.BASIC_CHEM.PROC_HEAT.TOTAL.TOTAL</t>
  </si>
  <si>
    <t>UED.ktoe.IT.CHI.BASIC_CHEM.PROC_HEAT.THERM.TOTAL</t>
  </si>
  <si>
    <t>UED.ktoe.IT.CHI.BASIC_CHEM.PROC_HEAT.THERM.SOLIDS</t>
  </si>
  <si>
    <t>UED.ktoe.IT.CHI.BASIC_CHEM.PROC_HEAT.THERM.LPG</t>
  </si>
  <si>
    <t>UED.ktoe.IT.CHI.BASIC_CHEM.PROC_HEAT.THERM.DIESEL_LIQBIO</t>
  </si>
  <si>
    <t>UED.ktoe.IT.CHI.BASIC_CHEM.PROC_HEAT.THERM.RFO</t>
  </si>
  <si>
    <t>UED.ktoe.IT.CHI.BASIC_CHEM.PROC_HEAT.THERM.NG_BIOGAS</t>
  </si>
  <si>
    <t>UED.ktoe.IT.CHI.BASIC_CHEM.PROC_HEAT.ELEC.ELEC</t>
  </si>
  <si>
    <t>UED.ktoe.IT.CHI.BASIC_CHEM.PROC_COOL.THERM.NG_BIOGAS</t>
  </si>
  <si>
    <t>UED.ktoe.IT.CHI.BASIC_CHEM.PROC_COOL_STEAM.TOTAL.TOTAL</t>
  </si>
  <si>
    <t>UED.ktoe.IT.CHI.BASIC_CHEM.PROC_COOL_STEAM.STEAM.SOLIDS</t>
  </si>
  <si>
    <t>UED.ktoe.IT.CHI.BASIC_CHEM.PROC_COOL_STEAM.STEAM.RFG</t>
  </si>
  <si>
    <t>UED.ktoe.IT.CHI.BASIC_CHEM.PROC_COOL_STEAM.STEAM.LPG</t>
  </si>
  <si>
    <t>UED.ktoe.IT.CHI.BASIC_CHEM.PROC_COOL_STEAM.STEAM.DIESEL_LIQBIO</t>
  </si>
  <si>
    <t>UED.ktoe.IT.CHI.BASIC_CHEM.PROC_COOL_STEAM.STEAM.RFO</t>
  </si>
  <si>
    <t>UED.ktoe.IT.CHI.BASIC_CHEM.PROC_COOL_STEAM.STEAM.OTHER</t>
  </si>
  <si>
    <t>UED.ktoe.IT.CHI.BASIC_CHEM.PROC_COOL_STEAM.STEAM.NG_BIOGAS</t>
  </si>
  <si>
    <t>UED.ktoe.IT.CHI.BASIC_CHEM.PROC_COOL_STEAM.STEAM.DERIVED</t>
  </si>
  <si>
    <t>UED.ktoe.IT.CHI.BASIC_CHEM.PROC_COOL_STEAM.STEAM.BIOMASS_WASTE</t>
  </si>
  <si>
    <t>UED.ktoe.IT.CHI.BASIC_CHEM.PROC_COOL_STEAM.STEAM.STEAM_DISTR</t>
  </si>
  <si>
    <t>UED.ktoe.IT.CHI.BASIC_CHEM.PROC_COOL.ELEC.ELEC</t>
  </si>
  <si>
    <t>UED.ktoe.IT.CHI.BASIC_CHEM.GENERIC.MECH.ELEC</t>
  </si>
  <si>
    <t>UED.ktoe.IT.CHI.OTHER_CHEM.TOTAL.TOTAL.TOTAL</t>
  </si>
  <si>
    <t>UED.ktoe.IT.CHI.OTHER_CHEM.LIGHT.GENERIC.ELEC</t>
  </si>
  <si>
    <t>UED.ktoe.IT.CHI.OTHER_CHEM.AIRCOMP.GENERIC.ELEC</t>
  </si>
  <si>
    <t>UED.ktoe.IT.CHI.OTHER_CHEM.MOTOR.GENERIC.ELEC</t>
  </si>
  <si>
    <t>UED.ktoe.IT.CHI.OTHER_CHEM.FANS.GENERIC.ELEC</t>
  </si>
  <si>
    <t>UED.ktoe.IT.CHI.OTHER_CHEM.LOW_ENTH.TOTAL.TOTAL</t>
  </si>
  <si>
    <t>UED.ktoe.IT.CHI.OTHER_CHEM.LOW_ENTH.THERM.DIESEL_LIQBIO</t>
  </si>
  <si>
    <t>UED.ktoe.IT.CHI.OTHER_CHEM.LOW_ENTH.THERM.NG_BIOGAS</t>
  </si>
  <si>
    <t>UED.ktoe.IT.CHI.OTHER_CHEM.LOW_ENTH.THERM.SOLAR_GEO</t>
  </si>
  <si>
    <t>UED.ktoe.IT.CHI.OTHER_CHEM.LOW_ENTH.HP.AMBIENT</t>
  </si>
  <si>
    <t>UED.ktoe.IT.CHI.OTHER_CHEM.LOW_ENTH.THERM.ELEC</t>
  </si>
  <si>
    <t>UED.ktoe.IT.CHI.OTHER_CHEM.PROCESSING_STEAM.TOTAL.TOTAL</t>
  </si>
  <si>
    <t>UED.ktoe.IT.CHI.OTHER_CHEM.PROCESSING_STEAM.STEAM.SOLIDS</t>
  </si>
  <si>
    <t>UED.ktoe.IT.CHI.OTHER_CHEM.PROCESSING_STEAM.STEAM.RFG</t>
  </si>
  <si>
    <t>UED.ktoe.IT.CHI.OTHER_CHEM.PROCESSING_STEAM.STEAM.LPG</t>
  </si>
  <si>
    <t>UED.ktoe.IT.CHI.OTHER_CHEM.PROCESSING_STEAM.STEAM.DIESEL_LIQBIO</t>
  </si>
  <si>
    <t>UED.ktoe.IT.CHI.OTHER_CHEM.PROCESSING_STEAM.STEAM.RFO</t>
  </si>
  <si>
    <t>UED.ktoe.IT.CHI.OTHER_CHEM.PROCESSING_STEAM.STEAM.OTHER</t>
  </si>
  <si>
    <t>UED.ktoe.IT.CHI.OTHER_CHEM.PROCESSING_STEAM.STEAM.NG_BIOGAS</t>
  </si>
  <si>
    <t>UED.ktoe.IT.CHI.OTHER_CHEM.PROCESSING_STEAM.STEAM.DERIVED</t>
  </si>
  <si>
    <t>UED.ktoe.IT.CHI.OTHER_CHEM.PROCESSING_STEAM.STEAM.BIOMASS_WASTE</t>
  </si>
  <si>
    <t>UED.ktoe.IT.CHI.OTHER_CHEM.PROCESSING_STEAM.STEAM.STEAM_DISTR</t>
  </si>
  <si>
    <t>UED.ktoe.IT.CHI.OTHER_CHEM.PROCESSING.MICROW.ELEC</t>
  </si>
  <si>
    <t>UED.ktoe.IT.CHI.OTHER_CHEM.PROC_HEAT.TOTAL.TOTAL</t>
  </si>
  <si>
    <t>UED.ktoe.IT.CHI.OTHER_CHEM.PROC_HEAT.THERM.TOTAL</t>
  </si>
  <si>
    <t>UED.ktoe.IT.CHI.OTHER_CHEM.PROC_HEAT.THERM.SOLIDS</t>
  </si>
  <si>
    <t>UED.ktoe.IT.CHI.OTHER_CHEM.PROC_HEAT.THERM.LPG</t>
  </si>
  <si>
    <t>UED.ktoe.IT.CHI.OTHER_CHEM.PROC_HEAT.THERM.DIESEL_LIQBIO</t>
  </si>
  <si>
    <t>UED.ktoe.IT.CHI.OTHER_CHEM.PROC_HEAT.THERM.RFO</t>
  </si>
  <si>
    <t>UED.ktoe.IT.CHI.OTHER_CHEM.PROC_HEAT.THERM.NG_BIOGAS</t>
  </si>
  <si>
    <t>UED.ktoe.IT.CHI.OTHER_CHEM.PROC_HEAT.ELEC.ELEC</t>
  </si>
  <si>
    <t>UED.ktoe.IT.CHI.OTHER_CHEM.PROC_COOL.THERM.NG_BIOGAS</t>
  </si>
  <si>
    <t>UED.ktoe.IT.CHI.OTHER_CHEM.PROC_COOL_STEAM.TOTAL.TOTAL</t>
  </si>
  <si>
    <t>UED.ktoe.IT.CHI.OTHER_CHEM.PROC_COOL_STEAM.STEAM.SOLIDS</t>
  </si>
  <si>
    <t>UED.ktoe.IT.CHI.OTHER_CHEM.PROC_COOL_STEAM.STEAM.RFG</t>
  </si>
  <si>
    <t>UED.ktoe.IT.CHI.OTHER_CHEM.PROC_COOL_STEAM.STEAM.LPG</t>
  </si>
  <si>
    <t>UED.ktoe.IT.CHI.OTHER_CHEM.PROC_COOL_STEAM.STEAM.DIESEL_LIQBIO</t>
  </si>
  <si>
    <t>UED.ktoe.IT.CHI.OTHER_CHEM.PROC_COOL_STEAM.STEAM.RFO</t>
  </si>
  <si>
    <t>UED.ktoe.IT.CHI.OTHER_CHEM.PROC_COOL_STEAM.STEAM.OTHER</t>
  </si>
  <si>
    <t>UED.ktoe.IT.CHI.OTHER_CHEM.PROC_COOL_STEAM.STEAM.NG_BIOGAS</t>
  </si>
  <si>
    <t>UED.ktoe.IT.CHI.OTHER_CHEM.PROC_COOL_STEAM.STEAM.DERIVED</t>
  </si>
  <si>
    <t>UED.ktoe.IT.CHI.OTHER_CHEM.PROC_COOL_STEAM.STEAM.BIOMASS_WASTE</t>
  </si>
  <si>
    <t>UED.ktoe.IT.CHI.OTHER_CHEM.PROC_COOL_STEAM.STEAM.STEAM_DISTR</t>
  </si>
  <si>
    <t>UED.ktoe.IT.CHI.OTHER_CHEM.PROC_COOL.ELEC.ELEC</t>
  </si>
  <si>
    <t>UED.ktoe.IT.CHI.OTHER_CHEM.GENERIC.MECH.ELEC</t>
  </si>
  <si>
    <t>UED.ktoe.IT.CHI.PHARM.TOTAL.TOTAL.TOTAL</t>
  </si>
  <si>
    <t>UED.ktoe.IT.CHI.PHARM.LIGHT.GENERIC.ELEC</t>
  </si>
  <si>
    <t>UED.ktoe.IT.CHI.PHARM.AIRCOMP.GENERIC.ELEC</t>
  </si>
  <si>
    <t>UED.ktoe.IT.CHI.PHARM.MOTOR.GENERIC.ELEC</t>
  </si>
  <si>
    <t>UED.ktoe.IT.CHI.PHARM.FANS.GENERIC.ELEC</t>
  </si>
  <si>
    <t>UED.ktoe.IT.CHI.PHARM.LOW_ENTH.TOTAL.TOTAL</t>
  </si>
  <si>
    <t>UED.ktoe.IT.CHI.PHARM.LOW_ENTH.THERM.DIESEL_LIQBIO</t>
  </si>
  <si>
    <t>UED.ktoe.IT.CHI.PHARM.LOW_ENTH.THERM.NG_BIOGAS</t>
  </si>
  <si>
    <t>UED.ktoe.IT.CHI.PHARM.LOW_ENTH.THERM.SOLAR_GEO</t>
  </si>
  <si>
    <t>UED.ktoe.IT.CHI.PHARM.LOW_ENTH.HP.AMBIENT</t>
  </si>
  <si>
    <t>UED.ktoe.IT.CHI.PHARM.LOW_ENTH.THERM.ELEC</t>
  </si>
  <si>
    <t>UED.ktoe.IT.CHI.PHARM.PROCESSING_STEAM.TOTAL.TOTAL</t>
  </si>
  <si>
    <t>UED.ktoe.IT.CHI.PHARM.PROCESSING_STEAM.STEAM.SOLIDS</t>
  </si>
  <si>
    <t>UED.ktoe.IT.CHI.PHARM.PROCESSING_STEAM.STEAM.RFG</t>
  </si>
  <si>
    <t>UED.ktoe.IT.CHI.PHARM.PROCESSING_STEAM.STEAM.LPG</t>
  </si>
  <si>
    <t>UED.ktoe.IT.CHI.PHARM.PROCESSING_STEAM.STEAM.DIESEL_LIQBIO</t>
  </si>
  <si>
    <t>UED.ktoe.IT.CHI.PHARM.PROCESSING_STEAM.STEAM.RFO</t>
  </si>
  <si>
    <t>UED.ktoe.IT.CHI.PHARM.PROCESSING_STEAM.STEAM.OTHER</t>
  </si>
  <si>
    <t>UED.ktoe.IT.CHI.PHARM.PROCESSING_STEAM.STEAM.NG_BIOGAS</t>
  </si>
  <si>
    <t>UED.ktoe.IT.CHI.PHARM.PROCESSING_STEAM.STEAM.DERIVED</t>
  </si>
  <si>
    <t>UED.ktoe.IT.CHI.PHARM.PROCESSING_STEAM.STEAM.BIOMASS_WASTE</t>
  </si>
  <si>
    <t>UED.ktoe.IT.CHI.PHARM.PROCESSING_STEAM.STEAM.STEAM_DISTR</t>
  </si>
  <si>
    <t>UED.ktoe.IT.CHI.PHARM.PROCESSING.MICROW.ELEC</t>
  </si>
  <si>
    <t>UED.ktoe.IT.CHI.PHARM.PROC_HEAT.TOTAL.TOTAL</t>
  </si>
  <si>
    <t>UED.ktoe.IT.CHI.PHARM.PROC_HEAT.THERM.TOTAL</t>
  </si>
  <si>
    <t>UED.ktoe.IT.CHI.PHARM.PROC_HEAT.THERM.SOLIDS</t>
  </si>
  <si>
    <t>UED.ktoe.IT.CHI.PHARM.PROC_HEAT.THERM.LPG</t>
  </si>
  <si>
    <t>UED.ktoe.IT.CHI.PHARM.PROC_HEAT.THERM.DIESEL_LIQBIO</t>
  </si>
  <si>
    <t>UED.ktoe.IT.CHI.PHARM.PROC_HEAT.THERM.RFO</t>
  </si>
  <si>
    <t>UED.ktoe.IT.CHI.PHARM.PROC_HEAT.THERM.NG_BIOGAS</t>
  </si>
  <si>
    <t>UED.ktoe.IT.CHI.PHARM.PROC_HEAT.ELEC.ELEC</t>
  </si>
  <si>
    <t>UED.ktoe.IT.CHI.PHARM.PROC_COOL.THERM.NG_BIOGAS</t>
  </si>
  <si>
    <t>UED.ktoe.IT.CHI.PHARM.PROC_COOL_STEAM.TOTAL.TOTAL</t>
  </si>
  <si>
    <t>UED.ktoe.IT.CHI.PHARM.PROC_COOL_STEAM.STEAM.SOLIDS</t>
  </si>
  <si>
    <t>UED.ktoe.IT.CHI.PHARM.PROC_COOL_STEAM.STEAM.RFG</t>
  </si>
  <si>
    <t>UED.ktoe.IT.CHI.PHARM.PROC_COOL_STEAM.STEAM.LPG</t>
  </si>
  <si>
    <t>UED.ktoe.IT.CHI.PHARM.PROC_COOL_STEAM.STEAM.DIESEL_LIQBIO</t>
  </si>
  <si>
    <t>UED.ktoe.IT.CHI.PHARM.PROC_COOL_STEAM.STEAM.RFO</t>
  </si>
  <si>
    <t>UED.ktoe.IT.CHI.PHARM.PROC_COOL_STEAM.STEAM.OTHER</t>
  </si>
  <si>
    <t>UED.ktoe.IT.CHI.PHARM.PROC_COOL_STEAM.STEAM.NG_BIOGAS</t>
  </si>
  <si>
    <t>UED.ktoe.IT.CHI.PHARM.PROC_COOL_STEAM.STEAM.DERIVED</t>
  </si>
  <si>
    <t>UED.ktoe.IT.CHI.PHARM.PROC_COOL_STEAM.STEAM.BIOMASS_WASTE</t>
  </si>
  <si>
    <t>UED.ktoe.IT.CHI.PHARM.PROC_COOL_STEAM.STEAM.STEAM_DISTR</t>
  </si>
  <si>
    <t>UED.ktoe.IT.CHI.PHARM.PROC_COOL.ELEC.ELEC</t>
  </si>
  <si>
    <t>UED.ktoe.IT.CHI.PHARM.GENERIC.MECH.ELEC</t>
  </si>
  <si>
    <t>Basic chemicals (energy consumption)</t>
  </si>
  <si>
    <t>FUEL_EMI.ktCO2.IT.CHI.BASIC_CHEM.LIGHT.GENERIC.ELEC</t>
  </si>
  <si>
    <t>FUEL_EMI.ktCO2.IT.CHI.BASIC_CHEM.AIRCOMP.GENERIC.ELEC</t>
  </si>
  <si>
    <t>FUEL_EMI.ktCO2.IT.CHI.BASIC_CHEM.MOTOR.GENERIC.ELEC</t>
  </si>
  <si>
    <t>FUEL_EMI.ktCO2.IT.CHI.BASIC_CHEM.FANS.GENERIC.ELEC</t>
  </si>
  <si>
    <t>FUEL_EMI.ktCO2.IT.CHI.BASIC_CHEM.LOW_ENTH.TOTAL.TOTAL</t>
  </si>
  <si>
    <t>FUEL_EMI.ktCO2.IT.CHI.BASIC_CHEM.LOW_ENTH.THERM.DIESEL_LIQBIO</t>
  </si>
  <si>
    <t>FUEL_EMI.ktCO2.IT.CHI.BASIC_CHEM.LOW_ENTH.THERM.NG_BIOGAS</t>
  </si>
  <si>
    <t>FUEL_EMI.ktCO2.IT.CHI.BASIC_CHEM.LOW_ENTH.THERM.SOLAR_GEO</t>
  </si>
  <si>
    <t>FUEL_EMI.ktCO2.IT.CHI.BASIC_CHEM.LOW_ENTH.HP.AMBIENT</t>
  </si>
  <si>
    <t>FUEL_EMI.ktCO2.IT.CHI.BASIC_CHEM.LOW_ENTH.THERM.ELEC</t>
  </si>
  <si>
    <t>FUEL_EMI.ktCO2.IT.CHI.BASIC_CHEM.PROCESSING.TOTAL.TOTAL</t>
  </si>
  <si>
    <t>FUEL_EMI.ktCO2.IT.CHI.BASIC_CHEM.PROCESSING.STEAM.SOLIDS</t>
  </si>
  <si>
    <t>FUEL_EMI.ktCO2.IT.CHI.BASIC_CHEM.PROCESSING.STEAM.RFG</t>
  </si>
  <si>
    <t>FUEL_EMI.ktCO2.IT.CHI.BASIC_CHEM.PROCESSING.STEAM.LPG</t>
  </si>
  <si>
    <t>FUEL_EMI.ktCO2.IT.CHI.BASIC_CHEM.PROCESSING.STEAM.DIESEL_LIQBIO</t>
  </si>
  <si>
    <t>FUEL_EMI.ktCO2.IT.CHI.BASIC_CHEM.PROCESSING.STEAM.RFO</t>
  </si>
  <si>
    <t>FUEL_EMI.ktCO2.IT.CHI.BASIC_CHEM.PROCESSING.STEAM.OTHER</t>
  </si>
  <si>
    <t>FUEL_EMI.ktCO2.IT.CHI.BASIC_CHEM.PROCESSING.STEAM.NG_BIOGAS</t>
  </si>
  <si>
    <t>FUEL_EMI.ktCO2.IT.CHI.BASIC_CHEM.PROCESSING.STEAM.DERIVED</t>
  </si>
  <si>
    <t>FUEL_EMI.ktCO2.IT.CHI.BASIC_CHEM.PROCESSING.STEAM.BIOMASS_WASTE</t>
  </si>
  <si>
    <t>FUEL_EMI.ktCO2.IT.CHI.BASIC_CHEM.PROCESSING.STEAM.STEAM_DISTR</t>
  </si>
  <si>
    <t>FUEL_EMI.ktCO2.IT.CHI.BASIC_CHEM.PROC_HEAT.TOTAL.TOTAL</t>
  </si>
  <si>
    <t>FUEL_EMI.ktCO2.IT.CHI.BASIC_CHEM.PROC_HEAT.THERM.TOTAL</t>
  </si>
  <si>
    <t>FUEL_EMI.ktCO2.IT.CHI.BASIC_CHEM.PROC_HEAT.THERM.SOLIDS</t>
  </si>
  <si>
    <t>FUEL_EMI.ktCO2.IT.CHI.BASIC_CHEM.PROC_HEAT.THERM.LPG</t>
  </si>
  <si>
    <t>FUEL_EMI.ktCO2.IT.CHI.BASIC_CHEM.PROC_HEAT.THERM.DIESEL_LIQBIO</t>
  </si>
  <si>
    <t>FUEL_EMI.ktCO2.IT.CHI.BASIC_CHEM.PROC_HEAT.THERM.RFO</t>
  </si>
  <si>
    <t>FUEL_EMI.ktCO2.IT.CHI.BASIC_CHEM.PROC_HEAT.THERM.NG_BIOGAS</t>
  </si>
  <si>
    <t>FUEL_EMI.ktCO2.IT.CHI.BASIC_CHEM.PROC_HEAT.ELEC.ELEC</t>
  </si>
  <si>
    <t>FUEL_EMI.ktCO2.IT.CHI.BASIC_CHEM.PROC_COOL.THERM.NG_BIOGAS</t>
  </si>
  <si>
    <t>FUEL_EMI.ktCO2.IT.CHI.BASIC_CHEM.PROC_COOL_STEAM.TOTAL.TOTAL</t>
  </si>
  <si>
    <t>FUEL_EMI.ktCO2.IT.CHI.BASIC_CHEM.PROC_COOL_STEAM.STEAM.SOLIDS</t>
  </si>
  <si>
    <t>FUEL_EMI.ktCO2.IT.CHI.BASIC_CHEM.PROC_COOL_STEAM.STEAM.RFG</t>
  </si>
  <si>
    <t>FUEL_EMI.ktCO2.IT.CHI.BASIC_CHEM.PROC_COOL_STEAM.STEAM.LPG</t>
  </si>
  <si>
    <t>FUEL_EMI.ktCO2.IT.CHI.BASIC_CHEM.PROC_COOL_STEAM.STEAM.DIESEL_LIQBIO</t>
  </si>
  <si>
    <t>FUEL_EMI.ktCO2.IT.CHI.BASIC_CHEM.PROC_COOL_STEAM.STEAM.RFO</t>
  </si>
  <si>
    <t>FUEL_EMI.ktCO2.IT.CHI.BASIC_CHEM.PROC_COOL_STEAM.STEAM.OTHER</t>
  </si>
  <si>
    <t>FUEL_EMI.ktCO2.IT.CHI.BASIC_CHEM.PROC_COOL_STEAM.STEAM.NG_BIOGAS</t>
  </si>
  <si>
    <t>FUEL_EMI.ktCO2.IT.CHI.BASIC_CHEM.PROC_COOL_STEAM.STEAM.DERIVED</t>
  </si>
  <si>
    <t>FUEL_EMI.ktCO2.IT.CHI.BASIC_CHEM.PROC_COOL_STEAM.STEAM.BIOMASS_WASTE</t>
  </si>
  <si>
    <t>FUEL_EMI.ktCO2.IT.CHI.BASIC_CHEM.PROC_COOL_STEAM.STEAM.STEAM_DISTR</t>
  </si>
  <si>
    <t>FUEL_EMI.ktCO2.IT.CHI.BASIC_CHEM.PROC_COOL.ELEC.ELEC</t>
  </si>
  <si>
    <t>FUEL_EMI.ktCO2.IT.CHI.BASIC_CHEM.GENERIC.MECH.ELEC</t>
  </si>
  <si>
    <t>PROCESS_EMI.ktCO2.IT.CHI.BASIC_CHEM</t>
  </si>
  <si>
    <t>FUEL_EMI.ktCO2.IT.CHI.OTHER_CHEM.LIGHT.GENERIC.ELEC</t>
  </si>
  <si>
    <t>FUEL_EMI.ktCO2.IT.CHI.OTHER_CHEM.AIRCOMP.GENERIC.ELEC</t>
  </si>
  <si>
    <t>FUEL_EMI.ktCO2.IT.CHI.OTHER_CHEM.MOTOR.GENERIC.ELEC</t>
  </si>
  <si>
    <t>FUEL_EMI.ktCO2.IT.CHI.OTHER_CHEM.FANS.GENERIC.ELEC</t>
  </si>
  <si>
    <t>FUEL_EMI.ktCO2.IT.CHI.OTHER_CHEM.LOW_ENTH.TOTAL.TOTAL</t>
  </si>
  <si>
    <t>FUEL_EMI.ktCO2.IT.CHI.OTHER_CHEM.LOW_ENTH.THERM.DIESEL_LIQBIO</t>
  </si>
  <si>
    <t>FUEL_EMI.ktCO2.IT.CHI.OTHER_CHEM.LOW_ENTH.THERM.NG_BIOGAS</t>
  </si>
  <si>
    <t>FUEL_EMI.ktCO2.IT.CHI.OTHER_CHEM.LOW_ENTH.THERM.SOLAR_GEO</t>
  </si>
  <si>
    <t>FUEL_EMI.ktCO2.IT.CHI.OTHER_CHEM.LOW_ENTH.HP.AMBIENT</t>
  </si>
  <si>
    <t>FUEL_EMI.ktCO2.IT.CHI.OTHER_CHEM.LOW_ENTH.THERM.ELEC</t>
  </si>
  <si>
    <t>FUEL_EMI.ktCO2.IT.CHI.OTHER_CHEM.PROCESSING_STEAM.TOTAL.TOTAL</t>
  </si>
  <si>
    <t>FUEL_EMI.ktCO2.IT.CHI.OTHER_CHEM.PROCESSING_STEAM.STEAM.SOLIDS</t>
  </si>
  <si>
    <t>FUEL_EMI.ktCO2.IT.CHI.OTHER_CHEM.PROCESSING_STEAM.STEAM.RFG</t>
  </si>
  <si>
    <t>FUEL_EMI.ktCO2.IT.CHI.OTHER_CHEM.PROCESSING_STEAM.STEAM.LPG</t>
  </si>
  <si>
    <t>FUEL_EMI.ktCO2.IT.CHI.OTHER_CHEM.PROCESSING_STEAM.STEAM.DIESEL_LIQBIO</t>
  </si>
  <si>
    <t>FUEL_EMI.ktCO2.IT.CHI.OTHER_CHEM.PROCESSING_STEAM.STEAM.RFO</t>
  </si>
  <si>
    <t>FUEL_EMI.ktCO2.IT.CHI.OTHER_CHEM.PROCESSING_STEAM.STEAM.OTHER</t>
  </si>
  <si>
    <t>FUEL_EMI.ktCO2.IT.CHI.OTHER_CHEM.PROCESSING_STEAM.STEAM.NG_BIOGAS</t>
  </si>
  <si>
    <t>FUEL_EMI.ktCO2.IT.CHI.OTHER_CHEM.PROCESSING_STEAM.STEAM.DERIVED</t>
  </si>
  <si>
    <t>FUEL_EMI.ktCO2.IT.CHI.OTHER_CHEM.PROCESSING_STEAM.STEAM.BIOMASS_WASTE</t>
  </si>
  <si>
    <t>FUEL_EMI.ktCO2.IT.CHI.OTHER_CHEM.PROCESSING_STEAM.STEAM.STEAM_DISTR</t>
  </si>
  <si>
    <t>FUEL_EMI.ktCO2.IT.CHI.OTHER_CHEM.PROCESSING.MICROW.ELEC</t>
  </si>
  <si>
    <t>FUEL_EMI.ktCO2.IT.CHI.OTHER_CHEM.PROC_HEAT.TOTAL.TOTAL</t>
  </si>
  <si>
    <t>FUEL_EMI.ktCO2.IT.CHI.OTHER_CHEM.PROC_HEAT.THERM.TOTAL</t>
  </si>
  <si>
    <t>FUEL_EMI.ktCO2.IT.CHI.OTHER_CHEM.PROC_HEAT.THERM.SOLIDS</t>
  </si>
  <si>
    <t>FUEL_EMI.ktCO2.IT.CHI.OTHER_CHEM.PROC_HEAT.THERM.LPG</t>
  </si>
  <si>
    <t>FUEL_EMI.ktCO2.IT.CHI.OTHER_CHEM.PROC_HEAT.THERM.DIESEL_LIQBIO</t>
  </si>
  <si>
    <t>FUEL_EMI.ktCO2.IT.CHI.OTHER_CHEM.PROC_HEAT.THERM.RFO</t>
  </si>
  <si>
    <t>FUEL_EMI.ktCO2.IT.CHI.OTHER_CHEM.PROC_HEAT.THERM.NG_BIOGAS</t>
  </si>
  <si>
    <t>FUEL_EMI.ktCO2.IT.CHI.OTHER_CHEM.PROC_HEAT.ELEC.ELEC</t>
  </si>
  <si>
    <t>FUEL_EMI.ktCO2.IT.CHI.OTHER_CHEM.PROC_COOL.THERM.NG_BIOGAS</t>
  </si>
  <si>
    <t>FUEL_EMI.ktCO2.IT.CHI.OTHER_CHEM.PROC_COOL_STEAM.TOTAL.TOTAL</t>
  </si>
  <si>
    <t>FUEL_EMI.ktCO2.IT.CHI.OTHER_CHEM.PROC_COOL_STEAM.STEAM.SOLIDS</t>
  </si>
  <si>
    <t>FUEL_EMI.ktCO2.IT.CHI.OTHER_CHEM.PROC_COOL_STEAM.STEAM.RFG</t>
  </si>
  <si>
    <t>FUEL_EMI.ktCO2.IT.CHI.OTHER_CHEM.PROC_COOL_STEAM.STEAM.LPG</t>
  </si>
  <si>
    <t>FUEL_EMI.ktCO2.IT.CHI.OTHER_CHEM.PROC_COOL_STEAM.STEAM.DIESEL_LIQBIO</t>
  </si>
  <si>
    <t>FUEL_EMI.ktCO2.IT.CHI.OTHER_CHEM.PROC_COOL_STEAM.STEAM.RFO</t>
  </si>
  <si>
    <t>FUEL_EMI.ktCO2.IT.CHI.OTHER_CHEM.PROC_COOL_STEAM.STEAM.OTHER</t>
  </si>
  <si>
    <t>FUEL_EMI.ktCO2.IT.CHI.OTHER_CHEM.PROC_COOL_STEAM.STEAM.NG_BIOGAS</t>
  </si>
  <si>
    <t>FUEL_EMI.ktCO2.IT.CHI.OTHER_CHEM.PROC_COOL_STEAM.STEAM.DERIVED</t>
  </si>
  <si>
    <t>FUEL_EMI.ktCO2.IT.CHI.OTHER_CHEM.PROC_COOL_STEAM.STEAM.BIOMASS_WASTE</t>
  </si>
  <si>
    <t>FUEL_EMI.ktCO2.IT.CHI.OTHER_CHEM.PROC_COOL_STEAM.STEAM.STEAM_DISTR</t>
  </si>
  <si>
    <t>FUEL_EMI.ktCO2.IT.CHI.OTHER_CHEM.PROC_COOL.ELEC.ELEC</t>
  </si>
  <si>
    <t>FUEL_EMI.ktCO2.IT.CHI.OTHER_CHEM.GENERIC.MECH.ELEC</t>
  </si>
  <si>
    <t>PROCESS_EMI.ktCO2.IT.CHI.OTHER_CHEM</t>
  </si>
  <si>
    <t>FUEL_EMI.ktCO2.IT.CHI.PHARM.TOTAL.TOTAL.TOTAL</t>
  </si>
  <si>
    <t>FUEL_EMI.ktCO2.IT.CHI.PHARM.LIGHT.GENERIC.ELEC</t>
  </si>
  <si>
    <t>FUEL_EMI.ktCO2.IT.CHI.PHARM.AIRCOMP.GENERIC.ELEC</t>
  </si>
  <si>
    <t>FUEL_EMI.ktCO2.IT.CHI.PHARM.MOTOR.GENERIC.ELEC</t>
  </si>
  <si>
    <t>FUEL_EMI.ktCO2.IT.CHI.PHARM.FANS.GENERIC.ELEC</t>
  </si>
  <si>
    <t>FUEL_EMI.ktCO2.IT.CHI.PHARM.LOW_ENTH.TOTAL.TOTAL</t>
  </si>
  <si>
    <t>FUEL_EMI.ktCO2.IT.CHI.PHARM.LOW_ENTH.THERM.DIESEL_LIQBIO</t>
  </si>
  <si>
    <t>FUEL_EMI.ktCO2.IT.CHI.PHARM.LOW_ENTH.THERM.NG_BIOGAS</t>
  </si>
  <si>
    <t>FUEL_EMI.ktCO2.IT.CHI.PHARM.LOW_ENTH.THERM.SOLAR_GEO</t>
  </si>
  <si>
    <t>FUEL_EMI.ktCO2.IT.CHI.PHARM.LOW_ENTH.HP.AMBIENT</t>
  </si>
  <si>
    <t>FUEL_EMI.ktCO2.IT.CHI.PHARM.LOW_ENTH.THERM.ELEC</t>
  </si>
  <si>
    <t>FUEL_EMI.ktCO2.IT.CHI.PHARM.PROCESSING_STEAM.TOTAL.TOTAL</t>
  </si>
  <si>
    <t>FUEL_EMI.ktCO2.IT.CHI.PHARM.PROCESSING_STEAM.STEAM.SOLIDS</t>
  </si>
  <si>
    <t>FUEL_EMI.ktCO2.IT.CHI.PHARM.PROCESSING_STEAM.STEAM.RFG</t>
  </si>
  <si>
    <t>FUEL_EMI.ktCO2.IT.CHI.PHARM.PROCESSING_STEAM.STEAM.LPG</t>
  </si>
  <si>
    <t>FUEL_EMI.ktCO2.IT.CHI.PHARM.PROCESSING_STEAM.STEAM.DIESEL_LIQBIO</t>
  </si>
  <si>
    <t>FUEL_EMI.ktCO2.IT.CHI.PHARM.PROCESSING_STEAM.STEAM.RFO</t>
  </si>
  <si>
    <t>FUEL_EMI.ktCO2.IT.CHI.PHARM.PROCESSING_STEAM.STEAM.OTHER</t>
  </si>
  <si>
    <t>FUEL_EMI.ktCO2.IT.CHI.PHARM.PROCESSING_STEAM.STEAM.NG_BIOGAS</t>
  </si>
  <si>
    <t>FUEL_EMI.ktCO2.IT.CHI.PHARM.PROCESSING_STEAM.STEAM.DERIVED</t>
  </si>
  <si>
    <t>FUEL_EMI.ktCO2.IT.CHI.PHARM.PROCESSING_STEAM.STEAM.BIOMASS_WASTE</t>
  </si>
  <si>
    <t>FUEL_EMI.ktCO2.IT.CHI.PHARM.PROCESSING_STEAM.STEAM.STEAM_DISTR</t>
  </si>
  <si>
    <t>FUEL_EMI.ktCO2.IT.CHI.PHARM.PROCESSING.MICROW.ELEC</t>
  </si>
  <si>
    <t>FUEL_EMI.ktCO2.IT.CHI.PHARM.PROC_HEAT.TOTAL.TOTAL</t>
  </si>
  <si>
    <t>FUEL_EMI.ktCO2.IT.CHI.PHARM.PROC_HEAT.THERM.TOTAL</t>
  </si>
  <si>
    <t>FUEL_EMI.ktCO2.IT.CHI.PHARM.PROC_HEAT.THERM.SOLIDS</t>
  </si>
  <si>
    <t>FUEL_EMI.ktCO2.IT.CHI.PHARM.PROC_HEAT.THERM.LPG</t>
  </si>
  <si>
    <t>FUEL_EMI.ktCO2.IT.CHI.PHARM.PROC_HEAT.THERM.DIESEL_LIQBIO</t>
  </si>
  <si>
    <t>FUEL_EMI.ktCO2.IT.CHI.PHARM.PROC_HEAT.THERM.RFO</t>
  </si>
  <si>
    <t>FUEL_EMI.ktCO2.IT.CHI.PHARM.PROC_HEAT.THERM.NG_BIOGAS</t>
  </si>
  <si>
    <t>FUEL_EMI.ktCO2.IT.CHI.PHARM.PROC_HEAT.ELEC.ELEC</t>
  </si>
  <si>
    <t>FUEL_EMI.ktCO2.IT.CHI.PHARM.PROC_COOL.THERM.NG_BIOGAS</t>
  </si>
  <si>
    <t>FUEL_EMI.ktCO2.IT.CHI.PHARM.PROC_COOL_STEAM.TOTAL.TOTAL</t>
  </si>
  <si>
    <t>FUEL_EMI.ktCO2.IT.CHI.PHARM.PROC_COOL_STEAM.STEAM.SOLIDS</t>
  </si>
  <si>
    <t>FUEL_EMI.ktCO2.IT.CHI.PHARM.PROC_COOL_STEAM.STEAM.RFG</t>
  </si>
  <si>
    <t>FUEL_EMI.ktCO2.IT.CHI.PHARM.PROC_COOL_STEAM.STEAM.LPG</t>
  </si>
  <si>
    <t>FUEL_EMI.ktCO2.IT.CHI.PHARM.PROC_COOL_STEAM.STEAM.DIESEL_LIQBIO</t>
  </si>
  <si>
    <t>FUEL_EMI.ktCO2.IT.CHI.PHARM.PROC_COOL_STEAM.STEAM.RFO</t>
  </si>
  <si>
    <t>FUEL_EMI.ktCO2.IT.CHI.PHARM.PROC_COOL_STEAM.STEAM.OTHER</t>
  </si>
  <si>
    <t>FUEL_EMI.ktCO2.IT.CHI.PHARM.PROC_COOL_STEAM.STEAM.NG_BIOGAS</t>
  </si>
  <si>
    <t>FUEL_EMI.ktCO2.IT.CHI.PHARM.PROC_COOL_STEAM.STEAM.DERIVED</t>
  </si>
  <si>
    <t>FUEL_EMI.ktCO2.IT.CHI.PHARM.PROC_COOL_STEAM.STEAM.BIOMASS_WASTE</t>
  </si>
  <si>
    <t>FUEL_EMI.ktCO2.IT.CHI.PHARM.PROC_COOL_STEAM.STEAM.STEAM_DISTR</t>
  </si>
  <si>
    <t>FUEL_EMI.ktCO2.IT.CHI.PHARM.PROC_COOL.ELEC.ELEC</t>
  </si>
  <si>
    <t>FUEL_EMI.ktCO2.IT.CHI.PHARM.GENERIC.MECH.ELEC</t>
  </si>
  <si>
    <t>Basic chemicals (over energy consumption, without process emissions)</t>
  </si>
  <si>
    <t>Other chemicals (without process emissions)</t>
  </si>
  <si>
    <t>VA.Meuro2015.IT.NMM.CEM</t>
  </si>
  <si>
    <t>VA.Meuro2015.IT.NMM.CER</t>
  </si>
  <si>
    <t>VA.Meuro2015.IT.NMM.GLASS</t>
  </si>
  <si>
    <t>Cement (kt)</t>
  </si>
  <si>
    <t>OUTPUT.kt.IT.NMM.CEM</t>
  </si>
  <si>
    <t>Ceramics &amp; other NMM (kt bricks eq.)</t>
  </si>
  <si>
    <t>OUTPUT.kt.IT.NMM.CER</t>
  </si>
  <si>
    <t>Glass production  (kt)</t>
  </si>
  <si>
    <t>OUTPUT.kt.IT.NMM.GLASS</t>
  </si>
  <si>
    <t>CAP.kt.IT.NMM.CEM</t>
  </si>
  <si>
    <t>CAP.kt.IT.NMM.CER</t>
  </si>
  <si>
    <t>CAP.kt.IT.NMM.GLASS</t>
  </si>
  <si>
    <t>NEWCAP.kt.IT.NMM.CEM</t>
  </si>
  <si>
    <t>NEWCAP.kt.IT.NMM.CER</t>
  </si>
  <si>
    <t>NEWCAP.kt.IT.NMM.GLASS</t>
  </si>
  <si>
    <t>FEC.ktoe.IT.NMM.TOTAL.TOTAL.TOTAL.TOTAL</t>
  </si>
  <si>
    <t>FEC.ktoe.IT.NMM.TOTAL.TOTAL.TOTAL.SOLIDS</t>
  </si>
  <si>
    <t>FEC.ktoe.IT.NMM.TOTAL.TOTAL.TOTAL.RFG</t>
  </si>
  <si>
    <t>FEC.ktoe.IT.NMM.TOTAL.TOTAL.TOTAL.LPG</t>
  </si>
  <si>
    <t>FEC.ktoe.IT.NMM.TOTAL.TOTAL.TOTAL.DIESEL</t>
  </si>
  <si>
    <t>FEC.ktoe.IT.NMM.TOTAL.TOTAL.TOTAL.RFO</t>
  </si>
  <si>
    <t>FEC.ktoe.IT.NMM.TOTAL.TOTAL.TOTAL.OTHER</t>
  </si>
  <si>
    <t>FEC.ktoe.IT.NMM.TOTAL.TOTAL.TOTAL.NG</t>
  </si>
  <si>
    <t>FEC.ktoe.IT.NMM.TOTAL.TOTAL.TOTAL.DERIVED</t>
  </si>
  <si>
    <t>FEC.ktoe.IT.NMM.TOTAL.TOTAL.TOTAL.BIOMASS_WASTE</t>
  </si>
  <si>
    <t>FEC.ktoe.IT.NMM.TOTAL.TOTAL.TOTAL.BIOGAS</t>
  </si>
  <si>
    <t>FEC.ktoe.IT.NMM.TOTAL.TOTAL.TOTAL.LIQBIO</t>
  </si>
  <si>
    <t>FEC.ktoe.IT.NMM.TOTAL.TOTAL.TOTAL.SOLAR</t>
  </si>
  <si>
    <t>FEC.ktoe.IT.NMM.TOTAL.TOTAL.TOTAL.GEO</t>
  </si>
  <si>
    <t>FEC.ktoe.IT.NMM.TOTAL.TOTAL.TOTAL.AMBIENT</t>
  </si>
  <si>
    <t>FEC.ktoe.IT.NMM.TOTAL.TOTAL.TOTAL.STEAM_DISTR</t>
  </si>
  <si>
    <t>FEC.ktoe.IT.NMM.TOTAL.TOTAL.TOTAL.ELEC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</si>
  <si>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</si>
  <si>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</si>
  <si>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</si>
  <si>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FEC.ktoe.IT.NMM.CEM.TOTAL.TOTAL.TOTAL</t>
  </si>
  <si>
    <t>FEC.ktoe.IT.NMM.CEM.LIGHT.GENERIC.ELEC</t>
  </si>
  <si>
    <t>FEC.ktoe.IT.NMM.CEM.AIRCOMP.GENERIC.ELEC</t>
  </si>
  <si>
    <t>FEC.ktoe.IT.NMM.CEM.MOTOR.GENERIC.ELEC</t>
  </si>
  <si>
    <t>FEC.ktoe.IT.NMM.CEM.FANS.GENERIC.ELEC</t>
  </si>
  <si>
    <t>FEC.ktoe.IT.NMM.CEM.LOW_ENTH.TOTAL.TOTAL</t>
  </si>
  <si>
    <t>FEC.ktoe.IT.NMM.CEM.LOW_ENTH.THERM.DIESEL_LIQBIO</t>
  </si>
  <si>
    <t>FEC.ktoe.IT.NMM.CEM.LOW_ENTH.THERM.NG_BIOGAS</t>
  </si>
  <si>
    <t>FEC.ktoe.IT.NMM.CEM.LOW_ENTH.THERM.SOLAR_GEO</t>
  </si>
  <si>
    <t>FEC.ktoe.IT.NMM.CEM.LOW_ENTH.HP.AMBIENT</t>
  </si>
  <si>
    <t>FEC.ktoe.IT.NMM.CEM.LOW_ENTH.THERM.ELEC</t>
  </si>
  <si>
    <t>Cement: Grinding, milling of raw material</t>
  </si>
  <si>
    <t>FEC.ktoe.IT.NMM.CEM.GRINDING_RAW.MECH.ELEC</t>
  </si>
  <si>
    <t>Cement: Pre-heating and pre-calcination</t>
  </si>
  <si>
    <t>FEC.ktoe.IT.NMM.CEM.PREHEAT.TOTAL.TOTAL</t>
  </si>
  <si>
    <t>FEC.ktoe.IT.NMM.CEM.PREHEAT.THERM.SOLIDS</t>
  </si>
  <si>
    <t>FEC.ktoe.IT.NMM.CEM.PREHEAT.THERM.LPG</t>
  </si>
  <si>
    <t>FEC.ktoe.IT.NMM.CEM.PREHEAT.THERM.DIESEL_LIQBIO</t>
  </si>
  <si>
    <t>FEC.ktoe.IT.NMM.CEM.PREHEAT.THERM.RFO</t>
  </si>
  <si>
    <t>FEC.ktoe.IT.NMM.CEM.PREHEAT.THERM.OTHER</t>
  </si>
  <si>
    <t>FEC.ktoe.IT.NMM.CEM.PREHEAT.THERM.NG_BIOGAS</t>
  </si>
  <si>
    <t>FEC.ktoe.IT.NMM.CEM.PREHEAT.THERM.BIOMASS_WASTE</t>
  </si>
  <si>
    <t>Cement: Clinker production (kilns)</t>
  </si>
  <si>
    <t>FEC.ktoe.IT.NMM.CEM.KILN.TOTAL.TOTAL</t>
  </si>
  <si>
    <t>FEC.ktoe.IT.NMM.CEM.KILN.THERM.SOLIDS</t>
  </si>
  <si>
    <t>FEC.ktoe.IT.NMM.CEM.KILN.THERM.LPG</t>
  </si>
  <si>
    <t>FEC.ktoe.IT.NMM.CEM.KILN.THERM.DIESEL_LIQBIO</t>
  </si>
  <si>
    <t>FEC.ktoe.IT.NMM.CEM.KILN.THERM.RFO</t>
  </si>
  <si>
    <t>FEC.ktoe.IT.NMM.CEM.KILN.THERM.OTHER</t>
  </si>
  <si>
    <t>FEC.ktoe.IT.NMM.CEM.KILN.THERM.NG_BIOGAS</t>
  </si>
  <si>
    <t>FEC.ktoe.IT.NMM.CEM.KILN.THERM.BIOMASS_WASTE</t>
  </si>
  <si>
    <t>Cement: Grinding, packaging and precasting</t>
  </si>
  <si>
    <t>Cement: Grinding, packaging and precasting (electricity)</t>
  </si>
  <si>
    <t>FEC.ktoe.IT.NMM.CEM.PRECAST.MECH.ELEC</t>
  </si>
  <si>
    <t>Cement: Precasting - Steam</t>
  </si>
  <si>
    <t>FEC.ktoe.IT.NMM.CEM.PRECAST_STEAM.TOTAL.TOTAL</t>
  </si>
  <si>
    <t>FEC.ktoe.IT.NMM.CEM.PRECAST_STEAM.STEAM.SOLIDS</t>
  </si>
  <si>
    <t>FEC.ktoe.IT.NMM.CEM.PRECAST_STEAM.STEAM.RFG</t>
  </si>
  <si>
    <t>FEC.ktoe.IT.NMM.CEM.PRECAST_STEAM.STEAM.LPG</t>
  </si>
  <si>
    <t>FEC.ktoe.IT.NMM.CEM.PRECAST_STEAM.STEAM.DIESEL_LIQBIO</t>
  </si>
  <si>
    <t>FEC.ktoe.IT.NMM.CEM.PRECAST_STEAM.STEAM.RFO</t>
  </si>
  <si>
    <t>FEC.ktoe.IT.NMM.CEM.PRECAST_STEAM.STEAM.OTHER</t>
  </si>
  <si>
    <t>FEC.ktoe.IT.NMM.CEM.PRECAST_STEAM.STEAM.NG_BIOGAS</t>
  </si>
  <si>
    <t>FEC.ktoe.IT.NMM.CEM.PRECAST_STEAM.STEAM.DERIVED</t>
  </si>
  <si>
    <t>FEC.ktoe.IT.NMM.CEM.PRECAST_STEAM.STEAM.BIOMASS_WASTE</t>
  </si>
  <si>
    <t>FEC.ktoe.IT.NMM.CEM.PRECAST_STEAM.STEAM.STEAM_DISTR</t>
  </si>
  <si>
    <t>FEC.ktoe.IT.NMM.CER.TOTAL.TOTAL.TOTAL</t>
  </si>
  <si>
    <t>FEC.ktoe.IT.NMM.CER.LIGHT.GENERIC.ELEC</t>
  </si>
  <si>
    <t>FEC.ktoe.IT.NMM.CER.AIRCOMP.GENERIC.ELEC</t>
  </si>
  <si>
    <t>FEC.ktoe.IT.NMM.CER.MOTOR.GENERIC.ELEC</t>
  </si>
  <si>
    <t>FEC.ktoe.IT.NMM.CER.FANS.GENERIC.ELEC</t>
  </si>
  <si>
    <t>FEC.ktoe.IT.NMM.CER.LOW_ENTH.TOTAL.TOTAL</t>
  </si>
  <si>
    <t>FEC.ktoe.IT.NMM.CER.LOW_ENTH.THERM.DIESEL_LIQBIO</t>
  </si>
  <si>
    <t>FEC.ktoe.IT.NMM.CER.LOW_ENTH.THERM.NG_BIOGAS</t>
  </si>
  <si>
    <t>FEC.ktoe.IT.NMM.CER.LOW_ENTH.THERM.SOLAR_GEO</t>
  </si>
  <si>
    <t>FEC.ktoe.IT.NMM.CER.LOW_ENTH.HP.AMBIENT</t>
  </si>
  <si>
    <t>FEC.ktoe.IT.NMM.CER.LOW_ENTH.THERM.ELEC</t>
  </si>
  <si>
    <t>Ceramics: Mixing of raw material</t>
  </si>
  <si>
    <t>FEC.ktoe.IT.NMM.CER.MIXING.MECH.ELEC</t>
  </si>
  <si>
    <t>Ceramics: Drying and sintering of raw material</t>
  </si>
  <si>
    <t>Ceramics: Thermal drying and sintering</t>
  </si>
  <si>
    <t>FEC.ktoe.IT.NMM.CER.DRYING.TOTAL.TOTAL</t>
  </si>
  <si>
    <t>FEC.ktoe.IT.NMM.CER.DRYING.THERM.SOLIDS</t>
  </si>
  <si>
    <t>FEC.ktoe.IT.NMM.CER.DRYING.THERM.LPG</t>
  </si>
  <si>
    <t>FEC.ktoe.IT.NMM.CER.DRYING.THERM.DIESEL_LIQBIO</t>
  </si>
  <si>
    <t>FEC.ktoe.IT.NMM.CER.DRYING.THERM.RFO</t>
  </si>
  <si>
    <t>FEC.ktoe.IT.NMM.CER.DRYING.THERM.NG_BIOGAS</t>
  </si>
  <si>
    <t>Ceramics: Steam drying and sintering</t>
  </si>
  <si>
    <t>FEC.ktoe.IT.NMM.CER.DRYING_STEAM.TOTAL.TOTAL</t>
  </si>
  <si>
    <t>FEC.ktoe.IT.NMM.CER.DRYING_STEAM.STEAM.SOLIDS</t>
  </si>
  <si>
    <t>FEC.ktoe.IT.NMM.CER.DRYING_STEAM.STEAM.RFG</t>
  </si>
  <si>
    <t>FEC.ktoe.IT.NMM.CER.DRYING_STEAM.STEAM.LPG</t>
  </si>
  <si>
    <t>FEC.ktoe.IT.NMM.CER.DRYING_STEAM.STEAM.DIESEL_LIQBIO</t>
  </si>
  <si>
    <t>FEC.ktoe.IT.NMM.CER.DRYING_STEAM.STEAM.RFO</t>
  </si>
  <si>
    <t>FEC.ktoe.IT.NMM.CER.DRYING_STEAM.STEAM.OTHER</t>
  </si>
  <si>
    <t>FEC.ktoe.IT.NMM.CER.DRYING_STEAM.STEAM.NG_BIOGAS</t>
  </si>
  <si>
    <t>FEC.ktoe.IT.NMM.CER.DRYING_STEAM.STEAM.DERIVED</t>
  </si>
  <si>
    <t>FEC.ktoe.IT.NMM.CER.DRYING_STEAM.STEAM.BIOMASS_WASTE</t>
  </si>
  <si>
    <t>FEC.ktoe.IT.NMM.CER.DRYING_STEAM.STEAM.STEAM_DISTR</t>
  </si>
  <si>
    <t>Ceramics: Microwave drying and sintering</t>
  </si>
  <si>
    <t>FEC.ktoe.IT.NMM.CER.DRYING_MICROW.MICROW.ELEC</t>
  </si>
  <si>
    <t>Ceramics: Primary production process</t>
  </si>
  <si>
    <t>Ceramics: Thermal kiln</t>
  </si>
  <si>
    <t>FEC.ktoe.IT.NMM.CER.KILN_THERM.TOTAL.TOTAL</t>
  </si>
  <si>
    <t>FEC.ktoe.IT.NMM.CER.KILN_THERM.THERM.SOLIDS</t>
  </si>
  <si>
    <t>FEC.ktoe.IT.NMM.CER.KILN_THERM.THERM.LPG</t>
  </si>
  <si>
    <t>FEC.ktoe.IT.NMM.CER.KILN_THERM.THERM.DIESEL_LIQBIO</t>
  </si>
  <si>
    <t>FEC.ktoe.IT.NMM.CER.KILN_THERM.THERM.RFO</t>
  </si>
  <si>
    <t>FEC.ktoe.IT.NMM.CER.KILN_THERM.THERM.OTHER</t>
  </si>
  <si>
    <t>FEC.ktoe.IT.NMM.CER.KILN_THERM.THERM.NG_BIOGAS</t>
  </si>
  <si>
    <t>FEC.ktoe.IT.NMM.CER.KILN_THERM.THERM.BIOMASS_WASTE</t>
  </si>
  <si>
    <t>Ceramics: Electric kiln</t>
  </si>
  <si>
    <t>FEC.ktoe.IT.NMM.CER.KILN_ELEC.ELEC.ELEC</t>
  </si>
  <si>
    <t>Ceramics: Product finishing</t>
  </si>
  <si>
    <t>Ceramics: Thermal furnace</t>
  </si>
  <si>
    <t>FEC.ktoe.IT.NMM.CER.FINISHING.TOTAL.TOTAL</t>
  </si>
  <si>
    <t>FEC.ktoe.IT.NMM.CER.FINISHING.THERM.SOLIDS</t>
  </si>
  <si>
    <t>FEC.ktoe.IT.NMM.CER.FINISHING.THERM.LPG</t>
  </si>
  <si>
    <t>FEC.ktoe.IT.NMM.CER.FINISHING.THERM.DIESEL_LIQBIO</t>
  </si>
  <si>
    <t>FEC.ktoe.IT.NMM.CER.FINISHING.THERM.RFO</t>
  </si>
  <si>
    <t>FEC.ktoe.IT.NMM.CER.FINISHING.THERM.NG_BIOGAS</t>
  </si>
  <si>
    <t>Ceramics: Electric furnace</t>
  </si>
  <si>
    <t>FEC.ktoe.IT.NMM.CER.FINISHING_ELEC.ELEC.ELEC</t>
  </si>
  <si>
    <t>FEC.ktoe.IT.NMM.GLASS.TOTAL.TOTAL.TOTAL</t>
  </si>
  <si>
    <t>FEC.ktoe.IT.NMM.GLASS.LIGHT.GENERIC.ELEC</t>
  </si>
  <si>
    <t>FEC.ktoe.IT.NMM.GLASS.AIRCOMP.GENERIC.ELEC</t>
  </si>
  <si>
    <t>FEC.ktoe.IT.NMM.GLASS.MOTOR.GENERIC.ELEC</t>
  </si>
  <si>
    <t>FEC.ktoe.IT.NMM.GLASS.FANS.GENERIC.ELEC</t>
  </si>
  <si>
    <t>FEC.ktoe.IT.NMM.GLASS.LOW_ENTH.TOTAL.TOTAL</t>
  </si>
  <si>
    <t>FEC.ktoe.IT.NMM.GLASS.LOW_ENTH.THERM.DIESEL_LIQBIO</t>
  </si>
  <si>
    <t>FEC.ktoe.IT.NMM.GLASS.LOW_ENTH.THERM.NG_BIOGAS</t>
  </si>
  <si>
    <t>FEC.ktoe.IT.NMM.GLASS.LOW_ENTH.THERM.SOLAR_GEO</t>
  </si>
  <si>
    <t>FEC.ktoe.IT.NMM.GLASS.LOW_ENTH.HP.AMBIENT</t>
  </si>
  <si>
    <t>FEC.ktoe.IT.NMM.GLASS.LOW_ENTH.THERM.ELEC</t>
  </si>
  <si>
    <t>Glass: Melting tank</t>
  </si>
  <si>
    <t>Glass: Thermal melting tank</t>
  </si>
  <si>
    <t>FEC.ktoe.IT.NMM.GLASS.MELTING.TOTAL.TOTAL</t>
  </si>
  <si>
    <t>FEC.ktoe.IT.NMM.GLASS.MELTING.THERM.SOLIDS</t>
  </si>
  <si>
    <t>FEC.ktoe.IT.NMM.GLASS.MELTING.THERM.LPG</t>
  </si>
  <si>
    <t>FEC.ktoe.IT.NMM.GLASS.MELTING.THERM.DIESEL_LIQBIO</t>
  </si>
  <si>
    <t>FEC.ktoe.IT.NMM.GLASS.MELTING.THERM.RFO</t>
  </si>
  <si>
    <t>FEC.ktoe.IT.NMM.GLASS.MELTING.THERM.NG_BIOGAS</t>
  </si>
  <si>
    <t>Glass: Electric melting tank</t>
  </si>
  <si>
    <t>FEC.ktoe.IT.NMM.GLASS.MELTING_ELEC.ELEC.ELEC</t>
  </si>
  <si>
    <t>Glass: Forming</t>
  </si>
  <si>
    <t>FEC.ktoe.IT.NMM.GLASS.FORMING.ELEC.ELEC</t>
  </si>
  <si>
    <t>Glass: Annealing</t>
  </si>
  <si>
    <t>Glass: Annealing - thermal</t>
  </si>
  <si>
    <t>FEC.ktoe.IT.NMM.GLASS.ANNEALING.TOTAL.TOTAL</t>
  </si>
  <si>
    <t>FEC.ktoe.IT.NMM.GLASS.ANNEALING.THERM.SOLIDS</t>
  </si>
  <si>
    <t>FEC.ktoe.IT.NMM.GLASS.ANNEALING.THERM.LPG</t>
  </si>
  <si>
    <t>FEC.ktoe.IT.NMM.GLASS.ANNEALING.THERM.DIESEL_LIQBIO</t>
  </si>
  <si>
    <t>FEC.ktoe.IT.NMM.GLASS.ANNEALING.THERM.RFO</t>
  </si>
  <si>
    <t>FEC.ktoe.IT.NMM.GLASS.ANNEALING.THERM.NG_BIOGAS</t>
  </si>
  <si>
    <t>Glass: Annealing - electric</t>
  </si>
  <si>
    <t>FEC.ktoe.IT.NMM.GLASS.ANNEALING_ELEC.ELEC.ELEC</t>
  </si>
  <si>
    <t>Glass: Finishing processes</t>
  </si>
  <si>
    <t>FEC.ktoe.IT.NMM.GLASS.FINISHING.ELEC.ELEC</t>
  </si>
  <si>
    <t>Cement: Grinding, packaging - electric</t>
  </si>
  <si>
    <t>Cement: Precasting - steam</t>
  </si>
  <si>
    <t>UED.ktoe.IT.NMM.CEM.TOTAL.TOTAL.TOTAL</t>
  </si>
  <si>
    <t>UED.ktoe.IT.NMM.CEM.LIGHT.GENERIC.ELEC</t>
  </si>
  <si>
    <t>UED.ktoe.IT.NMM.CEM.AIRCOMP.GENERIC.ELEC</t>
  </si>
  <si>
    <t>UED.ktoe.IT.NMM.CEM.MOTOR.GENERIC.ELEC</t>
  </si>
  <si>
    <t>UED.ktoe.IT.NMM.CEM.FANS.GENERIC.ELEC</t>
  </si>
  <si>
    <t>UED.ktoe.IT.NMM.CEM.LOW_ENTH.TOTAL.TOTAL</t>
  </si>
  <si>
    <t>UED.ktoe.IT.NMM.CEM.LOW_ENTH.THERM.DIESEL_LIQBIO</t>
  </si>
  <si>
    <t>UED.ktoe.IT.NMM.CEM.LOW_ENTH.THERM.NG_BIOGAS</t>
  </si>
  <si>
    <t>UED.ktoe.IT.NMM.CEM.LOW_ENTH.THERM.SOLAR_GEO</t>
  </si>
  <si>
    <t>UED.ktoe.IT.NMM.CEM.LOW_ENTH.HP.AMBIENT</t>
  </si>
  <si>
    <t>UED.ktoe.IT.NMM.CEM.LOW_ENTH.THERM.ELEC</t>
  </si>
  <si>
    <t>UED.ktoe.IT.NMM.CEM.GRINDING_RAW.MECH.ELEC</t>
  </si>
  <si>
    <t>UED.ktoe.IT.NMM.CEM.PREHEAT.TOTAL.TOTAL</t>
  </si>
  <si>
    <t>UED.ktoe.IT.NMM.CEM.PREHEAT.THERM.SOLIDS</t>
  </si>
  <si>
    <t>UED.ktoe.IT.NMM.CEM.PREHEAT.THERM.LPG</t>
  </si>
  <si>
    <t>UED.ktoe.IT.NMM.CEM.PREHEAT.THERM.DIESEL_LIQBIO</t>
  </si>
  <si>
    <t>UED.ktoe.IT.NMM.CEM.PREHEAT.THERM.RFO</t>
  </si>
  <si>
    <t>UED.ktoe.IT.NMM.CEM.PREHEAT.THERM.OTHER</t>
  </si>
  <si>
    <t>UED.ktoe.IT.NMM.CEM.PREHEAT.THERM.NG_BIOGAS</t>
  </si>
  <si>
    <t>UED.ktoe.IT.NMM.CEM.PREHEAT.THERM.BIOMASS_WASTE</t>
  </si>
  <si>
    <t>UED.ktoe.IT.NMM.CEM.KILN.TOTAL.TOTAL</t>
  </si>
  <si>
    <t>UED.ktoe.IT.NMM.CEM.KILN.THERM.SOLIDS</t>
  </si>
  <si>
    <t>UED.ktoe.IT.NMM.CEM.KILN.THERM.LPG</t>
  </si>
  <si>
    <t>UED.ktoe.IT.NMM.CEM.KILN.THERM.DIESEL_LIQBIO</t>
  </si>
  <si>
    <t>UED.ktoe.IT.NMM.CEM.KILN.THERM.RFO</t>
  </si>
  <si>
    <t>UED.ktoe.IT.NMM.CEM.KILN.THERM.OTHER</t>
  </si>
  <si>
    <t>UED.ktoe.IT.NMM.CEM.KILN.THERM.NG_BIOGAS</t>
  </si>
  <si>
    <t>UED.ktoe.IT.NMM.CEM.KILN.THERM.BIOMASS_WASTE</t>
  </si>
  <si>
    <t>UED.ktoe.IT.NMM.CEM.PRECAST.MECH.ELEC</t>
  </si>
  <si>
    <t>UED.ktoe.IT.NMM.CEM.PRECAST_STEAM.TOTAL.TOTAL</t>
  </si>
  <si>
    <t>UED.ktoe.IT.NMM.CEM.PRECAST_STEAM.STEAM.SOLIDS</t>
  </si>
  <si>
    <t>UED.ktoe.IT.NMM.CEM.PRECAST_STEAM.STEAM.RFG</t>
  </si>
  <si>
    <t>UED.ktoe.IT.NMM.CEM.PRECAST_STEAM.STEAM.LPG</t>
  </si>
  <si>
    <t>UED.ktoe.IT.NMM.CEM.PRECAST_STEAM.STEAM.DIESEL_LIQBIO</t>
  </si>
  <si>
    <t>UED.ktoe.IT.NMM.CEM.PRECAST_STEAM.STEAM.RFO</t>
  </si>
  <si>
    <t>UED.ktoe.IT.NMM.CEM.PRECAST_STEAM.STEAM.OTHER</t>
  </si>
  <si>
    <t>UED.ktoe.IT.NMM.CEM.PRECAST_STEAM.STEAM.NG_BIOGAS</t>
  </si>
  <si>
    <t>UED.ktoe.IT.NMM.CEM.PRECAST_STEAM.STEAM.DERIVED</t>
  </si>
  <si>
    <t>UED.ktoe.IT.NMM.CEM.PRECAST_STEAM.STEAM.BIOMASS_WASTE</t>
  </si>
  <si>
    <t>UED.ktoe.IT.NMM.CEM.PRECAST_STEAM.STEAM.STEAM_DISTR</t>
  </si>
  <si>
    <t>UED.ktoe.IT.NMM.CER.TOTAL.TOTAL.TOTAL</t>
  </si>
  <si>
    <t>UED.ktoe.IT.NMM.CER.LIGHT.GENERIC.ELEC</t>
  </si>
  <si>
    <t>UED.ktoe.IT.NMM.CER.AIRCOMP.GENERIC.ELEC</t>
  </si>
  <si>
    <t>UED.ktoe.IT.NMM.CER.MOTOR.GENERIC.ELEC</t>
  </si>
  <si>
    <t>UED.ktoe.IT.NMM.CER.FANS.GENERIC.ELEC</t>
  </si>
  <si>
    <t>UED.ktoe.IT.NMM.CER.LOW_ENTH.TOTAL.TOTAL</t>
  </si>
  <si>
    <t>UED.ktoe.IT.NMM.CER.LOW_ENTH.THERM.DIESEL_LIQBIO</t>
  </si>
  <si>
    <t>UED.ktoe.IT.NMM.CER.LOW_ENTH.THERM.NG_BIOGAS</t>
  </si>
  <si>
    <t>UED.ktoe.IT.NMM.CER.LOW_ENTH.THERM.SOLAR_GEO</t>
  </si>
  <si>
    <t>UED.ktoe.IT.NMM.CER.LOW_ENTH.HP.AMBIENT</t>
  </si>
  <si>
    <t>UED.ktoe.IT.NMM.CER.LOW_ENTH.THERM.ELEC</t>
  </si>
  <si>
    <t>UED.ktoe.IT.NMM.CER.MIXING.MECH.ELEC</t>
  </si>
  <si>
    <t>UED.ktoe.IT.NMM.CER.DRYING.TOTAL.TOTAL</t>
  </si>
  <si>
    <t>UED.ktoe.IT.NMM.CER.DRYING.THERM.SOLIDS</t>
  </si>
  <si>
    <t>UED.ktoe.IT.NMM.CER.DRYING.THERM.LPG</t>
  </si>
  <si>
    <t>UED.ktoe.IT.NMM.CER.DRYING.THERM.DIESEL_LIQBIO</t>
  </si>
  <si>
    <t>UED.ktoe.IT.NMM.CER.DRYING.THERM.RFO</t>
  </si>
  <si>
    <t>UED.ktoe.IT.NMM.CER.DRYING.THERM.NG_BIOGAS</t>
  </si>
  <si>
    <t>UED.ktoe.IT.NMM.CER.DRYING_STEAM.TOTAL.TOTAL</t>
  </si>
  <si>
    <t>UED.ktoe.IT.NMM.CER.DRYING_STEAM.STEAM.SOLIDS</t>
  </si>
  <si>
    <t>UED.ktoe.IT.NMM.CER.DRYING_STEAM.STEAM.RFG</t>
  </si>
  <si>
    <t>UED.ktoe.IT.NMM.CER.DRYING_STEAM.STEAM.LPG</t>
  </si>
  <si>
    <t>UED.ktoe.IT.NMM.CER.DRYING_STEAM.STEAM.DIESEL_LIQBIO</t>
  </si>
  <si>
    <t>UED.ktoe.IT.NMM.CER.DRYING_STEAM.STEAM.RFO</t>
  </si>
  <si>
    <t>UED.ktoe.IT.NMM.CER.DRYING_STEAM.STEAM.OTHER</t>
  </si>
  <si>
    <t>UED.ktoe.IT.NMM.CER.DRYING_STEAM.STEAM.NG_BIOGAS</t>
  </si>
  <si>
    <t>UED.ktoe.IT.NMM.CER.DRYING_STEAM.STEAM.DERIVED</t>
  </si>
  <si>
    <t>UED.ktoe.IT.NMM.CER.DRYING_STEAM.STEAM.BIOMASS_WASTE</t>
  </si>
  <si>
    <t>UED.ktoe.IT.NMM.CER.DRYING_STEAM.STEAM.STEAM_DISTR</t>
  </si>
  <si>
    <t>UED.ktoe.IT.NMM.CER.DRYING_MICROW.MICROW.ELEC</t>
  </si>
  <si>
    <t>UED.ktoe.IT.NMM.CER.KILN_THERM.TOTAL.TOTAL</t>
  </si>
  <si>
    <t>UED.ktoe.IT.NMM.CER.KILN_THERM.THERM.SOLIDS</t>
  </si>
  <si>
    <t>UED.ktoe.IT.NMM.CER.KILN_THERM.THERM.LPG</t>
  </si>
  <si>
    <t>UED.ktoe.IT.NMM.CER.KILN_THERM.THERM.DIESEL_LIQBIO</t>
  </si>
  <si>
    <t>UED.ktoe.IT.NMM.CER.KILN_THERM.THERM.RFO</t>
  </si>
  <si>
    <t>UED.ktoe.IT.NMM.CER.KILN_THERM.THERM.OTHER</t>
  </si>
  <si>
    <t>UED.ktoe.IT.NMM.CER.KILN_THERM.THERM.NG_BIOGAS</t>
  </si>
  <si>
    <t>UED.ktoe.IT.NMM.CER.KILN_THERM.THERM.BIOMASS_WASTE</t>
  </si>
  <si>
    <t>UED.ktoe.IT.NMM.CER.KILN_ELEC.ELEC.ELEC</t>
  </si>
  <si>
    <t>UED.ktoe.IT.NMM.CER.FINISHING.TOTAL.TOTAL</t>
  </si>
  <si>
    <t>UED.ktoe.IT.NMM.CER.FINISHING.THERM.SOLIDS</t>
  </si>
  <si>
    <t>UED.ktoe.IT.NMM.CER.FINISHING.THERM.LPG</t>
  </si>
  <si>
    <t>UED.ktoe.IT.NMM.CER.FINISHING.THERM.DIESEL_LIQBIO</t>
  </si>
  <si>
    <t>UED.ktoe.IT.NMM.CER.FINISHING.THERM.RFO</t>
  </si>
  <si>
    <t>UED.ktoe.IT.NMM.CER.FINISHING.THERM.NG_BIOGAS</t>
  </si>
  <si>
    <t>UED.ktoe.IT.NMM.CER.FINISHING_ELEC.ELEC.ELEC</t>
  </si>
  <si>
    <t>UED.ktoe.IT.NMM.GLASS.TOTAL.TOTAL.TOTAL</t>
  </si>
  <si>
    <t>UED.ktoe.IT.NMM.GLASS.LIGHT.GENERIC.ELEC</t>
  </si>
  <si>
    <t>UED.ktoe.IT.NMM.GLASS.AIRCOMP.GENERIC.ELEC</t>
  </si>
  <si>
    <t>UED.ktoe.IT.NMM.GLASS.MOTOR.GENERIC.ELEC</t>
  </si>
  <si>
    <t>UED.ktoe.IT.NMM.GLASS.FANS.GENERIC.ELEC</t>
  </si>
  <si>
    <t>UED.ktoe.IT.NMM.GLASS.LOW_ENTH.TOTAL.TOTAL</t>
  </si>
  <si>
    <t>UED.ktoe.IT.NMM.GLASS.LOW_ENTH.THERM.DIESEL_LIQBIO</t>
  </si>
  <si>
    <t>UED.ktoe.IT.NMM.GLASS.LOW_ENTH.THERM.NG_BIOGAS</t>
  </si>
  <si>
    <t>UED.ktoe.IT.NMM.GLASS.LOW_ENTH.THERM.SOLAR_GEO</t>
  </si>
  <si>
    <t>UED.ktoe.IT.NMM.GLASS.LOW_ENTH.HP.AMBIENT</t>
  </si>
  <si>
    <t>UED.ktoe.IT.NMM.GLASS.LOW_ENTH.THERM.ELEC</t>
  </si>
  <si>
    <t>UED.ktoe.IT.NMM.GLASS.MELTING.TOTAL.TOTAL</t>
  </si>
  <si>
    <t>UED.ktoe.IT.NMM.GLASS.MELTING.THERM.SOLIDS</t>
  </si>
  <si>
    <t>UED.ktoe.IT.NMM.GLASS.MELTING.THERM.LPG</t>
  </si>
  <si>
    <t>UED.ktoe.IT.NMM.GLASS.MELTING.THERM.DIESEL_LIQBIO</t>
  </si>
  <si>
    <t>UED.ktoe.IT.NMM.GLASS.MELTING.THERM.RFO</t>
  </si>
  <si>
    <t>UED.ktoe.IT.NMM.GLASS.MELTING.THERM.NG_BIOGAS</t>
  </si>
  <si>
    <t>UED.ktoe.IT.NMM.GLASS.MELTING_ELEC.ELEC.ELEC</t>
  </si>
  <si>
    <t>UED.ktoe.IT.NMM.GLASS.FORMING.ELEC.ELEC</t>
  </si>
  <si>
    <t>UED.ktoe.IT.NMM.GLASS.ANNEALING.TOTAL.TOTAL</t>
  </si>
  <si>
    <t>UED.ktoe.IT.NMM.GLASS.ANNEALING.THERM.SOLIDS</t>
  </si>
  <si>
    <t>UED.ktoe.IT.NMM.GLASS.ANNEALING.THERM.LPG</t>
  </si>
  <si>
    <t>UED.ktoe.IT.NMM.GLASS.ANNEALING.THERM.DIESEL_LIQBIO</t>
  </si>
  <si>
    <t>UED.ktoe.IT.NMM.GLASS.ANNEALING.THERM.RFO</t>
  </si>
  <si>
    <t>UED.ktoe.IT.NMM.GLASS.ANNEALING.THERM.NG_BIOGAS</t>
  </si>
  <si>
    <t>UED.ktoe.IT.NMM.GLASS.ANNEALING_ELEC.ELEC.ELEC</t>
  </si>
  <si>
    <t>UED.ktoe.IT.NMM.GLASS.FINISHING.ELEC.ELEC</t>
  </si>
  <si>
    <t>FUEL_EMI.ktCO2.IT.NMM.CEM.LIGHT.GENERIC.ELEC</t>
  </si>
  <si>
    <t>FUEL_EMI.ktCO2.IT.NMM.CEM.AIRCOMP.GENERIC.ELEC</t>
  </si>
  <si>
    <t>FUEL_EMI.ktCO2.IT.NMM.CEM.MOTOR.GENERIC.ELEC</t>
  </si>
  <si>
    <t>FUEL_EMI.ktCO2.IT.NMM.CEM.FANS.GENERIC.ELEC</t>
  </si>
  <si>
    <t>FUEL_EMI.ktCO2.IT.NMM.CEM.LOW_ENTH.TOTAL.TOTAL</t>
  </si>
  <si>
    <t>FUEL_EMI.ktCO2.IT.NMM.CEM.LOW_ENTH.THERM.DIESEL_LIQBIO</t>
  </si>
  <si>
    <t>FUEL_EMI.ktCO2.IT.NMM.CEM.LOW_ENTH.THERM.NG_BIOGAS</t>
  </si>
  <si>
    <t>FUEL_EMI.ktCO2.IT.NMM.CEM.LOW_ENTH.THERM.SOLAR_GEO</t>
  </si>
  <si>
    <t>FUEL_EMI.ktCO2.IT.NMM.CEM.LOW_ENTH.HP.AMBIENT</t>
  </si>
  <si>
    <t>FUEL_EMI.ktCO2.IT.NMM.CEM.LOW_ENTH.THERM.ELEC</t>
  </si>
  <si>
    <t>FUEL_EMI.ktCO2.IT.NMM.CEM.GRINDING_RAW.MECH.ELEC</t>
  </si>
  <si>
    <t>FUEL_EMI.ktCO2.IT.NMM.CEM.PREHEAT.TOTAL.TOTAL</t>
  </si>
  <si>
    <t>FUEL_EMI.ktCO2.IT.NMM.CEM.PREHEAT.THERM.SOLIDS</t>
  </si>
  <si>
    <t>FUEL_EMI.ktCO2.IT.NMM.CEM.PREHEAT.THERM.LPG</t>
  </si>
  <si>
    <t>FUEL_EMI.ktCO2.IT.NMM.CEM.PREHEAT.THERM.DIESEL_LIQBIO</t>
  </si>
  <si>
    <t>FUEL_EMI.ktCO2.IT.NMM.CEM.PREHEAT.THERM.RFO</t>
  </si>
  <si>
    <t>FUEL_EMI.ktCO2.IT.NMM.CEM.PREHEAT.THERM.OTHER</t>
  </si>
  <si>
    <t>FUEL_EMI.ktCO2.IT.NMM.CEM.PREHEAT.THERM.NG_BIOGAS</t>
  </si>
  <si>
    <t>FUEL_EMI.ktCO2.IT.NMM.CEM.PREHEAT.THERM.BIOMASS_WASTE</t>
  </si>
  <si>
    <t>FUEL_EMI.ktCO2.IT.NMM.CEM.KILN.TOTAL.TOTAL</t>
  </si>
  <si>
    <t>FUEL_EMI.ktCO2.IT.NMM.CEM.KILN.THERM.SOLIDS</t>
  </si>
  <si>
    <t>FUEL_EMI.ktCO2.IT.NMM.CEM.KILN.THERM.LPG</t>
  </si>
  <si>
    <t>FUEL_EMI.ktCO2.IT.NMM.CEM.KILN.THERM.DIESEL_LIQBIO</t>
  </si>
  <si>
    <t>FUEL_EMI.ktCO2.IT.NMM.CEM.KILN.THERM.RFO</t>
  </si>
  <si>
    <t>FUEL_EMI.ktCO2.IT.NMM.CEM.KILN.THERM.OTHER</t>
  </si>
  <si>
    <t>FUEL_EMI.ktCO2.IT.NMM.CEM.KILN.THERM.NG_BIOGAS</t>
  </si>
  <si>
    <t>FUEL_EMI.ktCO2.IT.NMM.CEM.KILN.THERM.BIOMASS_WASTE</t>
  </si>
  <si>
    <t>FUEL_EMI.ktCO2.IT.NMM.CEM.PRECAST.MECH.ELEC</t>
  </si>
  <si>
    <t>FUEL_EMI.ktCO2.IT.NMM.CEM.PRECAST_STEAM.TOTAL.TOTAL</t>
  </si>
  <si>
    <t>FUEL_EMI.ktCO2.IT.NMM.CEM.PRECAST_STEAM.STEAM.SOLIDS</t>
  </si>
  <si>
    <t>FUEL_EMI.ktCO2.IT.NMM.CEM.PRECAST_STEAM.STEAM.RFG</t>
  </si>
  <si>
    <t>FUEL_EMI.ktCO2.IT.NMM.CEM.PRECAST_STEAM.STEAM.LPG</t>
  </si>
  <si>
    <t>FUEL_EMI.ktCO2.IT.NMM.CEM.PRECAST_STEAM.STEAM.DIESEL_LIQBIO</t>
  </si>
  <si>
    <t>FUEL_EMI.ktCO2.IT.NMM.CEM.PRECAST_STEAM.STEAM.RFO</t>
  </si>
  <si>
    <t>FUEL_EMI.ktCO2.IT.NMM.CEM.PRECAST_STEAM.STEAM.OTHER</t>
  </si>
  <si>
    <t>FUEL_EMI.ktCO2.IT.NMM.CEM.PRECAST_STEAM.STEAM.NG_BIOGAS</t>
  </si>
  <si>
    <t>FUEL_EMI.ktCO2.IT.NMM.CEM.PRECAST_STEAM.STEAM.DERIVED</t>
  </si>
  <si>
    <t>FUEL_EMI.ktCO2.IT.NMM.CEM.PRECAST_STEAM.STEAM.BIOMASS_WASTE</t>
  </si>
  <si>
    <t>FUEL_EMI.ktCO2.IT.NMM.CEM.PRECAST_STEAM.STEAM.STEAM_DISTR</t>
  </si>
  <si>
    <t>PROCESS_EMI.ktCO2.IT.NMM.CEM</t>
  </si>
  <si>
    <t>FUEL_EMI.ktCO2.IT.NMM.CER.LIGHT.GENERIC.ELEC</t>
  </si>
  <si>
    <t>FUEL_EMI.ktCO2.IT.NMM.CER.AIRCOMP.GENERIC.ELEC</t>
  </si>
  <si>
    <t>FUEL_EMI.ktCO2.IT.NMM.CER.MOTOR.GENERIC.ELEC</t>
  </si>
  <si>
    <t>FUEL_EMI.ktCO2.IT.NMM.CER.FANS.GENERIC.ELEC</t>
  </si>
  <si>
    <t>FUEL_EMI.ktCO2.IT.NMM.CER.LOW_ENTH.TOTAL.TOTAL</t>
  </si>
  <si>
    <t>FUEL_EMI.ktCO2.IT.NMM.CER.LOW_ENTH.THERM.DIESEL_LIQBIO</t>
  </si>
  <si>
    <t>FUEL_EMI.ktCO2.IT.NMM.CER.LOW_ENTH.THERM.NG_BIOGAS</t>
  </si>
  <si>
    <t>FUEL_EMI.ktCO2.IT.NMM.CER.LOW_ENTH.THERM.SOLAR_GEO</t>
  </si>
  <si>
    <t>FUEL_EMI.ktCO2.IT.NMM.CER.LOW_ENTH.HP.AMBIENT</t>
  </si>
  <si>
    <t>FUEL_EMI.ktCO2.IT.NMM.CER.LOW_ENTH.THERM.ELEC</t>
  </si>
  <si>
    <t>FUEL_EMI.ktCO2.IT.NMM.CER.MIXING.MECH.ELEC</t>
  </si>
  <si>
    <t>FUEL_EMI.ktCO2.IT.NMM.CER.DRYING.TOTAL.TOTAL</t>
  </si>
  <si>
    <t>FUEL_EMI.ktCO2.IT.NMM.CER.DRYING.THERM.SOLIDS</t>
  </si>
  <si>
    <t>FUEL_EMI.ktCO2.IT.NMM.CER.DRYING.THERM.LPG</t>
  </si>
  <si>
    <t>FUEL_EMI.ktCO2.IT.NMM.CER.DRYING.THERM.DIESEL_LIQBIO</t>
  </si>
  <si>
    <t>FUEL_EMI.ktCO2.IT.NMM.CER.DRYING.THERM.RFO</t>
  </si>
  <si>
    <t>FUEL_EMI.ktCO2.IT.NMM.CER.DRYING.THERM.NG_BIOGAS</t>
  </si>
  <si>
    <t>FUEL_EMI.ktCO2.IT.NMM.CER.DRYING_STEAM.TOTAL.TOTAL</t>
  </si>
  <si>
    <t>FUEL_EMI.ktCO2.IT.NMM.CER.DRYING_STEAM.STEAM.SOLIDS</t>
  </si>
  <si>
    <t>FUEL_EMI.ktCO2.IT.NMM.CER.DRYING_STEAM.STEAM.RFG</t>
  </si>
  <si>
    <t>FUEL_EMI.ktCO2.IT.NMM.CER.DRYING_STEAM.STEAM.LPG</t>
  </si>
  <si>
    <t>FUEL_EMI.ktCO2.IT.NMM.CER.DRYING_STEAM.STEAM.DIESEL_LIQBIO</t>
  </si>
  <si>
    <t>FUEL_EMI.ktCO2.IT.NMM.CER.DRYING_STEAM.STEAM.RFO</t>
  </si>
  <si>
    <t>FUEL_EMI.ktCO2.IT.NMM.CER.DRYING_STEAM.STEAM.OTHER</t>
  </si>
  <si>
    <t>FUEL_EMI.ktCO2.IT.NMM.CER.DRYING_STEAM.STEAM.NG_BIOGAS</t>
  </si>
  <si>
    <t>FUEL_EMI.ktCO2.IT.NMM.CER.DRYING_STEAM.STEAM.DERIVED</t>
  </si>
  <si>
    <t>FUEL_EMI.ktCO2.IT.NMM.CER.DRYING_STEAM.STEAM.BIOMASS_WASTE</t>
  </si>
  <si>
    <t>FUEL_EMI.ktCO2.IT.NMM.CER.DRYING_STEAM.STEAM.STEAM_DISTR</t>
  </si>
  <si>
    <t>FUEL_EMI.ktCO2.IT.NMM.CER.DRYING_MICROW.MICROW.ELEC</t>
  </si>
  <si>
    <t>FUEL_EMI.ktCO2.IT.NMM.CER.KILN_THERM.TOTAL.TOTAL</t>
  </si>
  <si>
    <t>FUEL_EMI.ktCO2.IT.NMM.CER.KILN_THERM.THERM.SOLIDS</t>
  </si>
  <si>
    <t>FUEL_EMI.ktCO2.IT.NMM.CER.KILN_THERM.THERM.LPG</t>
  </si>
  <si>
    <t>FUEL_EMI.ktCO2.IT.NMM.CER.KILN_THERM.THERM.DIESEL_LIQBIO</t>
  </si>
  <si>
    <t>FUEL_EMI.ktCO2.IT.NMM.CER.KILN_THERM.THERM.RFO</t>
  </si>
  <si>
    <t>FUEL_EMI.ktCO2.IT.NMM.CER.KILN_THERM.THERM.OTHER</t>
  </si>
  <si>
    <t>FUEL_EMI.ktCO2.IT.NMM.CER.KILN_THERM.THERM.NG_BIOGAS</t>
  </si>
  <si>
    <t>FUEL_EMI.ktCO2.IT.NMM.CER.KILN_THERM.THERM.BIOMASS_WASTE</t>
  </si>
  <si>
    <t>FUEL_EMI.ktCO2.IT.NMM.CER.KILN_ELEC.ELEC.ELEC</t>
  </si>
  <si>
    <t>FUEL_EMI.ktCO2.IT.NMM.CER.FINISHING.TOTAL.TOTAL</t>
  </si>
  <si>
    <t>FUEL_EMI.ktCO2.IT.NMM.CER.FINISHING.THERM.SOLIDS</t>
  </si>
  <si>
    <t>FUEL_EMI.ktCO2.IT.NMM.CER.FINISHING.THERM.LPG</t>
  </si>
  <si>
    <t>FUEL_EMI.ktCO2.IT.NMM.CER.FINISHING.THERM.DIESEL_LIQBIO</t>
  </si>
  <si>
    <t>FUEL_EMI.ktCO2.IT.NMM.CER.FINISHING.THERM.RFO</t>
  </si>
  <si>
    <t>FUEL_EMI.ktCO2.IT.NMM.CER.FINISHING.THERM.NG_BIOGAS</t>
  </si>
  <si>
    <t>FUEL_EMI.ktCO2.IT.NMM.CER.FINISHING_ELEC.ELEC.ELEC</t>
  </si>
  <si>
    <t>PROCESS_EMI.ktCO2.IT.NMM.CER</t>
  </si>
  <si>
    <t>FUEL_EMI.ktCO2.IT.NMM.GLASS.LIGHT.GENERIC.ELEC</t>
  </si>
  <si>
    <t>FUEL_EMI.ktCO2.IT.NMM.GLASS.AIRCOMP.GENERIC.ELEC</t>
  </si>
  <si>
    <t>FUEL_EMI.ktCO2.IT.NMM.GLASS.MOTOR.GENERIC.ELEC</t>
  </si>
  <si>
    <t>FUEL_EMI.ktCO2.IT.NMM.GLASS.FANS.GENERIC.ELEC</t>
  </si>
  <si>
    <t>FUEL_EMI.ktCO2.IT.NMM.GLASS.LOW_ENTH.TOTAL.TOTAL</t>
  </si>
  <si>
    <t>FUEL_EMI.ktCO2.IT.NMM.GLASS.LOW_ENTH.THERM.DIESEL_LIQBIO</t>
  </si>
  <si>
    <t>FUEL_EMI.ktCO2.IT.NMM.GLASS.LOW_ENTH.THERM.NG_BIOGAS</t>
  </si>
  <si>
    <t>FUEL_EMI.ktCO2.IT.NMM.GLASS.LOW_ENTH.THERM.SOLAR_GEO</t>
  </si>
  <si>
    <t>FUEL_EMI.ktCO2.IT.NMM.GLASS.LOW_ENTH.HP.AMBIENT</t>
  </si>
  <si>
    <t>FUEL_EMI.ktCO2.IT.NMM.GLASS.LOW_ENTH.THERM.ELEC</t>
  </si>
  <si>
    <t>FUEL_EMI.ktCO2.IT.NMM.GLASS.MELTING.TOTAL.TOTAL</t>
  </si>
  <si>
    <t>FUEL_EMI.ktCO2.IT.NMM.GLASS.MELTING.THERM.SOLIDS</t>
  </si>
  <si>
    <t>FUEL_EMI.ktCO2.IT.NMM.GLASS.MELTING.THERM.LPG</t>
  </si>
  <si>
    <t>FUEL_EMI.ktCO2.IT.NMM.GLASS.MELTING.THERM.DIESEL_LIQBIO</t>
  </si>
  <si>
    <t>FUEL_EMI.ktCO2.IT.NMM.GLASS.MELTING.THERM.RFO</t>
  </si>
  <si>
    <t>FUEL_EMI.ktCO2.IT.NMM.GLASS.MELTING.THERM.NG_BIOGAS</t>
  </si>
  <si>
    <t>FUEL_EMI.ktCO2.IT.NMM.GLASS.MELTING_ELEC.ELEC.ELEC</t>
  </si>
  <si>
    <t>FUEL_EMI.ktCO2.IT.NMM.GLASS.FORMING.ELEC.ELEC</t>
  </si>
  <si>
    <t>FUEL_EMI.ktCO2.IT.NMM.GLASS.ANNEALING.TOTAL.TOTAL</t>
  </si>
  <si>
    <t>FUEL_EMI.ktCO2.IT.NMM.GLASS.ANNEALING.THERM.SOLIDS</t>
  </si>
  <si>
    <t>FUEL_EMI.ktCO2.IT.NMM.GLASS.ANNEALING.THERM.LPG</t>
  </si>
  <si>
    <t>FUEL_EMI.ktCO2.IT.NMM.GLASS.ANNEALING.THERM.DIESEL_LIQBIO</t>
  </si>
  <si>
    <t>FUEL_EMI.ktCO2.IT.NMM.GLASS.ANNEALING.THERM.RFO</t>
  </si>
  <si>
    <t>FUEL_EMI.ktCO2.IT.NMM.GLASS.ANNEALING.THERM.NG_BIOGAS</t>
  </si>
  <si>
    <t>FUEL_EMI.ktCO2.IT.NMM.GLASS.ANNEALING_ELEC.ELEC.ELEC</t>
  </si>
  <si>
    <t>FUEL_EMI.ktCO2.IT.NMM.GLASS.FINISHING.ELEC.ELEC</t>
  </si>
  <si>
    <t>PROCESS_EMI.ktCO2.IT.NMM.GLASS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</si>
  <si>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</si>
  <si>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</si>
  <si>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</si>
  <si>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</si>
  <si>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</si>
  <si>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VA.Meuro2015.IT.PPA.PULP</t>
  </si>
  <si>
    <t>VA.Meuro2015.IT.PPA.PAPER</t>
  </si>
  <si>
    <t>VA.Meuro2015.IT.PPA.PRINT</t>
  </si>
  <si>
    <t>Pulp production (kt)</t>
  </si>
  <si>
    <t>OUTPUT.kt.IT.PPA.PULP</t>
  </si>
  <si>
    <t>Paper production  (kt)</t>
  </si>
  <si>
    <t>OUTPUT.kt.IT.PPA.PAPER</t>
  </si>
  <si>
    <t>Printing and media reproduction (kt paper eq.)</t>
  </si>
  <si>
    <t>OUTPUT.kt.IT.PPA.PRINT</t>
  </si>
  <si>
    <t>CAP.kt.IT.PPA.PULP</t>
  </si>
  <si>
    <t>CAP.kt.IT.PPA.PAPER</t>
  </si>
  <si>
    <t>CAP.kt.IT.PPA.PRINT</t>
  </si>
  <si>
    <t>NEWCAP.kt.IT.PPA.PULP</t>
  </si>
  <si>
    <t>NEWCAP.kt.IT.PPA.PAPER</t>
  </si>
  <si>
    <t>NEWCAP.kt.IT.PPA.PRINT</t>
  </si>
  <si>
    <t>FEC.ktoe.IT.PPA.TOTAL.TOTAL.TOTAL.TOTAL</t>
  </si>
  <si>
    <t>FEC.ktoe.IT.PPA.TOTAL.TOTAL.TOTAL.SOLIDS</t>
  </si>
  <si>
    <t>FEC.ktoe.IT.PPA.TOTAL.TOTAL.TOTAL.RFG</t>
  </si>
  <si>
    <t>FEC.ktoe.IT.PPA.TOTAL.TOTAL.TOTAL.LPG</t>
  </si>
  <si>
    <t>FEC.ktoe.IT.PPA.TOTAL.TOTAL.TOTAL.DIESEL</t>
  </si>
  <si>
    <t>FEC.ktoe.IT.PPA.TOTAL.TOTAL.TOTAL.RFO</t>
  </si>
  <si>
    <t>FEC.ktoe.IT.PPA.TOTAL.TOTAL.TOTAL.OTHER</t>
  </si>
  <si>
    <t>FEC.ktoe.IT.PPA.TOTAL.TOTAL.TOTAL.NG</t>
  </si>
  <si>
    <t>FEC.ktoe.IT.PPA.TOTAL.TOTAL.TOTAL.DERIVED</t>
  </si>
  <si>
    <t>FEC.ktoe.IT.PPA.TOTAL.TOTAL.TOTAL.BIOMASS_WASTE</t>
  </si>
  <si>
    <t>FEC.ktoe.IT.PPA.TOTAL.TOTAL.TOTAL.BIOGAS</t>
  </si>
  <si>
    <t>FEC.ktoe.IT.PPA.TOTAL.TOTAL.TOTAL.LIQBIO</t>
  </si>
  <si>
    <t>FEC.ktoe.IT.PPA.TOTAL.TOTAL.TOTAL.SOLAR</t>
  </si>
  <si>
    <t>FEC.ktoe.IT.PPA.TOTAL.TOTAL.TOTAL.GEO</t>
  </si>
  <si>
    <t>FEC.ktoe.IT.PPA.TOTAL.TOTAL.TOTAL.AMBIENT</t>
  </si>
  <si>
    <t>FEC.ktoe.IT.PPA.TOTAL.TOTAL.TOTAL.STEAM_DISTR</t>
  </si>
  <si>
    <t>FEC.ktoe.IT.PPA.TOTAL.TOTAL.TOTAL.ELEC</t>
  </si>
  <si>
    <t>FEC.ktoe.IT.PPA.PULP.TOTAL.TOTAL.TOTAL</t>
  </si>
  <si>
    <t>FEC.ktoe.IT.PPA.PULP.LIGHT.GENERIC.ELEC</t>
  </si>
  <si>
    <t>FEC.ktoe.IT.PPA.PULP.AIRCOMP.GENERIC.ELEC</t>
  </si>
  <si>
    <t>FEC.ktoe.IT.PPA.PULP.MOTOR.GENERIC.ELEC</t>
  </si>
  <si>
    <t>FEC.ktoe.IT.PPA.PULP.FANS.GENERIC.ELEC</t>
  </si>
  <si>
    <t>FEC.ktoe.IT.PPA.PULP.LOW_ENTH.TOTAL.TOTAL</t>
  </si>
  <si>
    <t>FEC.ktoe.IT.PPA.PULP.LOW_ENTH.THERM.DIESEL_LIQBIO</t>
  </si>
  <si>
    <t>FEC.ktoe.IT.PPA.PULP.LOW_ENTH.THERM.NG_BIOGAS</t>
  </si>
  <si>
    <t>FEC.ktoe.IT.PPA.PULP.LOW_ENTH.THERM.SOLAR_GEO</t>
  </si>
  <si>
    <t>FEC.ktoe.IT.PPA.PULP.LOW_ENTH.HP.AMBIENT</t>
  </si>
  <si>
    <t>FEC.ktoe.IT.PPA.PULP.LOW_ENTH.THERM.ELEC</t>
  </si>
  <si>
    <t>Pulp: Wood preparation, grinding</t>
  </si>
  <si>
    <t>FEC.ktoe.IT.PPA.PULP.PREPARATION.MECH.ELEC</t>
  </si>
  <si>
    <t>Pulp: Pulping</t>
  </si>
  <si>
    <t>Pulp: Pulping thermal</t>
  </si>
  <si>
    <t>FEC.ktoe.IT.PPA.PULP.PULPING.TOTAL.TOTAL</t>
  </si>
  <si>
    <t>FEC.ktoe.IT.PPA.PULP.PULPING.STEAM.SOLIDS</t>
  </si>
  <si>
    <t>FEC.ktoe.IT.PPA.PULP.PULPING.STEAM.RFG</t>
  </si>
  <si>
    <t>FEC.ktoe.IT.PPA.PULP.PULPING.STEAM.LPG</t>
  </si>
  <si>
    <t>FEC.ktoe.IT.PPA.PULP.PULPING.STEAM.DIESEL_LIQBIO</t>
  </si>
  <si>
    <t>FEC.ktoe.IT.PPA.PULP.PULPING.STEAM.RFO</t>
  </si>
  <si>
    <t>FEC.ktoe.IT.PPA.PULP.PULPING.STEAM.OTHER</t>
  </si>
  <si>
    <t>FEC.ktoe.IT.PPA.PULP.PULPING.STEAM.NG_BIOGAS</t>
  </si>
  <si>
    <t>FEC.ktoe.IT.PPA.PULP.PULPING.STEAM.DERIVED</t>
  </si>
  <si>
    <t>FEC.ktoe.IT.PPA.PULP.PULPING.STEAM.BIOMASS_WASTE</t>
  </si>
  <si>
    <t>FEC.ktoe.IT.PPA.PULP.PULPING.STEAM.STEAM_DISTR</t>
  </si>
  <si>
    <t>Pulp: Pulping electric</t>
  </si>
  <si>
    <t>FEC.ktoe.IT.PPA.PULP.PULPING_MECH.MECH.ELEC</t>
  </si>
  <si>
    <t>Pulp: Cleaning</t>
  </si>
  <si>
    <t>FEC.ktoe.IT.PPA.PULP.BLEACHING.THERM.ELEC</t>
  </si>
  <si>
    <t>FEC.ktoe.IT.PPA.PAPER.TOTAL.TOTAL.TOTAL</t>
  </si>
  <si>
    <t>FEC.ktoe.IT.PPA.PAPER.LIGHT.GENERIC.ELEC</t>
  </si>
  <si>
    <t>FEC.ktoe.IT.PPA.PAPER.AIRCOMP.GENERIC.ELEC</t>
  </si>
  <si>
    <t>FEC.ktoe.IT.PPA.PAPER.MOTOR.GENERIC.ELEC</t>
  </si>
  <si>
    <t>FEC.ktoe.IT.PPA.PAPER.FANS.GENERIC.ELEC</t>
  </si>
  <si>
    <t>FEC.ktoe.IT.PPA.PAPER.LOW_ENTH.TOTAL.TOTAL</t>
  </si>
  <si>
    <t>FEC.ktoe.IT.PPA.PAPER.LOW_ENTH.THERM.DIESEL_LIQBIO</t>
  </si>
  <si>
    <t>FEC.ktoe.IT.PPA.PAPER.LOW_ENTH.THERM.NG_BIOGAS</t>
  </si>
  <si>
    <t>FEC.ktoe.IT.PPA.PAPER.LOW_ENTH.THERM.SOLAR_GEO</t>
  </si>
  <si>
    <t>FEC.ktoe.IT.PPA.PAPER.LOW_ENTH.HP.AMBIENT</t>
  </si>
  <si>
    <t>FEC.ktoe.IT.PPA.PAPER.LOW_ENTH.THERM.ELEC</t>
  </si>
  <si>
    <t>Paper: Stock preparation</t>
  </si>
  <si>
    <t>Paper: Stock preparation - Thermal</t>
  </si>
  <si>
    <t>FEC.ktoe.IT.PPA.PAPER.PREPARATION.TOTAL.TOTAL</t>
  </si>
  <si>
    <t>FEC.ktoe.IT.PPA.PAPER.PREPARATION.THERM.SOLIDS</t>
  </si>
  <si>
    <t>FEC.ktoe.IT.PPA.PAPER.PREPARATION.THERM.RFG</t>
  </si>
  <si>
    <t>FEC.ktoe.IT.PPA.PAPER.PREPARATION.THERM.LPG</t>
  </si>
  <si>
    <t>FEC.ktoe.IT.PPA.PAPER.PREPARATION.THERM.DIESEL_LIQBIO</t>
  </si>
  <si>
    <t>FEC.ktoe.IT.PPA.PAPER.PREPARATION.THERM.RFO</t>
  </si>
  <si>
    <t>FEC.ktoe.IT.PPA.PAPER.PREPARATION.THERM.OTHER</t>
  </si>
  <si>
    <t>FEC.ktoe.IT.PPA.PAPER.PREPARATION.THERM.NG_BIOGAS</t>
  </si>
  <si>
    <t>FEC.ktoe.IT.PPA.PAPER.PREPARATION.THERM.DERIVED</t>
  </si>
  <si>
    <t>FEC.ktoe.IT.PPA.PAPER.PREPARATION.THERM.BIOMASS_WASTE</t>
  </si>
  <si>
    <t>FEC.ktoe.IT.PPA.PAPER.PREPARATION.THERM.STEAM_DISTR</t>
  </si>
  <si>
    <t>Paper: Stock preparation - Mechanical</t>
  </si>
  <si>
    <t>FEC.ktoe.IT.PPA.PAPER.PREPARATION_ELEC.MECH.ELEC</t>
  </si>
  <si>
    <t>Paper: Paper machine</t>
  </si>
  <si>
    <t>Paper: Paper machine - Steam use</t>
  </si>
  <si>
    <t>FEC.ktoe.IT.PPA.PAPER.PAPER_MACHINE.TOTAL.TOTAL</t>
  </si>
  <si>
    <t>FEC.ktoe.IT.PPA.PAPER.PAPER_MACHINE.STEAM.SOLIDS</t>
  </si>
  <si>
    <t>FEC.ktoe.IT.PPA.PAPER.PAPER_MACHINE.STEAM.RFG</t>
  </si>
  <si>
    <t>FEC.ktoe.IT.PPA.PAPER.PAPER_MACHINE.STEAM.LPG</t>
  </si>
  <si>
    <t>FEC.ktoe.IT.PPA.PAPER.PAPER_MACHINE.STEAM.DIESEL_LIQBIO</t>
  </si>
  <si>
    <t>FEC.ktoe.IT.PPA.PAPER.PAPER_MACHINE.STEAM.RFO</t>
  </si>
  <si>
    <t>FEC.ktoe.IT.PPA.PAPER.PAPER_MACHINE.STEAM.OTHER</t>
  </si>
  <si>
    <t>FEC.ktoe.IT.PPA.PAPER.PAPER_MACHINE.STEAM.NG_BIOGAS</t>
  </si>
  <si>
    <t>FEC.ktoe.IT.PPA.PAPER.PAPER_MACHINE.STEAM.DERIVED</t>
  </si>
  <si>
    <t>FEC.ktoe.IT.PPA.PAPER.PAPER_MACHINE.STEAM.BIOMASS_WASTE</t>
  </si>
  <si>
    <t>FEC.ktoe.IT.PPA.PAPER.PAPER_MACHINE.STEAM.STEAM_DISTR</t>
  </si>
  <si>
    <t>Paper: Paper machine - Electricity</t>
  </si>
  <si>
    <t>FEC.ktoe.IT.PPA.PAPER.PAPER_MACHINE_ELEC.ELEC.ELEC</t>
  </si>
  <si>
    <t>Paper: Product finishing</t>
  </si>
  <si>
    <t>Paper: Product finishing - Steam use</t>
  </si>
  <si>
    <t>FEC.ktoe.IT.PPA.PAPER.FINISHING.TOTAL.TOTAL</t>
  </si>
  <si>
    <t>FEC.ktoe.IT.PPA.PAPER.FINISHING.STEAM.SOLIDS</t>
  </si>
  <si>
    <t>FEC.ktoe.IT.PPA.PAPER.FINISHING.STEAM.RFG</t>
  </si>
  <si>
    <t>FEC.ktoe.IT.PPA.PAPER.FINISHING.STEAM.LPG</t>
  </si>
  <si>
    <t>FEC.ktoe.IT.PPA.PAPER.FINISHING.STEAM.DIESEL_LIQBIO</t>
  </si>
  <si>
    <t>FEC.ktoe.IT.PPA.PAPER.FINISHING.STEAM.RFO</t>
  </si>
  <si>
    <t>FEC.ktoe.IT.PPA.PAPER.FINISHING.STEAM.OTHER</t>
  </si>
  <si>
    <t>FEC.ktoe.IT.PPA.PAPER.FINISHING.STEAM.NG_BIOGAS</t>
  </si>
  <si>
    <t>FEC.ktoe.IT.PPA.PAPER.FINISHING.STEAM.DERIVED</t>
  </si>
  <si>
    <t>FEC.ktoe.IT.PPA.PAPER.FINISHING.STEAM.BIOMASS_WASTE</t>
  </si>
  <si>
    <t>FEC.ktoe.IT.PPA.PAPER.FINISHING.STEAM.STEAM_DISTR</t>
  </si>
  <si>
    <t>Paper: Product finishing - Electricity</t>
  </si>
  <si>
    <t>FEC.ktoe.IT.PPA.PAPER.FINISHING_ELEC.ELEC.ELEC</t>
  </si>
  <si>
    <t>FEC.ktoe.IT.PPA.PRINT.TOTAL.TOTAL.TOTAL</t>
  </si>
  <si>
    <t>FEC.ktoe.IT.PPA.PRINT.LIGHT.GENERIC.ELEC</t>
  </si>
  <si>
    <t>FEC.ktoe.IT.PPA.PRINT.AIRCOMP.GENERIC.ELEC</t>
  </si>
  <si>
    <t>FEC.ktoe.IT.PPA.PRINT.MOTOR.GENERIC.ELEC</t>
  </si>
  <si>
    <t>FEC.ktoe.IT.PPA.PRINT.FANS.GENERIC.ELEC</t>
  </si>
  <si>
    <t>FEC.ktoe.IT.PPA.PRINT.LOW_ENTH.TOTAL.TOTAL</t>
  </si>
  <si>
    <t>FEC.ktoe.IT.PPA.PRINT.LOW_ENTH.THERM.DIESEL_LIQBIO</t>
  </si>
  <si>
    <t>FEC.ktoe.IT.PPA.PRINT.LOW_ENTH.THERM.NG_BIOGAS</t>
  </si>
  <si>
    <t>FEC.ktoe.IT.PPA.PRINT.LOW_ENTH.THERM.SOLAR_GEO</t>
  </si>
  <si>
    <t>FEC.ktoe.IT.PPA.PRINT.LOW_ENTH.HP.AMBIENT</t>
  </si>
  <si>
    <t>FEC.ktoe.IT.PPA.PRINT.LOW_ENTH.THERM.ELEC</t>
  </si>
  <si>
    <t>Printing and publishing</t>
  </si>
  <si>
    <t>FEC.ktoe.IT.PPA.PRINT.PRINTING.MECH.ELEC</t>
  </si>
  <si>
    <t>UED.ktoe.IT.PPA.PULP.TOTAL.TOTAL.TOTAL</t>
  </si>
  <si>
    <t>UED.ktoe.IT.PPA.PULP.LIGHT.GENERIC.ELEC</t>
  </si>
  <si>
    <t>UED.ktoe.IT.PPA.PULP.AIRCOMP.GENERIC.ELEC</t>
  </si>
  <si>
    <t>UED.ktoe.IT.PPA.PULP.MOTOR.GENERIC.ELEC</t>
  </si>
  <si>
    <t>UED.ktoe.IT.PPA.PULP.FANS.GENERIC.ELEC</t>
  </si>
  <si>
    <t>UED.ktoe.IT.PPA.PULP.LOW_ENTH.TOTAL.TOTAL</t>
  </si>
  <si>
    <t>UED.ktoe.IT.PPA.PULP.LOW_ENTH.THERM.DIESEL_LIQBIO</t>
  </si>
  <si>
    <t>UED.ktoe.IT.PPA.PULP.LOW_ENTH.THERM.NG_BIOGAS</t>
  </si>
  <si>
    <t>UED.ktoe.IT.PPA.PULP.LOW_ENTH.THERM.SOLAR_GEO</t>
  </si>
  <si>
    <t>UED.ktoe.IT.PPA.PULP.LOW_ENTH.HP.AMBIENT</t>
  </si>
  <si>
    <t>UED.ktoe.IT.PPA.PULP.LOW_ENTH.THERM.ELEC</t>
  </si>
  <si>
    <t>UED.ktoe.IT.PPA.PULP.PREPARATION.MECH.ELEC</t>
  </si>
  <si>
    <t>UED.ktoe.IT.PPA.PULP.PULPING.TOTAL.TOTAL</t>
  </si>
  <si>
    <t>UED.ktoe.IT.PPA.PULP.PULPING.STEAM.SOLIDS</t>
  </si>
  <si>
    <t>UED.ktoe.IT.PPA.PULP.PULPING.STEAM.RFG</t>
  </si>
  <si>
    <t>UED.ktoe.IT.PPA.PULP.PULPING.STEAM.LPG</t>
  </si>
  <si>
    <t>UED.ktoe.IT.PPA.PULP.PULPING.STEAM.DIESEL_LIQBIO</t>
  </si>
  <si>
    <t>UED.ktoe.IT.PPA.PULP.PULPING.STEAM.RFO</t>
  </si>
  <si>
    <t>UED.ktoe.IT.PPA.PULP.PULPING.STEAM.OTHER</t>
  </si>
  <si>
    <t>UED.ktoe.IT.PPA.PULP.PULPING.STEAM.NG_BIOGAS</t>
  </si>
  <si>
    <t>UED.ktoe.IT.PPA.PULP.PULPING.STEAM.DERIVED</t>
  </si>
  <si>
    <t>UED.ktoe.IT.PPA.PULP.PULPING.STEAM.BIOMASS_WASTE</t>
  </si>
  <si>
    <t>UED.ktoe.IT.PPA.PULP.PULPING.STEAM.STEAM_DISTR</t>
  </si>
  <si>
    <t>UED.ktoe.IT.PPA.PULP.PULPING_MECH.MECH.ELEC</t>
  </si>
  <si>
    <t>UED.ktoe.IT.PPA.PULP.BLEACHING.THERM.ELEC</t>
  </si>
  <si>
    <t>UED.ktoe.IT.PPA.PAPER.TOTAL.TOTAL.TOTAL</t>
  </si>
  <si>
    <t>UED.ktoe.IT.PPA.PAPER.LIGHT.GENERIC.ELEC</t>
  </si>
  <si>
    <t>UED.ktoe.IT.PPA.PAPER.AIRCOMP.GENERIC.ELEC</t>
  </si>
  <si>
    <t>UED.ktoe.IT.PPA.PAPER.MOTOR.GENERIC.ELEC</t>
  </si>
  <si>
    <t>UED.ktoe.IT.PPA.PAPER.FANS.GENERIC.ELEC</t>
  </si>
  <si>
    <t>UED.ktoe.IT.PPA.PAPER.LOW_ENTH.TOTAL.TOTAL</t>
  </si>
  <si>
    <t>UED.ktoe.IT.PPA.PAPER.LOW_ENTH.THERM.DIESEL_LIQBIO</t>
  </si>
  <si>
    <t>UED.ktoe.IT.PPA.PAPER.LOW_ENTH.THERM.NG_BIOGAS</t>
  </si>
  <si>
    <t>UED.ktoe.IT.PPA.PAPER.LOW_ENTH.THERM.SOLAR_GEO</t>
  </si>
  <si>
    <t>UED.ktoe.IT.PPA.PAPER.LOW_ENTH.HP.AMBIENT</t>
  </si>
  <si>
    <t>UED.ktoe.IT.PPA.PAPER.LOW_ENTH.THERM.ELEC</t>
  </si>
  <si>
    <t>UED.ktoe.IT.PPA.PAPER.PREPARATION.TOTAL.TOTAL</t>
  </si>
  <si>
    <t>UED.ktoe.IT.PPA.PAPER.PREPARATION.THERM.SOLIDS</t>
  </si>
  <si>
    <t>UED.ktoe.IT.PPA.PAPER.PREPARATION.THERM.RFG</t>
  </si>
  <si>
    <t>UED.ktoe.IT.PPA.PAPER.PREPARATION.THERM.LPG</t>
  </si>
  <si>
    <t>UED.ktoe.IT.PPA.PAPER.PREPARATION.THERM.DIESEL_LIQBIO</t>
  </si>
  <si>
    <t>UED.ktoe.IT.PPA.PAPER.PREPARATION.THERM.RFO</t>
  </si>
  <si>
    <t>UED.ktoe.IT.PPA.PAPER.PREPARATION.THERM.OTHER</t>
  </si>
  <si>
    <t>UED.ktoe.IT.PPA.PAPER.PREPARATION.THERM.NG_BIOGAS</t>
  </si>
  <si>
    <t>UED.ktoe.IT.PPA.PAPER.PREPARATION.THERM.DERIVED</t>
  </si>
  <si>
    <t>UED.ktoe.IT.PPA.PAPER.PREPARATION.THERM.BIOMASS_WASTE</t>
  </si>
  <si>
    <t>UED.ktoe.IT.PPA.PAPER.PREPARATION.THERM.STEAM_DISTR</t>
  </si>
  <si>
    <t>UED.ktoe.IT.PPA.PAPER.PREPARATION_ELEC.MECH.ELEC</t>
  </si>
  <si>
    <t>UED.ktoe.IT.PPA.PAPER.PAPER_MACHINE.TOTAL.TOTAL</t>
  </si>
  <si>
    <t>UED.ktoe.IT.PPA.PAPER.PAPER_MACHINE.STEAM.SOLIDS</t>
  </si>
  <si>
    <t>UED.ktoe.IT.PPA.PAPER.PAPER_MACHINE.STEAM.RFG</t>
  </si>
  <si>
    <t>UED.ktoe.IT.PPA.PAPER.PAPER_MACHINE.STEAM.LPG</t>
  </si>
  <si>
    <t>UED.ktoe.IT.PPA.PAPER.PAPER_MACHINE.STEAM.DIESEL_LIQBIO</t>
  </si>
  <si>
    <t>UED.ktoe.IT.PPA.PAPER.PAPER_MACHINE.STEAM.RFO</t>
  </si>
  <si>
    <t>UED.ktoe.IT.PPA.PAPER.PAPER_MACHINE.STEAM.OTHER</t>
  </si>
  <si>
    <t>UED.ktoe.IT.PPA.PAPER.PAPER_MACHINE.STEAM.NG_BIOGAS</t>
  </si>
  <si>
    <t>UED.ktoe.IT.PPA.PAPER.PAPER_MACHINE.STEAM.DERIVED</t>
  </si>
  <si>
    <t>UED.ktoe.IT.PPA.PAPER.PAPER_MACHINE.STEAM.BIOMASS_WASTE</t>
  </si>
  <si>
    <t>UED.ktoe.IT.PPA.PAPER.PAPER_MACHINE.STEAM.STEAM_DISTR</t>
  </si>
  <si>
    <t>UED.ktoe.IT.PPA.PAPER.PAPER_MACHINE_ELEC.ELEC.ELEC</t>
  </si>
  <si>
    <t>UED.ktoe.IT.PPA.PAPER.FINISHING.TOTAL.TOTAL</t>
  </si>
  <si>
    <t>UED.ktoe.IT.PPA.PAPER.FINISHING.STEAM.SOLIDS</t>
  </si>
  <si>
    <t>UED.ktoe.IT.PPA.PAPER.FINISHING.STEAM.RFG</t>
  </si>
  <si>
    <t>UED.ktoe.IT.PPA.PAPER.FINISHING.STEAM.LPG</t>
  </si>
  <si>
    <t>UED.ktoe.IT.PPA.PAPER.FINISHING.STEAM.DIESEL_LIQBIO</t>
  </si>
  <si>
    <t>UED.ktoe.IT.PPA.PAPER.FINISHING.STEAM.RFO</t>
  </si>
  <si>
    <t>UED.ktoe.IT.PPA.PAPER.FINISHING.STEAM.OTHER</t>
  </si>
  <si>
    <t>UED.ktoe.IT.PPA.PAPER.FINISHING.STEAM.NG_BIOGAS</t>
  </si>
  <si>
    <t>UED.ktoe.IT.PPA.PAPER.FINISHING.STEAM.DERIVED</t>
  </si>
  <si>
    <t>UED.ktoe.IT.PPA.PAPER.FINISHING.STEAM.BIOMASS_WASTE</t>
  </si>
  <si>
    <t>UED.ktoe.IT.PPA.PAPER.FINISHING.STEAM.STEAM_DISTR</t>
  </si>
  <si>
    <t>UED.ktoe.IT.PPA.PAPER.FINISHING_ELEC.ELEC.ELEC</t>
  </si>
  <si>
    <t>UED.ktoe.IT.PPA.PRINT.TOTAL.TOTAL.TOTAL</t>
  </si>
  <si>
    <t>UED.ktoe.IT.PPA.PRINT.LIGHT.GENERIC.ELEC</t>
  </si>
  <si>
    <t>UED.ktoe.IT.PPA.PRINT.AIRCOMP.GENERIC.ELEC</t>
  </si>
  <si>
    <t>UED.ktoe.IT.PPA.PRINT.MOTOR.GENERIC.ELEC</t>
  </si>
  <si>
    <t>UED.ktoe.IT.PPA.PRINT.FANS.GENERIC.ELEC</t>
  </si>
  <si>
    <t>UED.ktoe.IT.PPA.PRINT.LOW_ENTH.TOTAL.TOTAL</t>
  </si>
  <si>
    <t>UED.ktoe.IT.PPA.PRINT.LOW_ENTH.THERM.DIESEL_LIQBIO</t>
  </si>
  <si>
    <t>UED.ktoe.IT.PPA.PRINT.LOW_ENTH.THERM.NG_BIOGAS</t>
  </si>
  <si>
    <t>UED.ktoe.IT.PPA.PRINT.LOW_ENTH.THERM.SOLAR_GEO</t>
  </si>
  <si>
    <t>UED.ktoe.IT.PPA.PRINT.LOW_ENTH.HP.AMBIENT</t>
  </si>
  <si>
    <t>UED.ktoe.IT.PPA.PRINT.LOW_ENTH.THERM.ELEC</t>
  </si>
  <si>
    <t>UED.ktoe.IT.PPA.PRINT.PRINTING.MECH.ELEC</t>
  </si>
  <si>
    <t>FUEL_EMI.ktCO2.IT.PPA.PULP.TOTAL.TOTAL.TOTAL</t>
  </si>
  <si>
    <t>FUEL_EMI.ktCO2.IT.PPA.PULP.LIGHT.GENERIC.ELEC</t>
  </si>
  <si>
    <t>FUEL_EMI.ktCO2.IT.PPA.PULP.AIRCOMP.GENERIC.ELEC</t>
  </si>
  <si>
    <t>FUEL_EMI.ktCO2.IT.PPA.PULP.MOTOR.GENERIC.ELEC</t>
  </si>
  <si>
    <t>FUEL_EMI.ktCO2.IT.PPA.PULP.FANS.GENERIC.ELEC</t>
  </si>
  <si>
    <t>FUEL_EMI.ktCO2.IT.PPA.PULP.LOW_ENTH.TOTAL.TOTAL</t>
  </si>
  <si>
    <t>FUEL_EMI.ktCO2.IT.PPA.PULP.LOW_ENTH.THERM.DIESEL_LIQBIO</t>
  </si>
  <si>
    <t>FUEL_EMI.ktCO2.IT.PPA.PULP.LOW_ENTH.THERM.NG_BIOGAS</t>
  </si>
  <si>
    <t>FUEL_EMI.ktCO2.IT.PPA.PULP.LOW_ENTH.THERM.SOLAR_GEO</t>
  </si>
  <si>
    <t>FUEL_EMI.ktCO2.IT.PPA.PULP.LOW_ENTH.HP.AMBIENT</t>
  </si>
  <si>
    <t>FUEL_EMI.ktCO2.IT.PPA.PULP.LOW_ENTH.THERM.ELEC</t>
  </si>
  <si>
    <t>FUEL_EMI.ktCO2.IT.PPA.PULP.PREPARATION.MECH.ELEC</t>
  </si>
  <si>
    <t>FUEL_EMI.ktCO2.IT.PPA.PULP.PULPING.TOTAL.TOTAL</t>
  </si>
  <si>
    <t>FUEL_EMI.ktCO2.IT.PPA.PULP.PULPING.STEAM.SOLIDS</t>
  </si>
  <si>
    <t>FUEL_EMI.ktCO2.IT.PPA.PULP.PULPING.STEAM.RFG</t>
  </si>
  <si>
    <t>FUEL_EMI.ktCO2.IT.PPA.PULP.PULPING.STEAM.LPG</t>
  </si>
  <si>
    <t>FUEL_EMI.ktCO2.IT.PPA.PULP.PULPING.STEAM.DIESEL_LIQBIO</t>
  </si>
  <si>
    <t>FUEL_EMI.ktCO2.IT.PPA.PULP.PULPING.STEAM.RFO</t>
  </si>
  <si>
    <t>FUEL_EMI.ktCO2.IT.PPA.PULP.PULPING.STEAM.OTHER</t>
  </si>
  <si>
    <t>FUEL_EMI.ktCO2.IT.PPA.PULP.PULPING.STEAM.NG_BIOGAS</t>
  </si>
  <si>
    <t>FUEL_EMI.ktCO2.IT.PPA.PULP.PULPING.STEAM.DERIVED</t>
  </si>
  <si>
    <t>FUEL_EMI.ktCO2.IT.PPA.PULP.PULPING.STEAM.BIOMASS_WASTE</t>
  </si>
  <si>
    <t>FUEL_EMI.ktCO2.IT.PPA.PULP.PULPING.STEAM.STEAM_DISTR</t>
  </si>
  <si>
    <t>FUEL_EMI.ktCO2.IT.PPA.PULP.PULPING_MECH.MECH.ELEC</t>
  </si>
  <si>
    <t>FUEL_EMI.ktCO2.IT.PPA.PULP.BLEACHING.THERM.ELEC</t>
  </si>
  <si>
    <t>FUEL_EMI.ktCO2.IT.PPA.PAPER.TOTAL.TOTAL.TOTAL</t>
  </si>
  <si>
    <t>FUEL_EMI.ktCO2.IT.PPA.PAPER.LIGHT.GENERIC.ELEC</t>
  </si>
  <si>
    <t>FUEL_EMI.ktCO2.IT.PPA.PAPER.AIRCOMP.GENERIC.ELEC</t>
  </si>
  <si>
    <t>FUEL_EMI.ktCO2.IT.PPA.PAPER.MOTOR.GENERIC.ELEC</t>
  </si>
  <si>
    <t>FUEL_EMI.ktCO2.IT.PPA.PAPER.FANS.GENERIC.ELEC</t>
  </si>
  <si>
    <t>FUEL_EMI.ktCO2.IT.PPA.PAPER.LOW_ENTH.TOTAL.TOTAL</t>
  </si>
  <si>
    <t>FUEL_EMI.ktCO2.IT.PPA.PAPER.LOW_ENTH.THERM.DIESEL_LIQBIO</t>
  </si>
  <si>
    <t>FUEL_EMI.ktCO2.IT.PPA.PAPER.LOW_ENTH.THERM.NG_BIOGAS</t>
  </si>
  <si>
    <t>FUEL_EMI.ktCO2.IT.PPA.PAPER.LOW_ENTH.THERM.SOLAR_GEO</t>
  </si>
  <si>
    <t>FUEL_EMI.ktCO2.IT.PPA.PAPER.LOW_ENTH.HP.AMBIENT</t>
  </si>
  <si>
    <t>FUEL_EMI.ktCO2.IT.PPA.PAPER.LOW_ENTH.THERM.ELEC</t>
  </si>
  <si>
    <t>FUEL_EMI.ktCO2.IT.PPA.PAPER.PREPARATION.TOTAL.TOTAL</t>
  </si>
  <si>
    <t>FUEL_EMI.ktCO2.IT.PPA.PAPER.PREPARATION.THERM.SOLIDS</t>
  </si>
  <si>
    <t>FUEL_EMI.ktCO2.IT.PPA.PAPER.PREPARATION.THERM.RFG</t>
  </si>
  <si>
    <t>FUEL_EMI.ktCO2.IT.PPA.PAPER.PREPARATION.THERM.LPG</t>
  </si>
  <si>
    <t>FUEL_EMI.ktCO2.IT.PPA.PAPER.PREPARATION.THERM.DIESEL_LIQBIO</t>
  </si>
  <si>
    <t>FUEL_EMI.ktCO2.IT.PPA.PAPER.PREPARATION.THERM.RFO</t>
  </si>
  <si>
    <t>FUEL_EMI.ktCO2.IT.PPA.PAPER.PREPARATION.THERM.OTHER</t>
  </si>
  <si>
    <t>FUEL_EMI.ktCO2.IT.PPA.PAPER.PREPARATION.THERM.NG_BIOGAS</t>
  </si>
  <si>
    <t>FUEL_EMI.ktCO2.IT.PPA.PAPER.PREPARATION.THERM.DERIVED</t>
  </si>
  <si>
    <t>FUEL_EMI.ktCO2.IT.PPA.PAPER.PREPARATION.THERM.BIOMASS_WASTE</t>
  </si>
  <si>
    <t>FUEL_EMI.ktCO2.IT.PPA.PAPER.PREPARATION.THERM.STEAM_DISTR</t>
  </si>
  <si>
    <t>FUEL_EMI.ktCO2.IT.PPA.PAPER.PREPARATION_ELEC.MECH.ELEC</t>
  </si>
  <si>
    <t>FUEL_EMI.ktCO2.IT.PPA.PAPER.PAPER_MACHINE.TOTAL.TOTAL</t>
  </si>
  <si>
    <t>FUEL_EMI.ktCO2.IT.PPA.PAPER.PAPER_MACHINE.STEAM.SOLIDS</t>
  </si>
  <si>
    <t>FUEL_EMI.ktCO2.IT.PPA.PAPER.PAPER_MACHINE.STEAM.RFG</t>
  </si>
  <si>
    <t>FUEL_EMI.ktCO2.IT.PPA.PAPER.PAPER_MACHINE.STEAM.LPG</t>
  </si>
  <si>
    <t>FUEL_EMI.ktCO2.IT.PPA.PAPER.PAPER_MACHINE.STEAM.DIESEL_LIQBIO</t>
  </si>
  <si>
    <t>FUEL_EMI.ktCO2.IT.PPA.PAPER.PAPER_MACHINE.STEAM.RFO</t>
  </si>
  <si>
    <t>FUEL_EMI.ktCO2.IT.PPA.PAPER.PAPER_MACHINE.STEAM.OTHER</t>
  </si>
  <si>
    <t>FUEL_EMI.ktCO2.IT.PPA.PAPER.PAPER_MACHINE.STEAM.NG_BIOGAS</t>
  </si>
  <si>
    <t>FUEL_EMI.ktCO2.IT.PPA.PAPER.PAPER_MACHINE.STEAM.DERIVED</t>
  </si>
  <si>
    <t>FUEL_EMI.ktCO2.IT.PPA.PAPER.PAPER_MACHINE.STEAM.BIOMASS_WASTE</t>
  </si>
  <si>
    <t>FUEL_EMI.ktCO2.IT.PPA.PAPER.PAPER_MACHINE.STEAM.STEAM_DISTR</t>
  </si>
  <si>
    <t>FUEL_EMI.ktCO2.IT.PPA.PAPER.PAPER_MACHINE_ELEC.ELEC.ELEC</t>
  </si>
  <si>
    <t>FUEL_EMI.ktCO2.IT.PPA.PAPER.FINISHING.TOTAL.TOTAL</t>
  </si>
  <si>
    <t>FUEL_EMI.ktCO2.IT.PPA.PAPER.FINISHING.STEAM.SOLIDS</t>
  </si>
  <si>
    <t>FUEL_EMI.ktCO2.IT.PPA.PAPER.FINISHING.STEAM.RFG</t>
  </si>
  <si>
    <t>FUEL_EMI.ktCO2.IT.PPA.PAPER.FINISHING.STEAM.LPG</t>
  </si>
  <si>
    <t>FUEL_EMI.ktCO2.IT.PPA.PAPER.FINISHING.STEAM.DIESEL_LIQBIO</t>
  </si>
  <si>
    <t>FUEL_EMI.ktCO2.IT.PPA.PAPER.FINISHING.STEAM.RFO</t>
  </si>
  <si>
    <t>FUEL_EMI.ktCO2.IT.PPA.PAPER.FINISHING.STEAM.OTHER</t>
  </si>
  <si>
    <t>FUEL_EMI.ktCO2.IT.PPA.PAPER.FINISHING.STEAM.NG_BIOGAS</t>
  </si>
  <si>
    <t>FUEL_EMI.ktCO2.IT.PPA.PAPER.FINISHING.STEAM.DERIVED</t>
  </si>
  <si>
    <t>FUEL_EMI.ktCO2.IT.PPA.PAPER.FINISHING.STEAM.BIOMASS_WASTE</t>
  </si>
  <si>
    <t>FUEL_EMI.ktCO2.IT.PPA.PAPER.FINISHING.STEAM.STEAM_DISTR</t>
  </si>
  <si>
    <t>FUEL_EMI.ktCO2.IT.PPA.PAPER.FINISHING_ELEC.ELEC.ELEC</t>
  </si>
  <si>
    <t>FUEL_EMI.ktCO2.IT.PPA.PRINT.TOTAL.TOTAL.TOTAL</t>
  </si>
  <si>
    <t>FUEL_EMI.ktCO2.IT.PPA.PRINT.LIGHT.GENERIC.ELEC</t>
  </si>
  <si>
    <t>FUEL_EMI.ktCO2.IT.PPA.PRINT.AIRCOMP.GENERIC.ELEC</t>
  </si>
  <si>
    <t>FUEL_EMI.ktCO2.IT.PPA.PRINT.MOTOR.GENERIC.ELEC</t>
  </si>
  <si>
    <t>FUEL_EMI.ktCO2.IT.PPA.PRINT.FANS.GENERIC.ELEC</t>
  </si>
  <si>
    <t>FUEL_EMI.ktCO2.IT.PPA.PRINT.LOW_ENTH.TOTAL.TOTAL</t>
  </si>
  <si>
    <t>FUEL_EMI.ktCO2.IT.PPA.PRINT.LOW_ENTH.THERM.DIESEL_LIQBIO</t>
  </si>
  <si>
    <t>FUEL_EMI.ktCO2.IT.PPA.PRINT.LOW_ENTH.THERM.NG_BIOGAS</t>
  </si>
  <si>
    <t>FUEL_EMI.ktCO2.IT.PPA.PRINT.LOW_ENTH.THERM.SOLAR_GEO</t>
  </si>
  <si>
    <t>FUEL_EMI.ktCO2.IT.PPA.PRINT.LOW_ENTH.HP.AMBIENT</t>
  </si>
  <si>
    <t>FUEL_EMI.ktCO2.IT.PPA.PRINT.LOW_ENTH.THERM.ELEC</t>
  </si>
  <si>
    <t>FUEL_EMI.ktCO2.IT.PPA.PRINT.PRINTING.MECH.ELEC</t>
  </si>
  <si>
    <t>VA.Meuro2015.IT.FBT.FBT</t>
  </si>
  <si>
    <t>Physical output (index)</t>
  </si>
  <si>
    <t>OUTPUT.index.IT.FBT.FBT</t>
  </si>
  <si>
    <t>Installed capacity (production index)</t>
  </si>
  <si>
    <t>CAP.index.IT.FBT.FBT</t>
  </si>
  <si>
    <t>Capacity investment (production index)</t>
  </si>
  <si>
    <t>NEWCAP.index.IT.FBT.FBT</t>
  </si>
  <si>
    <t>Decommissioned capacity (production index)</t>
  </si>
  <si>
    <t>Idle capacity (production index)</t>
  </si>
  <si>
    <t>FEC.ktoe.IT.FBT.FBT.TOTAL.TOTAL.TOTAL</t>
  </si>
  <si>
    <t>FEC.ktoe.IT.FBT.FBT.TOTAL.TOTAL.SOLIDS</t>
  </si>
  <si>
    <t>FEC.ktoe.IT.FBT.FBT.TOTAL.TOTAL.RFG</t>
  </si>
  <si>
    <t>FEC.ktoe.IT.FBT.FBT.TOTAL.TOTAL.LPG</t>
  </si>
  <si>
    <t>FEC.ktoe.IT.FBT.FBT.TOTAL.TOTAL.DIESEL</t>
  </si>
  <si>
    <t>FEC.ktoe.IT.FBT.FBT.TOTAL.TOTAL.RFO</t>
  </si>
  <si>
    <t>FEC.ktoe.IT.FBT.FBT.TOTAL.TOTAL.OTHER</t>
  </si>
  <si>
    <t>FEC.ktoe.IT.FBT.FBT.TOTAL.TOTAL.NG</t>
  </si>
  <si>
    <t>FEC.ktoe.IT.FBT.FBT.TOTAL.TOTAL.DERIVED</t>
  </si>
  <si>
    <t>FEC.ktoe.IT.FBT.FBT.TOTAL.TOTAL.BIOMASS_WASTE</t>
  </si>
  <si>
    <t>FEC.ktoe.IT.FBT.FBT.TOTAL.TOTAL.BIOGAS</t>
  </si>
  <si>
    <t>FEC.ktoe.IT.FBT.FBT.TOTAL.TOTAL.LIQBIO</t>
  </si>
  <si>
    <t>FEC.ktoe.IT.FBT.FBT.TOTAL.TOTAL.SOLAR</t>
  </si>
  <si>
    <t>FEC.ktoe.IT.FBT.FBT.TOTAL.TOTAL.GEO</t>
  </si>
  <si>
    <t>FEC.ktoe.IT.FBT.FBT.TOTAL.TOTAL.AMBIENT</t>
  </si>
  <si>
    <t>FEC.ktoe.IT.FBT.FBT.TOTAL.TOTAL.STEAM_DISTR</t>
  </si>
  <si>
    <t>FEC.ktoe.IT.FBT.FBT.TOTAL.TOTAL.ELEC</t>
  </si>
  <si>
    <t>Energy intensity (toe / physical output index)</t>
  </si>
  <si>
    <t>Useful energy demand intensity (toe useful / physical output index)</t>
  </si>
  <si>
    <t>FEC.ktoe.IT.FBT.FBT.LIGHT.GENERIC.ELEC</t>
  </si>
  <si>
    <t>FEC.ktoe.IT.FBT.FBT.AIRCOMP.GENERIC.ELEC</t>
  </si>
  <si>
    <t>FEC.ktoe.IT.FBT.FBT.MOTOR.GENERIC.ELEC</t>
  </si>
  <si>
    <t>FEC.ktoe.IT.FBT.FBT.FANS.GENERIC.ELEC</t>
  </si>
  <si>
    <t>FEC.ktoe.IT.FBT.FBT.LOW_ENTH.TOTAL.TOTAL</t>
  </si>
  <si>
    <t>FEC.ktoe.IT.FBT.FBT.LOW_ENTH.THERM.DIESEL_LIQBIO</t>
  </si>
  <si>
    <t>FEC.ktoe.IT.FBT.FBT.LOW_ENTH.THERM.NG_BIOGAS</t>
  </si>
  <si>
    <t>FEC.ktoe.IT.FBT.FBT.LOW_ENTH.THERM.SOLAR_GEO</t>
  </si>
  <si>
    <t>FEC.ktoe.IT.FBT.FBT.LOW_ENTH.HP.AMBIENT</t>
  </si>
  <si>
    <t>FEC.ktoe.IT.FBT.FBT.LOW_ENTH.THERM.ELEC</t>
  </si>
  <si>
    <t>Food: Oven (direct heat)</t>
  </si>
  <si>
    <t>Food: Direct Heat - Thermal</t>
  </si>
  <si>
    <t>FEC.ktoe.IT.FBT.FBT.OVEN.THERM.TOTAL</t>
  </si>
  <si>
    <t>FEC.ktoe.IT.FBT.FBT.OVEN.THERM.SOLIDS</t>
  </si>
  <si>
    <t>FEC.ktoe.IT.FBT.FBT.OVEN.THERM.LPG</t>
  </si>
  <si>
    <t>FEC.ktoe.IT.FBT.FBT.OVEN.THERM.DIESEL_LIQBIO</t>
  </si>
  <si>
    <t>FEC.ktoe.IT.FBT.FBT.OVEN.THERM.RFO</t>
  </si>
  <si>
    <t>FEC.ktoe.IT.FBT.FBT.OVEN.THERM.NG_BIOGAS</t>
  </si>
  <si>
    <t>Food: Direct Heat - Electric</t>
  </si>
  <si>
    <t>FEC.ktoe.IT.FBT.FBT.OVEN.ELEC.ELEC</t>
  </si>
  <si>
    <t>Food: Direct Heat - Microwave</t>
  </si>
  <si>
    <t>FEC.ktoe.IT.FBT.FBT.OVEN_MICROW.MICROW.ELEC</t>
  </si>
  <si>
    <t>Food: Specific process heat</t>
  </si>
  <si>
    <t>Food: Process Heat - Thermal</t>
  </si>
  <si>
    <t>FEC.ktoe.IT.FBT.FBT.PROC_HEAT.THERM.TOTAL</t>
  </si>
  <si>
    <t>FEC.ktoe.IT.FBT.FBT.PROC_HEAT.THERM.SOLIDS</t>
  </si>
  <si>
    <t>FEC.ktoe.IT.FBT.FBT.PROC_HEAT.THERM.LPG</t>
  </si>
  <si>
    <t>FEC.ktoe.IT.FBT.FBT.PROC_HEAT.THERM.DIESEL_LIQBIO</t>
  </si>
  <si>
    <t>FEC.ktoe.IT.FBT.FBT.PROC_HEAT.THERM.RFO</t>
  </si>
  <si>
    <t>FEC.ktoe.IT.FBT.FBT.PROC_HEAT.THERM.NG_BIOGAS</t>
  </si>
  <si>
    <t>Food: Process Heat - Electric</t>
  </si>
  <si>
    <t>FEC.ktoe.IT.FBT.FBT.PROC_HEAT.ELEC.ELEC</t>
  </si>
  <si>
    <t>Food: Process Heat - Microwave</t>
  </si>
  <si>
    <t>FEC.ktoe.IT.FBT.FBT.PROC_HEAT_MICROW.MICROW.ELEC</t>
  </si>
  <si>
    <t>Food: Steam processing</t>
  </si>
  <si>
    <t>FEC.ktoe.IT.FBT.FBT.PROCESSING.TOTAL.TOTAL</t>
  </si>
  <si>
    <t>FEC.ktoe.IT.FBT.FBT.PROCESSING.STEAM.SOLIDS</t>
  </si>
  <si>
    <t>FEC.ktoe.IT.FBT.FBT.PROCESSING.STEAM.RFG</t>
  </si>
  <si>
    <t>FEC.ktoe.IT.FBT.FBT.PROCESSING.STEAM.LPG</t>
  </si>
  <si>
    <t>FEC.ktoe.IT.FBT.FBT.PROCESSING.STEAM.DIESEL_LIQBIO</t>
  </si>
  <si>
    <t>FEC.ktoe.IT.FBT.FBT.PROCESSING.STEAM.RFO</t>
  </si>
  <si>
    <t>FEC.ktoe.IT.FBT.FBT.PROCESSING.STEAM.OTHER</t>
  </si>
  <si>
    <t>FEC.ktoe.IT.FBT.FBT.PROCESSING.STEAM.NG_BIOGAS</t>
  </si>
  <si>
    <t>FEC.ktoe.IT.FBT.FBT.PROCESSING.STEAM.DERIVED</t>
  </si>
  <si>
    <t>FEC.ktoe.IT.FBT.FBT.PROCESSING.STEAM.BIOMASS_WASTE</t>
  </si>
  <si>
    <t>FEC.ktoe.IT.FBT.FBT.PROCESSING.STEAM.STEAM_DISTR</t>
  </si>
  <si>
    <t>Food: Drying</t>
  </si>
  <si>
    <t>Food: Thermal drying</t>
  </si>
  <si>
    <t>FEC.ktoe.IT.FBT.FBT.DRYING.TOTAL.TOTAL</t>
  </si>
  <si>
    <t>FEC.ktoe.IT.FBT.FBT.DRYING.THERM.SOLIDS</t>
  </si>
  <si>
    <t>FEC.ktoe.IT.FBT.FBT.DRYING.THERM.LPG</t>
  </si>
  <si>
    <t>FEC.ktoe.IT.FBT.FBT.DRYING.THERM.DIESEL_LIQBIO</t>
  </si>
  <si>
    <t>FEC.ktoe.IT.FBT.FBT.DRYING.THERM.RFO</t>
  </si>
  <si>
    <t>FEC.ktoe.IT.FBT.FBT.DRYING.THERM.NG_BIOGAS</t>
  </si>
  <si>
    <t>Food: Steam drying</t>
  </si>
  <si>
    <t>FEC.ktoe.IT.FBT.FBT.DRYING_STEAM.TOTAL.TOTAL</t>
  </si>
  <si>
    <t>FEC.ktoe.IT.FBT.FBT.DRYING_STEAM.STEAM.SOLIDS</t>
  </si>
  <si>
    <t>FEC.ktoe.IT.FBT.FBT.DRYING_STEAM.STEAM.RFG</t>
  </si>
  <si>
    <t>FEC.ktoe.IT.FBT.FBT.DRYING_STEAM.STEAM.LPG</t>
  </si>
  <si>
    <t>FEC.ktoe.IT.FBT.FBT.DRYING_STEAM.STEAM.DIESEL_LIQBIO</t>
  </si>
  <si>
    <t>FEC.ktoe.IT.FBT.FBT.DRYING_STEAM.STEAM.RFO</t>
  </si>
  <si>
    <t>FEC.ktoe.IT.FBT.FBT.DRYING_STEAM.STEAM.OTHER</t>
  </si>
  <si>
    <t>FEC.ktoe.IT.FBT.FBT.DRYING_STEAM.STEAM.NG_BIOGAS</t>
  </si>
  <si>
    <t>FEC.ktoe.IT.FBT.FBT.DRYING_STEAM.STEAM.DERIVED</t>
  </si>
  <si>
    <t>FEC.ktoe.IT.FBT.FBT.DRYING_STEAM.STEAM.BIOMASS_WASTE</t>
  </si>
  <si>
    <t>FEC.ktoe.IT.FBT.FBT.DRYING_STEAM.STEAM.STEAM_DISTR</t>
  </si>
  <si>
    <t>Food: Electric drying</t>
  </si>
  <si>
    <t>FEC.ktoe.IT.FBT.FBT.DRYING_ELEC.ELEC.ELEC</t>
  </si>
  <si>
    <t>Food: Freeze drying</t>
  </si>
  <si>
    <t>FEC.ktoe.IT.FBT.FBT.DRYING_FREEZE.FREEZE_DRY.ELEC</t>
  </si>
  <si>
    <t>Food: Microwave drying</t>
  </si>
  <si>
    <t>FEC.ktoe.IT.FBT.FBT.DRYING_MICROW.MICROW.ELEC</t>
  </si>
  <si>
    <t>Food: Process cooling and refrigeration</t>
  </si>
  <si>
    <t>Food: Thermal cooling</t>
  </si>
  <si>
    <t>FEC.ktoe.IT.FBT.FBT.PROC_COOL_THERM.THERM.NG_BIOGAS</t>
  </si>
  <si>
    <t>Food: Steam cooling</t>
  </si>
  <si>
    <t>FEC.ktoe.IT.FBT.FBT.PROC_COOL.TOTAL.TOTAL</t>
  </si>
  <si>
    <t>FEC.ktoe.IT.FBT.FBT.PROC_COOL.STEAM.SOLIDS</t>
  </si>
  <si>
    <t>FEC.ktoe.IT.FBT.FBT.PROC_COOL.STEAM.RFG</t>
  </si>
  <si>
    <t>FEC.ktoe.IT.FBT.FBT.PROC_COOL.STEAM.LPG</t>
  </si>
  <si>
    <t>FEC.ktoe.IT.FBT.FBT.PROC_COOL.STEAM.DIESEL_LIQBIO</t>
  </si>
  <si>
    <t>FEC.ktoe.IT.FBT.FBT.PROC_COOL.STEAM.RFO</t>
  </si>
  <si>
    <t>FEC.ktoe.IT.FBT.FBT.PROC_COOL.STEAM.OTHER</t>
  </si>
  <si>
    <t>FEC.ktoe.IT.FBT.FBT.PROC_COOL.STEAM.NG_BIOGAS</t>
  </si>
  <si>
    <t>FEC.ktoe.IT.FBT.FBT.PROC_COOL.STEAM.DERIVED</t>
  </si>
  <si>
    <t>FEC.ktoe.IT.FBT.FBT.PROC_COOL.STEAM.BIOMASS_WASTE</t>
  </si>
  <si>
    <t>FEC.ktoe.IT.FBT.FBT.PROC_COOL.STEAM.STEAM_DISTR</t>
  </si>
  <si>
    <t>Food: Electric cooling</t>
  </si>
  <si>
    <t>FEC.ktoe.IT.FBT.FBT.PROC_COOL_ELEC.ELEC.ELEC</t>
  </si>
  <si>
    <t>Food: Electric machinery</t>
  </si>
  <si>
    <t>FEC.ktoe.IT.FBT.FBT.GENERIC.MECH.ELEC</t>
  </si>
  <si>
    <t>UED.ktoe.IT.FBT.FBT.TOTAL.TOTAL.TOTAL</t>
  </si>
  <si>
    <t>UED.ktoe.IT.FBT.FBT.LIGHT.GENERIC.ELEC</t>
  </si>
  <si>
    <t>UED.ktoe.IT.FBT.FBT.AIRCOMP.GENERIC.ELEC</t>
  </si>
  <si>
    <t>UED.ktoe.IT.FBT.FBT.MOTOR.GENERIC.ELEC</t>
  </si>
  <si>
    <t>UED.ktoe.IT.FBT.FBT.FANS.GENERIC.ELEC</t>
  </si>
  <si>
    <t>UED.ktoe.IT.FBT.FBT.LOW_ENTH.TOTAL.TOTAL</t>
  </si>
  <si>
    <t>UED.ktoe.IT.FBT.FBT.LOW_ENTH.THERM.DIESEL_LIQBIO</t>
  </si>
  <si>
    <t>UED.ktoe.IT.FBT.FBT.LOW_ENTH.THERM.NG_BIOGAS</t>
  </si>
  <si>
    <t>UED.ktoe.IT.FBT.FBT.LOW_ENTH.THERM.SOLAR_GEO</t>
  </si>
  <si>
    <t>UED.ktoe.IT.FBT.FBT.LOW_ENTH.HP.AMBIENT</t>
  </si>
  <si>
    <t>UED.ktoe.IT.FBT.FBT.LOW_ENTH.THERM.ELEC</t>
  </si>
  <si>
    <t>UED.ktoe.IT.FBT.FBT.OVEN.THERM.TOTAL</t>
  </si>
  <si>
    <t>UED.ktoe.IT.FBT.FBT.OVEN.THERM.SOLIDS</t>
  </si>
  <si>
    <t>UED.ktoe.IT.FBT.FBT.OVEN.THERM.LPG</t>
  </si>
  <si>
    <t>UED.ktoe.IT.FBT.FBT.OVEN.THERM.DIESEL_LIQBIO</t>
  </si>
  <si>
    <t>UED.ktoe.IT.FBT.FBT.OVEN.THERM.RFO</t>
  </si>
  <si>
    <t>UED.ktoe.IT.FBT.FBT.OVEN.THERM.NG_BIOGAS</t>
  </si>
  <si>
    <t>UED.ktoe.IT.FBT.FBT.OVEN.ELEC.ELEC</t>
  </si>
  <si>
    <t>UED.ktoe.IT.FBT.FBT.OVEN_MICROW.MICROW.ELEC</t>
  </si>
  <si>
    <t>UED.ktoe.IT.FBT.FBT.PROC_HEAT.THERM.TOTAL</t>
  </si>
  <si>
    <t>UED.ktoe.IT.FBT.FBT.PROC_HEAT.THERM.SOLIDS</t>
  </si>
  <si>
    <t>UED.ktoe.IT.FBT.FBT.PROC_HEAT.THERM.LPG</t>
  </si>
  <si>
    <t>UED.ktoe.IT.FBT.FBT.PROC_HEAT.THERM.DIESEL_LIQBIO</t>
  </si>
  <si>
    <t>UED.ktoe.IT.FBT.FBT.PROC_HEAT.THERM.RFO</t>
  </si>
  <si>
    <t>UED.ktoe.IT.FBT.FBT.PROC_HEAT.THERM.NG_BIOGAS</t>
  </si>
  <si>
    <t>UED.ktoe.IT.FBT.FBT.PROC_HEAT.ELEC.ELEC</t>
  </si>
  <si>
    <t>UED.ktoe.IT.FBT.FBT.PROC_HEAT_MICROW.MICROW.ELEC</t>
  </si>
  <si>
    <t>UED.ktoe.IT.FBT.FBT.PROCESSING.TOTAL.TOTAL</t>
  </si>
  <si>
    <t>UED.ktoe.IT.FBT.FBT.PROCESSING.STEAM.SOLIDS</t>
  </si>
  <si>
    <t>UED.ktoe.IT.FBT.FBT.PROCESSING.STEAM.RFG</t>
  </si>
  <si>
    <t>UED.ktoe.IT.FBT.FBT.PROCESSING.STEAM.LPG</t>
  </si>
  <si>
    <t>UED.ktoe.IT.FBT.FBT.PROCESSING.STEAM.DIESEL_LIQBIO</t>
  </si>
  <si>
    <t>UED.ktoe.IT.FBT.FBT.PROCESSING.STEAM.RFO</t>
  </si>
  <si>
    <t>UED.ktoe.IT.FBT.FBT.PROCESSING.STEAM.OTHER</t>
  </si>
  <si>
    <t>UED.ktoe.IT.FBT.FBT.PROCESSING.STEAM.NG_BIOGAS</t>
  </si>
  <si>
    <t>UED.ktoe.IT.FBT.FBT.PROCESSING.STEAM.DERIVED</t>
  </si>
  <si>
    <t>UED.ktoe.IT.FBT.FBT.PROCESSING.STEAM.BIOMASS_WASTE</t>
  </si>
  <si>
    <t>UED.ktoe.IT.FBT.FBT.PROCESSING.STEAM.STEAM_DISTR</t>
  </si>
  <si>
    <t>UED.ktoe.IT.FBT.FBT.DRYING.TOTAL.TOTAL</t>
  </si>
  <si>
    <t>UED.ktoe.IT.FBT.FBT.DRYING.THERM.SOLIDS</t>
  </si>
  <si>
    <t>UED.ktoe.IT.FBT.FBT.DRYING.THERM.LPG</t>
  </si>
  <si>
    <t>UED.ktoe.IT.FBT.FBT.DRYING.THERM.DIESEL_LIQBIO</t>
  </si>
  <si>
    <t>UED.ktoe.IT.FBT.FBT.DRYING.THERM.RFO</t>
  </si>
  <si>
    <t>UED.ktoe.IT.FBT.FBT.DRYING.THERM.NG_BIOGAS</t>
  </si>
  <si>
    <t>UED.ktoe.IT.FBT.FBT.DRYING_STEAM.TOTAL.TOTAL</t>
  </si>
  <si>
    <t>UED.ktoe.IT.FBT.FBT.DRYING_STEAM.STEAM.SOLIDS</t>
  </si>
  <si>
    <t>UED.ktoe.IT.FBT.FBT.DRYING_STEAM.STEAM.RFG</t>
  </si>
  <si>
    <t>UED.ktoe.IT.FBT.FBT.DRYING_STEAM.STEAM.LPG</t>
  </si>
  <si>
    <t>UED.ktoe.IT.FBT.FBT.DRYING_STEAM.STEAM.DIESEL_LIQBIO</t>
  </si>
  <si>
    <t>UED.ktoe.IT.FBT.FBT.DRYING_STEAM.STEAM.RFO</t>
  </si>
  <si>
    <t>UED.ktoe.IT.FBT.FBT.DRYING_STEAM.STEAM.OTHER</t>
  </si>
  <si>
    <t>UED.ktoe.IT.FBT.FBT.DRYING_STEAM.STEAM.NG_BIOGAS</t>
  </si>
  <si>
    <t>UED.ktoe.IT.FBT.FBT.DRYING_STEAM.STEAM.DERIVED</t>
  </si>
  <si>
    <t>UED.ktoe.IT.FBT.FBT.DRYING_STEAM.STEAM.BIOMASS_WASTE</t>
  </si>
  <si>
    <t>UED.ktoe.IT.FBT.FBT.DRYING_STEAM.STEAM.STEAM_DISTR</t>
  </si>
  <si>
    <t>UED.ktoe.IT.FBT.FBT.DRYING_ELEC.ELEC.ELEC</t>
  </si>
  <si>
    <t>UED.ktoe.IT.FBT.FBT.DRYING_FREEZE.FREEZE_DRY.ELEC</t>
  </si>
  <si>
    <t>UED.ktoe.IT.FBT.FBT.DRYING_MICROW.MICROW.ELEC</t>
  </si>
  <si>
    <t>UED.ktoe.IT.FBT.FBT.PROC_COOL_THERM.THERM.NG_BIOGAS</t>
  </si>
  <si>
    <t>UED.ktoe.IT.FBT.FBT.PROC_COOL.TOTAL.TOTAL</t>
  </si>
  <si>
    <t>UED.ktoe.IT.FBT.FBT.PROC_COOL.STEAM.SOLIDS</t>
  </si>
  <si>
    <t>UED.ktoe.IT.FBT.FBT.PROC_COOL.STEAM.RFG</t>
  </si>
  <si>
    <t>UED.ktoe.IT.FBT.FBT.PROC_COOL.STEAM.LPG</t>
  </si>
  <si>
    <t>UED.ktoe.IT.FBT.FBT.PROC_COOL.STEAM.DIESEL_LIQBIO</t>
  </si>
  <si>
    <t>UED.ktoe.IT.FBT.FBT.PROC_COOL.STEAM.RFO</t>
  </si>
  <si>
    <t>UED.ktoe.IT.FBT.FBT.PROC_COOL.STEAM.OTHER</t>
  </si>
  <si>
    <t>UED.ktoe.IT.FBT.FBT.PROC_COOL.STEAM.NG_BIOGAS</t>
  </si>
  <si>
    <t>UED.ktoe.IT.FBT.FBT.PROC_COOL.STEAM.DERIVED</t>
  </si>
  <si>
    <t>UED.ktoe.IT.FBT.FBT.PROC_COOL.STEAM.BIOMASS_WASTE</t>
  </si>
  <si>
    <t>UED.ktoe.IT.FBT.FBT.PROC_COOL.STEAM.STEAM_DISTR</t>
  </si>
  <si>
    <t>UED.ktoe.IT.FBT.FBT.PROC_COOL_ELEC.ELEC.ELEC</t>
  </si>
  <si>
    <t>UED.ktoe.IT.FBT.FBT.GENERIC.MECH.ELEC</t>
  </si>
  <si>
    <t>FUEL_EMI.ktCO2.IT.FBT.FBT.TOTAL.TOTAL.TOTAL</t>
  </si>
  <si>
    <t>FUEL_EMI.ktCO2.IT.FBT.FBT.LIGHT.GENERIC.ELEC</t>
  </si>
  <si>
    <t>FUEL_EMI.ktCO2.IT.FBT.FBT.AIRCOMP.GENERIC.ELEC</t>
  </si>
  <si>
    <t>FUEL_EMI.ktCO2.IT.FBT.FBT.MOTOR.GENERIC.ELEC</t>
  </si>
  <si>
    <t>FUEL_EMI.ktCO2.IT.FBT.FBT.FANS.GENERIC.ELEC</t>
  </si>
  <si>
    <t>FUEL_EMI.ktCO2.IT.FBT.FBT.LOW_ENTH.TOTAL.TOTAL</t>
  </si>
  <si>
    <t>FUEL_EMI.ktCO2.IT.FBT.FBT.LOW_ENTH.THERM.DIESEL_LIQBIO</t>
  </si>
  <si>
    <t>FUEL_EMI.ktCO2.IT.FBT.FBT.LOW_ENTH.THERM.NG_BIOGAS</t>
  </si>
  <si>
    <t>FUEL_EMI.ktCO2.IT.FBT.FBT.LOW_ENTH.THERM.SOLAR_GEO</t>
  </si>
  <si>
    <t>FUEL_EMI.ktCO2.IT.FBT.FBT.LOW_ENTH.HP.AMBIENT</t>
  </si>
  <si>
    <t>FUEL_EMI.ktCO2.IT.FBT.FBT.LOW_ENTH.THERM.ELEC</t>
  </si>
  <si>
    <t>FUEL_EMI.ktCO2.IT.FBT.FBT.OVEN.THERM.TOTAL</t>
  </si>
  <si>
    <t>FUEL_EMI.ktCO2.IT.FBT.FBT.OVEN.THERM.SOLIDS</t>
  </si>
  <si>
    <t>FUEL_EMI.ktCO2.IT.FBT.FBT.OVEN.THERM.LPG</t>
  </si>
  <si>
    <t>FUEL_EMI.ktCO2.IT.FBT.FBT.OVEN.THERM.DIESEL_LIQBIO</t>
  </si>
  <si>
    <t>FUEL_EMI.ktCO2.IT.FBT.FBT.OVEN.THERM.RFO</t>
  </si>
  <si>
    <t>FUEL_EMI.ktCO2.IT.FBT.FBT.OVEN.THERM.NG_BIOGAS</t>
  </si>
  <si>
    <t>FUEL_EMI.ktCO2.IT.FBT.FBT.OVEN.ELEC.ELEC</t>
  </si>
  <si>
    <t>FUEL_EMI.ktCO2.IT.FBT.FBT.OVEN_MICROW.MICROW.ELEC</t>
  </si>
  <si>
    <t>FUEL_EMI.ktCO2.IT.FBT.FBT.PROC_HEAT.THERM.TOTAL</t>
  </si>
  <si>
    <t>FUEL_EMI.ktCO2.IT.FBT.FBT.PROC_HEAT.THERM.SOLIDS</t>
  </si>
  <si>
    <t>FUEL_EMI.ktCO2.IT.FBT.FBT.PROC_HEAT.THERM.LPG</t>
  </si>
  <si>
    <t>FUEL_EMI.ktCO2.IT.FBT.FBT.PROC_HEAT.THERM.DIESEL_LIQBIO</t>
  </si>
  <si>
    <t>FUEL_EMI.ktCO2.IT.FBT.FBT.PROC_HEAT.THERM.RFO</t>
  </si>
  <si>
    <t>FUEL_EMI.ktCO2.IT.FBT.FBT.PROC_HEAT.THERM.NG_BIOGAS</t>
  </si>
  <si>
    <t>FUEL_EMI.ktCO2.IT.FBT.FBT.PROC_HEAT.ELEC.ELEC</t>
  </si>
  <si>
    <t>FUEL_EMI.ktCO2.IT.FBT.FBT.PROC_HEAT_MICROW.MICROW.ELEC</t>
  </si>
  <si>
    <t>FUEL_EMI.ktCO2.IT.FBT.FBT.PROCESSING.TOTAL.TOTAL</t>
  </si>
  <si>
    <t>FUEL_EMI.ktCO2.IT.FBT.FBT.PROCESSING.STEAM.SOLIDS</t>
  </si>
  <si>
    <t>FUEL_EMI.ktCO2.IT.FBT.FBT.PROCESSING.STEAM.RFG</t>
  </si>
  <si>
    <t>FUEL_EMI.ktCO2.IT.FBT.FBT.PROCESSING.STEAM.LPG</t>
  </si>
  <si>
    <t>FUEL_EMI.ktCO2.IT.FBT.FBT.PROCESSING.STEAM.DIESEL_LIQBIO</t>
  </si>
  <si>
    <t>FUEL_EMI.ktCO2.IT.FBT.FBT.PROCESSING.STEAM.RFO</t>
  </si>
  <si>
    <t>FUEL_EMI.ktCO2.IT.FBT.FBT.PROCESSING.STEAM.OTHER</t>
  </si>
  <si>
    <t>FUEL_EMI.ktCO2.IT.FBT.FBT.PROCESSING.STEAM.NG_BIOGAS</t>
  </si>
  <si>
    <t>FUEL_EMI.ktCO2.IT.FBT.FBT.PROCESSING.STEAM.DERIVED</t>
  </si>
  <si>
    <t>FUEL_EMI.ktCO2.IT.FBT.FBT.PROCESSING.STEAM.BIOMASS_WASTE</t>
  </si>
  <si>
    <t>FUEL_EMI.ktCO2.IT.FBT.FBT.PROCESSING.STEAM.STEAM_DISTR</t>
  </si>
  <si>
    <t>FUEL_EMI.ktCO2.IT.FBT.FBT.DRYING.TOTAL.TOTAL</t>
  </si>
  <si>
    <t>FUEL_EMI.ktCO2.IT.FBT.FBT.DRYING.THERM.SOLIDS</t>
  </si>
  <si>
    <t>FUEL_EMI.ktCO2.IT.FBT.FBT.DRYING.THERM.LPG</t>
  </si>
  <si>
    <t>FUEL_EMI.ktCO2.IT.FBT.FBT.DRYING.THERM.DIESEL_LIQBIO</t>
  </si>
  <si>
    <t>FUEL_EMI.ktCO2.IT.FBT.FBT.DRYING.THERM.RFO</t>
  </si>
  <si>
    <t>FUEL_EMI.ktCO2.IT.FBT.FBT.DRYING.THERM.NG_BIOGAS</t>
  </si>
  <si>
    <t>FUEL_EMI.ktCO2.IT.FBT.FBT.DRYING_STEAM.TOTAL.TOTAL</t>
  </si>
  <si>
    <t>FUEL_EMI.ktCO2.IT.FBT.FBT.DRYING_STEAM.STEAM.SOLIDS</t>
  </si>
  <si>
    <t>FUEL_EMI.ktCO2.IT.FBT.FBT.DRYING_STEAM.STEAM.RFG</t>
  </si>
  <si>
    <t>FUEL_EMI.ktCO2.IT.FBT.FBT.DRYING_STEAM.STEAM.LPG</t>
  </si>
  <si>
    <t>FUEL_EMI.ktCO2.IT.FBT.FBT.DRYING_STEAM.STEAM.DIESEL_LIQBIO</t>
  </si>
  <si>
    <t>FUEL_EMI.ktCO2.IT.FBT.FBT.DRYING_STEAM.STEAM.RFO</t>
  </si>
  <si>
    <t>FUEL_EMI.ktCO2.IT.FBT.FBT.DRYING_STEAM.STEAM.OTHER</t>
  </si>
  <si>
    <t>FUEL_EMI.ktCO2.IT.FBT.FBT.DRYING_STEAM.STEAM.NG_BIOGAS</t>
  </si>
  <si>
    <t>FUEL_EMI.ktCO2.IT.FBT.FBT.DRYING_STEAM.STEAM.DERIVED</t>
  </si>
  <si>
    <t>FUEL_EMI.ktCO2.IT.FBT.FBT.DRYING_STEAM.STEAM.BIOMASS_WASTE</t>
  </si>
  <si>
    <t>FUEL_EMI.ktCO2.IT.FBT.FBT.DRYING_STEAM.STEAM.STEAM_DISTR</t>
  </si>
  <si>
    <t>FUEL_EMI.ktCO2.IT.FBT.FBT.DRYING_ELEC.ELEC.ELEC</t>
  </si>
  <si>
    <t>FUEL_EMI.ktCO2.IT.FBT.FBT.DRYING_FREEZE.FREEZE_DRY.ELEC</t>
  </si>
  <si>
    <t>FUEL_EMI.ktCO2.IT.FBT.FBT.DRYING_MICROW.MICROW.ELEC</t>
  </si>
  <si>
    <t>FUEL_EMI.ktCO2.IT.FBT.FBT.PROC_COOL_THERM.THERM.NG_BIOGAS</t>
  </si>
  <si>
    <t>FUEL_EMI.ktCO2.IT.FBT.FBT.PROC_COOL.TOTAL.TOTAL</t>
  </si>
  <si>
    <t>FUEL_EMI.ktCO2.IT.FBT.FBT.PROC_COOL.STEAM.SOLIDS</t>
  </si>
  <si>
    <t>FUEL_EMI.ktCO2.IT.FBT.FBT.PROC_COOL.STEAM.RFG</t>
  </si>
  <si>
    <t>FUEL_EMI.ktCO2.IT.FBT.FBT.PROC_COOL.STEAM.LPG</t>
  </si>
  <si>
    <t>FUEL_EMI.ktCO2.IT.FBT.FBT.PROC_COOL.STEAM.DIESEL_LIQBIO</t>
  </si>
  <si>
    <t>FUEL_EMI.ktCO2.IT.FBT.FBT.PROC_COOL.STEAM.RFO</t>
  </si>
  <si>
    <t>FUEL_EMI.ktCO2.IT.FBT.FBT.PROC_COOL.STEAM.OTHER</t>
  </si>
  <si>
    <t>FUEL_EMI.ktCO2.IT.FBT.FBT.PROC_COOL.STEAM.NG_BIOGAS</t>
  </si>
  <si>
    <t>FUEL_EMI.ktCO2.IT.FBT.FBT.PROC_COOL.STEAM.DERIVED</t>
  </si>
  <si>
    <t>FUEL_EMI.ktCO2.IT.FBT.FBT.PROC_COOL.STEAM.BIOMASS_WASTE</t>
  </si>
  <si>
    <t>FUEL_EMI.ktCO2.IT.FBT.FBT.PROC_COOL.STEAM.STEAM_DISTR</t>
  </si>
  <si>
    <t>FUEL_EMI.ktCO2.IT.FBT.FBT.PROC_COOL_ELEC.ELEC.ELEC</t>
  </si>
  <si>
    <t>FUEL_EMI.ktCO2.IT.FBT.FBT.GENERIC.MECH.ELEC</t>
  </si>
  <si>
    <t>VA.Meuro2015.IT.TRE.TRE</t>
  </si>
  <si>
    <t>OUTPUT.index.IT.TRE.TRE</t>
  </si>
  <si>
    <t>CAP.index.IT.TRE.TRE</t>
  </si>
  <si>
    <t>NEWCAP.index.IT.TRE.TRE</t>
  </si>
  <si>
    <t>FEC.ktoe.IT.TRE.TRE.TOTAL.TOTAL.TOTAL</t>
  </si>
  <si>
    <t>FEC.ktoe.IT.TRE.TRE.TOTAL.TOTAL.SOLIDS</t>
  </si>
  <si>
    <t>FEC.ktoe.IT.TRE.TRE.TOTAL.TOTAL.RFG</t>
  </si>
  <si>
    <t>FEC.ktoe.IT.TRE.TRE.TOTAL.TOTAL.LPG</t>
  </si>
  <si>
    <t>FEC.ktoe.IT.TRE.TRE.TOTAL.TOTAL.DIESEL</t>
  </si>
  <si>
    <t>FEC.ktoe.IT.TRE.TRE.TOTAL.TOTAL.RFO</t>
  </si>
  <si>
    <t>FEC.ktoe.IT.TRE.TRE.TOTAL.TOTAL.OTHER</t>
  </si>
  <si>
    <t>FEC.ktoe.IT.TRE.TRE.TOTAL.TOTAL.NG</t>
  </si>
  <si>
    <t>FEC.ktoe.IT.TRE.TRE.TOTAL.TOTAL.DERIVED</t>
  </si>
  <si>
    <t>FEC.ktoe.IT.TRE.TRE.TOTAL.TOTAL.BIOMASS_WASTE</t>
  </si>
  <si>
    <t>FEC.ktoe.IT.TRE.TRE.TOTAL.TOTAL.BIOGAS</t>
  </si>
  <si>
    <t>FEC.ktoe.IT.TRE.TRE.TOTAL.TOTAL.LIQBIO</t>
  </si>
  <si>
    <t>FEC.ktoe.IT.TRE.TRE.TOTAL.TOTAL.SOLAR</t>
  </si>
  <si>
    <t>FEC.ktoe.IT.TRE.TRE.TOTAL.TOTAL.GEO</t>
  </si>
  <si>
    <t>FEC.ktoe.IT.TRE.TRE.TOTAL.TOTAL.AMBIENT</t>
  </si>
  <si>
    <t>FEC.ktoe.IT.TRE.TRE.TOTAL.TOTAL.STEAM_DISTR</t>
  </si>
  <si>
    <t>FEC.ktoe.IT.TRE.TRE.TOTAL.TOTAL.ELEC</t>
  </si>
  <si>
    <t>FEC.ktoe.IT.TRE.TRE.LIGHT.GENERIC.ELEC</t>
  </si>
  <si>
    <t>FEC.ktoe.IT.TRE.TRE.AIRCOMP.GENERIC.ELEC</t>
  </si>
  <si>
    <t>FEC.ktoe.IT.TRE.TRE.MOTOR.GENERIC.ELEC</t>
  </si>
  <si>
    <t>FEC.ktoe.IT.TRE.TRE.FANS.GENERIC.ELEC</t>
  </si>
  <si>
    <t>FEC.ktoe.IT.TRE.TRE.LOW_ENTH.TOTAL.TOTAL</t>
  </si>
  <si>
    <t>FEC.ktoe.IT.TRE.TRE.LOW_ENTH.THERM.DIESEL_LIQBIO</t>
  </si>
  <si>
    <t>FEC.ktoe.IT.TRE.TRE.LOW_ENTH.THERM.NG_BIOGAS</t>
  </si>
  <si>
    <t>FEC.ktoe.IT.TRE.TRE.LOW_ENTH.THERM.SOLAR_GEO</t>
  </si>
  <si>
    <t>FEC.ktoe.IT.TRE.TRE.LOW_ENTH.HP.AMBIENT</t>
  </si>
  <si>
    <t>FEC.ktoe.IT.TRE.TRE.LOW_ENTH.THERM.ELEC</t>
  </si>
  <si>
    <t>Trans. Eq.: Foundries</t>
  </si>
  <si>
    <t>Trans. Eq.: Thermal Foundries</t>
  </si>
  <si>
    <t>FEC.ktoe.IT.TRE.TRE.FOUNDRY.THERM.TOTAL</t>
  </si>
  <si>
    <t>FEC.ktoe.IT.TRE.TRE.FOUNDRY.THERM.SOLIDS</t>
  </si>
  <si>
    <t>FEC.ktoe.IT.TRE.TRE.FOUNDRY.THERM.LPG</t>
  </si>
  <si>
    <t>FEC.ktoe.IT.TRE.TRE.FOUNDRY.THERM.DIESEL_LIQBIO</t>
  </si>
  <si>
    <t>FEC.ktoe.IT.TRE.TRE.FOUNDRY.THERM.RFO</t>
  </si>
  <si>
    <t>FEC.ktoe.IT.TRE.TRE.FOUNDRY.THERM.NG_BIOGAS</t>
  </si>
  <si>
    <t>Trans. Eq.: Electric Foundries</t>
  </si>
  <si>
    <t>FEC.ktoe.IT.TRE.TRE.FOUNDRY.ELEC.ELEC</t>
  </si>
  <si>
    <t>Trans. Eq.: Connection techniques</t>
  </si>
  <si>
    <t>Trans. Eq.: Thermal connection</t>
  </si>
  <si>
    <t>FEC.ktoe.IT.TRE.TRE.CONNECTION_THERM.THERM.NG_BIOGAS</t>
  </si>
  <si>
    <t>Trans. Eq.: Electric connection</t>
  </si>
  <si>
    <t>FEC.ktoe.IT.TRE.TRE.CONNECTION_ELEC.ELEC.ELEC</t>
  </si>
  <si>
    <t>Trans. Eq.: Heat treatment</t>
  </si>
  <si>
    <t>Trans. Eq.: Heat treatment - Thermal</t>
  </si>
  <si>
    <t>FEC.ktoe.IT.TRE.TRE.HEAT_TREAT.THERM.TOTAL</t>
  </si>
  <si>
    <t>FEC.ktoe.IT.TRE.TRE.HEAT_TREAT.THERM.SOLIDS</t>
  </si>
  <si>
    <t>FEC.ktoe.IT.TRE.TRE.HEAT_TREAT.THERM.LPG</t>
  </si>
  <si>
    <t>FEC.ktoe.IT.TRE.TRE.HEAT_TREAT.THERM.DIESEL_LIQBIO</t>
  </si>
  <si>
    <t>FEC.ktoe.IT.TRE.TRE.HEAT_TREAT.THERM.RFO</t>
  </si>
  <si>
    <t>FEC.ktoe.IT.TRE.TRE.HEAT_TREAT.THERM.NG_BIOGAS</t>
  </si>
  <si>
    <t>Trans. Eq.: Heat treatment - Electric</t>
  </si>
  <si>
    <t>FEC.ktoe.IT.TRE.TRE.HEAT_TREAT.ELEC.ELEC</t>
  </si>
  <si>
    <t>Trans. Eq.: Steam processing</t>
  </si>
  <si>
    <t>FEC.ktoe.IT.TRE.TRE.PROCESSING.TOTAL.TOTAL</t>
  </si>
  <si>
    <t>FEC.ktoe.IT.TRE.TRE.PROCESSING.STEAM.SOLIDS</t>
  </si>
  <si>
    <t>FEC.ktoe.IT.TRE.TRE.PROCESSING.STEAM.RFG</t>
  </si>
  <si>
    <t>FEC.ktoe.IT.TRE.TRE.PROCESSING.STEAM.LPG</t>
  </si>
  <si>
    <t>FEC.ktoe.IT.TRE.TRE.PROCESSING.STEAM.DIESEL_LIQBIO</t>
  </si>
  <si>
    <t>FEC.ktoe.IT.TRE.TRE.PROCESSING.STEAM.RFO</t>
  </si>
  <si>
    <t>FEC.ktoe.IT.TRE.TRE.PROCESSING.STEAM.OTHER</t>
  </si>
  <si>
    <t>FEC.ktoe.IT.TRE.TRE.PROCESSING.STEAM.NG_BIOGAS</t>
  </si>
  <si>
    <t>FEC.ktoe.IT.TRE.TRE.PROCESSING.STEAM.DERIVED</t>
  </si>
  <si>
    <t>FEC.ktoe.IT.TRE.TRE.PROCESSING.STEAM.BIOMASS_WASTE</t>
  </si>
  <si>
    <t>FEC.ktoe.IT.TRE.TRE.PROCESSING.STEAM.STEAM_DISTR</t>
  </si>
  <si>
    <t>Trans. Eq.: General machinery</t>
  </si>
  <si>
    <t>FEC.ktoe.IT.TRE.TRE.GENERIC.MECH.ELEC</t>
  </si>
  <si>
    <t>Trans. Eq.: Product finishing</t>
  </si>
  <si>
    <t>FEC.ktoe.IT.TRE.TRE.FINISHING.THERM.ELEC</t>
  </si>
  <si>
    <t>UED.ktoe.IT.TRE.TRE.TOTAL.TOTAL.TOTAL</t>
  </si>
  <si>
    <t>UED.ktoe.IT.TRE.TRE.LIGHT.GENERIC.ELEC</t>
  </si>
  <si>
    <t>UED.ktoe.IT.TRE.TRE.AIRCOMP.GENERIC.ELEC</t>
  </si>
  <si>
    <t>UED.ktoe.IT.TRE.TRE.MOTOR.GENERIC.ELEC</t>
  </si>
  <si>
    <t>UED.ktoe.IT.TRE.TRE.FANS.GENERIC.ELEC</t>
  </si>
  <si>
    <t>UED.ktoe.IT.TRE.TRE.LOW_ENTH.TOTAL.TOTAL</t>
  </si>
  <si>
    <t>UED.ktoe.IT.TRE.TRE.LOW_ENTH.THERM.DIESEL_LIQBIO</t>
  </si>
  <si>
    <t>UED.ktoe.IT.TRE.TRE.LOW_ENTH.THERM.NG_BIOGAS</t>
  </si>
  <si>
    <t>UED.ktoe.IT.TRE.TRE.LOW_ENTH.THERM.SOLAR_GEO</t>
  </si>
  <si>
    <t>UED.ktoe.IT.TRE.TRE.LOW_ENTH.HP.AMBIENT</t>
  </si>
  <si>
    <t>UED.ktoe.IT.TRE.TRE.LOW_ENTH.THERM.ELEC</t>
  </si>
  <si>
    <t>UED.ktoe.IT.TRE.TRE.FOUNDRY.THERM.TOTAL</t>
  </si>
  <si>
    <t>UED.ktoe.IT.TRE.TRE.FOUNDRY.THERM.SOLIDS</t>
  </si>
  <si>
    <t>UED.ktoe.IT.TRE.TRE.FOUNDRY.THERM.LPG</t>
  </si>
  <si>
    <t>UED.ktoe.IT.TRE.TRE.FOUNDRY.THERM.DIESEL_LIQBIO</t>
  </si>
  <si>
    <t>UED.ktoe.IT.TRE.TRE.FOUNDRY.THERM.RFO</t>
  </si>
  <si>
    <t>UED.ktoe.IT.TRE.TRE.FOUNDRY.THERM.NG_BIOGAS</t>
  </si>
  <si>
    <t>UED.ktoe.IT.TRE.TRE.FOUNDRY.ELEC.ELEC</t>
  </si>
  <si>
    <t>UED.ktoe.IT.TRE.TRE.CONNECTION_THERM.THERM.NG_BIOGAS</t>
  </si>
  <si>
    <t>UED.ktoe.IT.TRE.TRE.CONNECTION_ELEC.ELEC.ELEC</t>
  </si>
  <si>
    <t>UED.ktoe.IT.TRE.TRE.HEAT_TREAT.THERM.TOTAL</t>
  </si>
  <si>
    <t>UED.ktoe.IT.TRE.TRE.HEAT_TREAT.THERM.SOLIDS</t>
  </si>
  <si>
    <t>UED.ktoe.IT.TRE.TRE.HEAT_TREAT.THERM.LPG</t>
  </si>
  <si>
    <t>UED.ktoe.IT.TRE.TRE.HEAT_TREAT.THERM.DIESEL_LIQBIO</t>
  </si>
  <si>
    <t>UED.ktoe.IT.TRE.TRE.HEAT_TREAT.THERM.RFO</t>
  </si>
  <si>
    <t>UED.ktoe.IT.TRE.TRE.HEAT_TREAT.THERM.NG_BIOGAS</t>
  </si>
  <si>
    <t>UED.ktoe.IT.TRE.TRE.HEAT_TREAT.ELEC.ELEC</t>
  </si>
  <si>
    <t>UED.ktoe.IT.TRE.TRE.PROCESSING.TOTAL.TOTAL</t>
  </si>
  <si>
    <t>UED.ktoe.IT.TRE.TRE.PROCESSING.STEAM.SOLIDS</t>
  </si>
  <si>
    <t>UED.ktoe.IT.TRE.TRE.PROCESSING.STEAM.RFG</t>
  </si>
  <si>
    <t>UED.ktoe.IT.TRE.TRE.PROCESSING.STEAM.LPG</t>
  </si>
  <si>
    <t>UED.ktoe.IT.TRE.TRE.PROCESSING.STEAM.DIESEL_LIQBIO</t>
  </si>
  <si>
    <t>UED.ktoe.IT.TRE.TRE.PROCESSING.STEAM.RFO</t>
  </si>
  <si>
    <t>UED.ktoe.IT.TRE.TRE.PROCESSING.STEAM.OTHER</t>
  </si>
  <si>
    <t>UED.ktoe.IT.TRE.TRE.PROCESSING.STEAM.NG_BIOGAS</t>
  </si>
  <si>
    <t>UED.ktoe.IT.TRE.TRE.PROCESSING.STEAM.DERIVED</t>
  </si>
  <si>
    <t>UED.ktoe.IT.TRE.TRE.PROCESSING.STEAM.BIOMASS_WASTE</t>
  </si>
  <si>
    <t>UED.ktoe.IT.TRE.TRE.PROCESSING.STEAM.STEAM_DISTR</t>
  </si>
  <si>
    <t>UED.ktoe.IT.TRE.TRE.GENERIC.MECH.ELEC</t>
  </si>
  <si>
    <t>UED.ktoe.IT.TRE.TRE.FINISHING.THERM.ELEC</t>
  </si>
  <si>
    <t>FUEL_EMI.ktCO2.IT.TRE.TRE.TOTAL.TOTAL.TOTAL</t>
  </si>
  <si>
    <t>FUEL_EMI.ktCO2.IT.TRE.TRE.LIGHT.GENERIC.ELEC</t>
  </si>
  <si>
    <t>FUEL_EMI.ktCO2.IT.TRE.TRE.AIRCOMP.GENERIC.ELEC</t>
  </si>
  <si>
    <t>FUEL_EMI.ktCO2.IT.TRE.TRE.MOTOR.GENERIC.ELEC</t>
  </si>
  <si>
    <t>FUEL_EMI.ktCO2.IT.TRE.TRE.FANS.GENERIC.ELEC</t>
  </si>
  <si>
    <t>FUEL_EMI.ktCO2.IT.TRE.TRE.LOW_ENTH.TOTAL.TOTAL</t>
  </si>
  <si>
    <t>FUEL_EMI.ktCO2.IT.TRE.TRE.LOW_ENTH.THERM.DIESEL_LIQBIO</t>
  </si>
  <si>
    <t>FUEL_EMI.ktCO2.IT.TRE.TRE.LOW_ENTH.THERM.NG_BIOGAS</t>
  </si>
  <si>
    <t>FUEL_EMI.ktCO2.IT.TRE.TRE.LOW_ENTH.THERM.SOLAR_GEO</t>
  </si>
  <si>
    <t>FUEL_EMI.ktCO2.IT.TRE.TRE.LOW_ENTH.HP.AMBIENT</t>
  </si>
  <si>
    <t>FUEL_EMI.ktCO2.IT.TRE.TRE.LOW_ENTH.THERM.ELEC</t>
  </si>
  <si>
    <t>FUEL_EMI.ktCO2.IT.TRE.TRE.FOUNDRY.THERM.TOTAL</t>
  </si>
  <si>
    <t>FUEL_EMI.ktCO2.IT.TRE.TRE.FOUNDRY.THERM.SOLIDS</t>
  </si>
  <si>
    <t>FUEL_EMI.ktCO2.IT.TRE.TRE.FOUNDRY.THERM.LPG</t>
  </si>
  <si>
    <t>FUEL_EMI.ktCO2.IT.TRE.TRE.FOUNDRY.THERM.DIESEL_LIQBIO</t>
  </si>
  <si>
    <t>FUEL_EMI.ktCO2.IT.TRE.TRE.FOUNDRY.THERM.RFO</t>
  </si>
  <si>
    <t>FUEL_EMI.ktCO2.IT.TRE.TRE.FOUNDRY.THERM.NG_BIOGAS</t>
  </si>
  <si>
    <t>FUEL_EMI.ktCO2.IT.TRE.TRE.FOUNDRY.ELEC.ELEC</t>
  </si>
  <si>
    <t>FUEL_EMI.ktCO2.IT.TRE.TRE.CONNECTION_THERM.THERM.NG_BIOGAS</t>
  </si>
  <si>
    <t>FUEL_EMI.ktCO2.IT.TRE.TRE.CONNECTION_ELEC.ELEC.ELEC</t>
  </si>
  <si>
    <t>FUEL_EMI.ktCO2.IT.TRE.TRE.HEAT_TREAT.THERM.TOTAL</t>
  </si>
  <si>
    <t>FUEL_EMI.ktCO2.IT.TRE.TRE.HEAT_TREAT.THERM.SOLIDS</t>
  </si>
  <si>
    <t>FUEL_EMI.ktCO2.IT.TRE.TRE.HEAT_TREAT.THERM.LPG</t>
  </si>
  <si>
    <t>FUEL_EMI.ktCO2.IT.TRE.TRE.HEAT_TREAT.THERM.DIESEL_LIQBIO</t>
  </si>
  <si>
    <t>FUEL_EMI.ktCO2.IT.TRE.TRE.HEAT_TREAT.THERM.RFO</t>
  </si>
  <si>
    <t>FUEL_EMI.ktCO2.IT.TRE.TRE.HEAT_TREAT.THERM.NG_BIOGAS</t>
  </si>
  <si>
    <t>FUEL_EMI.ktCO2.IT.TRE.TRE.HEAT_TREAT.ELEC.ELEC</t>
  </si>
  <si>
    <t>FUEL_EMI.ktCO2.IT.TRE.TRE.PROCESSING.TOTAL.TOTAL</t>
  </si>
  <si>
    <t>FUEL_EMI.ktCO2.IT.TRE.TRE.PROCESSING.STEAM.SOLIDS</t>
  </si>
  <si>
    <t>FUEL_EMI.ktCO2.IT.TRE.TRE.PROCESSING.STEAM.RFG</t>
  </si>
  <si>
    <t>FUEL_EMI.ktCO2.IT.TRE.TRE.PROCESSING.STEAM.LPG</t>
  </si>
  <si>
    <t>FUEL_EMI.ktCO2.IT.TRE.TRE.PROCESSING.STEAM.DIESEL_LIQBIO</t>
  </si>
  <si>
    <t>FUEL_EMI.ktCO2.IT.TRE.TRE.PROCESSING.STEAM.RFO</t>
  </si>
  <si>
    <t>FUEL_EMI.ktCO2.IT.TRE.TRE.PROCESSING.STEAM.OTHER</t>
  </si>
  <si>
    <t>FUEL_EMI.ktCO2.IT.TRE.TRE.PROCESSING.STEAM.NG_BIOGAS</t>
  </si>
  <si>
    <t>FUEL_EMI.ktCO2.IT.TRE.TRE.PROCESSING.STEAM.DERIVED</t>
  </si>
  <si>
    <t>FUEL_EMI.ktCO2.IT.TRE.TRE.PROCESSING.STEAM.BIOMASS_WASTE</t>
  </si>
  <si>
    <t>FUEL_EMI.ktCO2.IT.TRE.TRE.PROCESSING.STEAM.STEAM_DISTR</t>
  </si>
  <si>
    <t>FUEL_EMI.ktCO2.IT.TRE.TRE.GENERIC.MECH.ELEC</t>
  </si>
  <si>
    <t>FUEL_EMI.ktCO2.IT.TRE.TRE.FINISHING.THERM.ELEC</t>
  </si>
  <si>
    <t>VA.Meuro2015.IT.MAE.MAE</t>
  </si>
  <si>
    <t>OUTPUT.index.IT.MAE.MAE</t>
  </si>
  <si>
    <t>CAP.index.IT.MAE.MAE</t>
  </si>
  <si>
    <t>NEWCAP.index.IT.MAE.MAE</t>
  </si>
  <si>
    <t>FEC.ktoe.IT.MAE.MAE.TOTAL.TOTAL.TOTAL</t>
  </si>
  <si>
    <t>FEC.ktoe.IT.MAE.MAE.TOTAL.TOTAL.SOLIDS</t>
  </si>
  <si>
    <t>FEC.ktoe.IT.MAE.MAE.TOTAL.TOTAL.RFG</t>
  </si>
  <si>
    <t>FEC.ktoe.IT.MAE.MAE.TOTAL.TOTAL.LPG</t>
  </si>
  <si>
    <t>FEC.ktoe.IT.MAE.MAE.TOTAL.TOTAL.DIESEL</t>
  </si>
  <si>
    <t>FEC.ktoe.IT.MAE.MAE.TOTAL.TOTAL.RFO</t>
  </si>
  <si>
    <t>FEC.ktoe.IT.MAE.MAE.TOTAL.TOTAL.OTHER</t>
  </si>
  <si>
    <t>FEC.ktoe.IT.MAE.MAE.TOTAL.TOTAL.NG</t>
  </si>
  <si>
    <t>FEC.ktoe.IT.MAE.MAE.TOTAL.TOTAL.DERIVED</t>
  </si>
  <si>
    <t>FEC.ktoe.IT.MAE.MAE.TOTAL.TOTAL.BIOMASS_WASTE</t>
  </si>
  <si>
    <t>FEC.ktoe.IT.MAE.MAE.TOTAL.TOTAL.BIOGAS</t>
  </si>
  <si>
    <t>FEC.ktoe.IT.MAE.MAE.TOTAL.TOTAL.LIQBIO</t>
  </si>
  <si>
    <t>FEC.ktoe.IT.MAE.MAE.TOTAL.TOTAL.SOLAR</t>
  </si>
  <si>
    <t>FEC.ktoe.IT.MAE.MAE.TOTAL.TOTAL.GEO</t>
  </si>
  <si>
    <t>FEC.ktoe.IT.MAE.MAE.TOTAL.TOTAL.AMBIENT</t>
  </si>
  <si>
    <t>FEC.ktoe.IT.MAE.MAE.TOTAL.TOTAL.STEAM_DISTR</t>
  </si>
  <si>
    <t>FEC.ktoe.IT.MAE.MAE.TOTAL.TOTAL.ELEC</t>
  </si>
  <si>
    <t>FEC.ktoe.IT.MAE.MAE.LIGHT.GENERIC.ELEC</t>
  </si>
  <si>
    <t>FEC.ktoe.IT.MAE.MAE.AIRCOMP.GENERIC.ELEC</t>
  </si>
  <si>
    <t>FEC.ktoe.IT.MAE.MAE.MOTOR.GENERIC.ELEC</t>
  </si>
  <si>
    <t>FEC.ktoe.IT.MAE.MAE.FANS.GENERIC.ELEC</t>
  </si>
  <si>
    <t>FEC.ktoe.IT.MAE.MAE.LOW_ENTH.TOTAL.TOTAL</t>
  </si>
  <si>
    <t>FEC.ktoe.IT.MAE.MAE.LOW_ENTH.THERM.DIESEL_LIQBIO</t>
  </si>
  <si>
    <t>FEC.ktoe.IT.MAE.MAE.LOW_ENTH.THERM.NG_BIOGAS</t>
  </si>
  <si>
    <t>FEC.ktoe.IT.MAE.MAE.LOW_ENTH.THERM.SOLAR_GEO</t>
  </si>
  <si>
    <t>FEC.ktoe.IT.MAE.MAE.LOW_ENTH.HP.AMBIENT</t>
  </si>
  <si>
    <t>FEC.ktoe.IT.MAE.MAE.LOW_ENTH.THERM.ELEC</t>
  </si>
  <si>
    <t>Mach. Eq.: Foundries</t>
  </si>
  <si>
    <t>Mach. Eq.: Thermal Foundries</t>
  </si>
  <si>
    <t>FEC.ktoe.IT.MAE.MAE.FOUNDRY.THERM.TOTAL</t>
  </si>
  <si>
    <t>FEC.ktoe.IT.MAE.MAE.FOUNDRY.THERM.SOLIDS</t>
  </si>
  <si>
    <t>FEC.ktoe.IT.MAE.MAE.FOUNDRY.THERM.LPG</t>
  </si>
  <si>
    <t>FEC.ktoe.IT.MAE.MAE.FOUNDRY.THERM.DIESEL_LIQBIO</t>
  </si>
  <si>
    <t>FEC.ktoe.IT.MAE.MAE.FOUNDRY.THERM.RFO</t>
  </si>
  <si>
    <t>FEC.ktoe.IT.MAE.MAE.FOUNDRY.THERM.NG_BIOGAS</t>
  </si>
  <si>
    <t>Mach. Eq.: Electric Foundries</t>
  </si>
  <si>
    <t>FEC.ktoe.IT.MAE.MAE.FOUNDRY.ELEC.ELEC</t>
  </si>
  <si>
    <t>Mach. Eq.: Connection techniques</t>
  </si>
  <si>
    <t>Mach. Eq.: Thermal connection</t>
  </si>
  <si>
    <t>FEC.ktoe.IT.MAE.MAE.CONNECTION_THERM.THERM.NG_BIOGAS</t>
  </si>
  <si>
    <t>Mach. Eq.: Electric connection</t>
  </si>
  <si>
    <t>FEC.ktoe.IT.MAE.MAE.CONNECTION_ELEC.ELEC.ELEC</t>
  </si>
  <si>
    <t>Mach. Eq.: Heat treatment</t>
  </si>
  <si>
    <t>Mach. Eq.: Heat treatment - Thermal</t>
  </si>
  <si>
    <t>FEC.ktoe.IT.MAE.MAE.HEAT_TREAT.THERM.TOTAL</t>
  </si>
  <si>
    <t>FEC.ktoe.IT.MAE.MAE.HEAT_TREAT.THERM.SOLIDS</t>
  </si>
  <si>
    <t>FEC.ktoe.IT.MAE.MAE.HEAT_TREAT.THERM.LPG</t>
  </si>
  <si>
    <t>FEC.ktoe.IT.MAE.MAE.HEAT_TREAT.THERM.DIESEL_LIQBIO</t>
  </si>
  <si>
    <t>FEC.ktoe.IT.MAE.MAE.HEAT_TREAT.THERM.RFO</t>
  </si>
  <si>
    <t>FEC.ktoe.IT.MAE.MAE.HEAT_TREAT.THERM.NG_BIOGAS</t>
  </si>
  <si>
    <t>Mach. Eq.: Heat treatment - Electric</t>
  </si>
  <si>
    <t>FEC.ktoe.IT.MAE.MAE.HEAT_TREAT.ELEC.ELEC</t>
  </si>
  <si>
    <t>Mach. Eq.: Steam processing</t>
  </si>
  <si>
    <t>FEC.ktoe.IT.MAE.MAE.PROCESSING.TOTAL.TOTAL</t>
  </si>
  <si>
    <t>FEC.ktoe.IT.MAE.MAE.PROCESSING.STEAM.SOLIDS</t>
  </si>
  <si>
    <t>FEC.ktoe.IT.MAE.MAE.PROCESSING.STEAM.RFG</t>
  </si>
  <si>
    <t>FEC.ktoe.IT.MAE.MAE.PROCESSING.STEAM.LPG</t>
  </si>
  <si>
    <t>FEC.ktoe.IT.MAE.MAE.PROCESSING.STEAM.DIESEL_LIQBIO</t>
  </si>
  <si>
    <t>FEC.ktoe.IT.MAE.MAE.PROCESSING.STEAM.RFO</t>
  </si>
  <si>
    <t>FEC.ktoe.IT.MAE.MAE.PROCESSING.STEAM.OTHER</t>
  </si>
  <si>
    <t>FEC.ktoe.IT.MAE.MAE.PROCESSING.STEAM.NG_BIOGAS</t>
  </si>
  <si>
    <t>FEC.ktoe.IT.MAE.MAE.PROCESSING.STEAM.DERIVED</t>
  </si>
  <si>
    <t>FEC.ktoe.IT.MAE.MAE.PROCESSING.STEAM.BIOMASS_WASTE</t>
  </si>
  <si>
    <t>FEC.ktoe.IT.MAE.MAE.PROCESSING.STEAM.STEAM_DISTR</t>
  </si>
  <si>
    <t>Mach. Eq.: General machinery</t>
  </si>
  <si>
    <t>FEC.ktoe.IT.MAE.MAE.GENERIC.MECH.ELEC</t>
  </si>
  <si>
    <t>Mach. Eq.: Product finishing</t>
  </si>
  <si>
    <t>FEC.ktoe.IT.MAE.MAE.FINISHING.THERM.ELEC</t>
  </si>
  <si>
    <t>UED.ktoe.IT.MAE.MAE.TOTAL.TOTAL.TOTAL</t>
  </si>
  <si>
    <t>UED.ktoe.IT.MAE.MAE.LIGHT.GENERIC.ELEC</t>
  </si>
  <si>
    <t>UED.ktoe.IT.MAE.MAE.AIRCOMP.GENERIC.ELEC</t>
  </si>
  <si>
    <t>UED.ktoe.IT.MAE.MAE.MOTOR.GENERIC.ELEC</t>
  </si>
  <si>
    <t>UED.ktoe.IT.MAE.MAE.FANS.GENERIC.ELEC</t>
  </si>
  <si>
    <t>UED.ktoe.IT.MAE.MAE.LOW_ENTH.TOTAL.TOTAL</t>
  </si>
  <si>
    <t>UED.ktoe.IT.MAE.MAE.LOW_ENTH.THERM.DIESEL_LIQBIO</t>
  </si>
  <si>
    <t>UED.ktoe.IT.MAE.MAE.LOW_ENTH.THERM.NG_BIOGAS</t>
  </si>
  <si>
    <t>UED.ktoe.IT.MAE.MAE.LOW_ENTH.THERM.SOLAR_GEO</t>
  </si>
  <si>
    <t>UED.ktoe.IT.MAE.MAE.LOW_ENTH.HP.AMBIENT</t>
  </si>
  <si>
    <t>UED.ktoe.IT.MAE.MAE.LOW_ENTH.THERM.ELEC</t>
  </si>
  <si>
    <t>UED.ktoe.IT.MAE.MAE.FOUNDRY.THERM.TOTAL</t>
  </si>
  <si>
    <t>UED.ktoe.IT.MAE.MAE.FOUNDRY.THERM.SOLIDS</t>
  </si>
  <si>
    <t>UED.ktoe.IT.MAE.MAE.FOUNDRY.THERM.LPG</t>
  </si>
  <si>
    <t>UED.ktoe.IT.MAE.MAE.FOUNDRY.THERM.DIESEL_LIQBIO</t>
  </si>
  <si>
    <t>UED.ktoe.IT.MAE.MAE.FOUNDRY.THERM.RFO</t>
  </si>
  <si>
    <t>UED.ktoe.IT.MAE.MAE.FOUNDRY.THERM.NG_BIOGAS</t>
  </si>
  <si>
    <t>UED.ktoe.IT.MAE.MAE.FOUNDRY.ELEC.ELEC</t>
  </si>
  <si>
    <t>UED.ktoe.IT.MAE.MAE.CONNECTION_THERM.THERM.NG_BIOGAS</t>
  </si>
  <si>
    <t>UED.ktoe.IT.MAE.MAE.CONNECTION_ELEC.ELEC.ELEC</t>
  </si>
  <si>
    <t>UED.ktoe.IT.MAE.MAE.HEAT_TREAT.THERM.TOTAL</t>
  </si>
  <si>
    <t>UED.ktoe.IT.MAE.MAE.HEAT_TREAT.THERM.SOLIDS</t>
  </si>
  <si>
    <t>UED.ktoe.IT.MAE.MAE.HEAT_TREAT.THERM.LPG</t>
  </si>
  <si>
    <t>UED.ktoe.IT.MAE.MAE.HEAT_TREAT.THERM.DIESEL_LIQBIO</t>
  </si>
  <si>
    <t>UED.ktoe.IT.MAE.MAE.HEAT_TREAT.THERM.RFO</t>
  </si>
  <si>
    <t>UED.ktoe.IT.MAE.MAE.HEAT_TREAT.THERM.NG_BIOGAS</t>
  </si>
  <si>
    <t>UED.ktoe.IT.MAE.MAE.HEAT_TREAT.ELEC.ELEC</t>
  </si>
  <si>
    <t>UED.ktoe.IT.MAE.MAE.PROCESSING.TOTAL.TOTAL</t>
  </si>
  <si>
    <t>UED.ktoe.IT.MAE.MAE.PROCESSING.STEAM.SOLIDS</t>
  </si>
  <si>
    <t>UED.ktoe.IT.MAE.MAE.PROCESSING.STEAM.RFG</t>
  </si>
  <si>
    <t>UED.ktoe.IT.MAE.MAE.PROCESSING.STEAM.LPG</t>
  </si>
  <si>
    <t>UED.ktoe.IT.MAE.MAE.PROCESSING.STEAM.DIESEL_LIQBIO</t>
  </si>
  <si>
    <t>UED.ktoe.IT.MAE.MAE.PROCESSING.STEAM.RFO</t>
  </si>
  <si>
    <t>UED.ktoe.IT.MAE.MAE.PROCESSING.STEAM.OTHER</t>
  </si>
  <si>
    <t>UED.ktoe.IT.MAE.MAE.PROCESSING.STEAM.NG_BIOGAS</t>
  </si>
  <si>
    <t>UED.ktoe.IT.MAE.MAE.PROCESSING.STEAM.DERIVED</t>
  </si>
  <si>
    <t>UED.ktoe.IT.MAE.MAE.PROCESSING.STEAM.BIOMASS_WASTE</t>
  </si>
  <si>
    <t>UED.ktoe.IT.MAE.MAE.PROCESSING.STEAM.STEAM_DISTR</t>
  </si>
  <si>
    <t>UED.ktoe.IT.MAE.MAE.GENERIC.MECH.ELEC</t>
  </si>
  <si>
    <t>UED.ktoe.IT.MAE.MAE.FINISHING.THERM.ELEC</t>
  </si>
  <si>
    <t>FUEL_EMI.ktCO2.IT.MAE.MAE.TOTAL.TOTAL.TOTAL</t>
  </si>
  <si>
    <t>FUEL_EMI.ktCO2.IT.MAE.MAE.LIGHT.GENERIC.ELEC</t>
  </si>
  <si>
    <t>FUEL_EMI.ktCO2.IT.MAE.MAE.AIRCOMP.GENERIC.ELEC</t>
  </si>
  <si>
    <t>FUEL_EMI.ktCO2.IT.MAE.MAE.MOTOR.GENERIC.ELEC</t>
  </si>
  <si>
    <t>FUEL_EMI.ktCO2.IT.MAE.MAE.FANS.GENERIC.ELEC</t>
  </si>
  <si>
    <t>FUEL_EMI.ktCO2.IT.MAE.MAE.LOW_ENTH.TOTAL.TOTAL</t>
  </si>
  <si>
    <t>FUEL_EMI.ktCO2.IT.MAE.MAE.LOW_ENTH.THERM.DIESEL_LIQBIO</t>
  </si>
  <si>
    <t>FUEL_EMI.ktCO2.IT.MAE.MAE.LOW_ENTH.THERM.NG_BIOGAS</t>
  </si>
  <si>
    <t>FUEL_EMI.ktCO2.IT.MAE.MAE.LOW_ENTH.THERM.SOLAR_GEO</t>
  </si>
  <si>
    <t>FUEL_EMI.ktCO2.IT.MAE.MAE.LOW_ENTH.HP.AMBIENT</t>
  </si>
  <si>
    <t>FUEL_EMI.ktCO2.IT.MAE.MAE.LOW_ENTH.THERM.ELEC</t>
  </si>
  <si>
    <t>FUEL_EMI.ktCO2.IT.MAE.MAE.FOUNDRY.THERM.TOTAL</t>
  </si>
  <si>
    <t>FUEL_EMI.ktCO2.IT.MAE.MAE.FOUNDRY.THERM.SOLIDS</t>
  </si>
  <si>
    <t>FUEL_EMI.ktCO2.IT.MAE.MAE.FOUNDRY.THERM.LPG</t>
  </si>
  <si>
    <t>FUEL_EMI.ktCO2.IT.MAE.MAE.FOUNDRY.THERM.DIESEL_LIQBIO</t>
  </si>
  <si>
    <t>FUEL_EMI.ktCO2.IT.MAE.MAE.FOUNDRY.THERM.RFO</t>
  </si>
  <si>
    <t>FUEL_EMI.ktCO2.IT.MAE.MAE.FOUNDRY.THERM.NG_BIOGAS</t>
  </si>
  <si>
    <t>FUEL_EMI.ktCO2.IT.MAE.MAE.FOUNDRY.ELEC.ELEC</t>
  </si>
  <si>
    <t>FUEL_EMI.ktCO2.IT.MAE.MAE.CONNECTION_THERM.THERM.NG_BIOGAS</t>
  </si>
  <si>
    <t>FUEL_EMI.ktCO2.IT.MAE.MAE.CONNECTION_ELEC.ELEC.ELEC</t>
  </si>
  <si>
    <t>FUEL_EMI.ktCO2.IT.MAE.MAE.HEAT_TREAT.THERM.TOTAL</t>
  </si>
  <si>
    <t>FUEL_EMI.ktCO2.IT.MAE.MAE.HEAT_TREAT.THERM.SOLIDS</t>
  </si>
  <si>
    <t>FUEL_EMI.ktCO2.IT.MAE.MAE.HEAT_TREAT.THERM.LPG</t>
  </si>
  <si>
    <t>FUEL_EMI.ktCO2.IT.MAE.MAE.HEAT_TREAT.THERM.DIESEL_LIQBIO</t>
  </si>
  <si>
    <t>FUEL_EMI.ktCO2.IT.MAE.MAE.HEAT_TREAT.THERM.RFO</t>
  </si>
  <si>
    <t>FUEL_EMI.ktCO2.IT.MAE.MAE.HEAT_TREAT.THERM.NG_BIOGAS</t>
  </si>
  <si>
    <t>FUEL_EMI.ktCO2.IT.MAE.MAE.HEAT_TREAT.ELEC.ELEC</t>
  </si>
  <si>
    <t>FUEL_EMI.ktCO2.IT.MAE.MAE.PROCESSING.TOTAL.TOTAL</t>
  </si>
  <si>
    <t>FUEL_EMI.ktCO2.IT.MAE.MAE.PROCESSING.STEAM.SOLIDS</t>
  </si>
  <si>
    <t>FUEL_EMI.ktCO2.IT.MAE.MAE.PROCESSING.STEAM.RFG</t>
  </si>
  <si>
    <t>FUEL_EMI.ktCO2.IT.MAE.MAE.PROCESSING.STEAM.LPG</t>
  </si>
  <si>
    <t>FUEL_EMI.ktCO2.IT.MAE.MAE.PROCESSING.STEAM.DIESEL_LIQBIO</t>
  </si>
  <si>
    <t>FUEL_EMI.ktCO2.IT.MAE.MAE.PROCESSING.STEAM.RFO</t>
  </si>
  <si>
    <t>FUEL_EMI.ktCO2.IT.MAE.MAE.PROCESSING.STEAM.OTHER</t>
  </si>
  <si>
    <t>FUEL_EMI.ktCO2.IT.MAE.MAE.PROCESSING.STEAM.NG_BIOGAS</t>
  </si>
  <si>
    <t>FUEL_EMI.ktCO2.IT.MAE.MAE.PROCESSING.STEAM.DERIVED</t>
  </si>
  <si>
    <t>FUEL_EMI.ktCO2.IT.MAE.MAE.PROCESSING.STEAM.BIOMASS_WASTE</t>
  </si>
  <si>
    <t>FUEL_EMI.ktCO2.IT.MAE.MAE.PROCESSING.STEAM.STEAM_DISTR</t>
  </si>
  <si>
    <t>FUEL_EMI.ktCO2.IT.MAE.MAE.GENERIC.MECH.ELEC</t>
  </si>
  <si>
    <t>FUEL_EMI.ktCO2.IT.MAE.MAE.FINISHING.THERM.ELEC</t>
  </si>
  <si>
    <t>VA.Meuro2015.IT.TEL.TEL</t>
  </si>
  <si>
    <t>OUTPUT.index.IT.TEL.TEL</t>
  </si>
  <si>
    <t>CAP.index.IT.TEL.TEL</t>
  </si>
  <si>
    <t>NEWCAP.index.IT.TEL.TEL</t>
  </si>
  <si>
    <t>FEC.ktoe.IT.TEL.TEL.TOTAL.TOTAL.TOTAL</t>
  </si>
  <si>
    <t>FEC.ktoe.IT.TEL.TEL.TOTAL.TOTAL.SOLIDS</t>
  </si>
  <si>
    <t>FEC.ktoe.IT.TEL.TEL.TOTAL.TOTAL.RFG</t>
  </si>
  <si>
    <t>FEC.ktoe.IT.TEL.TEL.TOTAL.TOTAL.LPG</t>
  </si>
  <si>
    <t>FEC.ktoe.IT.TEL.TEL.TOTAL.TOTAL.DIESEL</t>
  </si>
  <si>
    <t>FEC.ktoe.IT.TEL.TEL.TOTAL.TOTAL.RFO</t>
  </si>
  <si>
    <t>FEC.ktoe.IT.TEL.TEL.TOTAL.TOTAL.OTHER</t>
  </si>
  <si>
    <t>FEC.ktoe.IT.TEL.TEL.TOTAL.TOTAL.NG</t>
  </si>
  <si>
    <t>FEC.ktoe.IT.TEL.TEL.TOTAL.TOTAL.DERIVED</t>
  </si>
  <si>
    <t>FEC.ktoe.IT.TEL.TEL.TOTAL.TOTAL.BIOMASS_WASTE</t>
  </si>
  <si>
    <t>FEC.ktoe.IT.TEL.TEL.TOTAL.TOTAL.BIOGAS</t>
  </si>
  <si>
    <t>FEC.ktoe.IT.TEL.TEL.TOTAL.TOTAL.LIQBIO</t>
  </si>
  <si>
    <t>FEC.ktoe.IT.TEL.TEL.TOTAL.TOTAL.SOLAR</t>
  </si>
  <si>
    <t>FEC.ktoe.IT.TEL.TEL.TOTAL.TOTAL.GEO</t>
  </si>
  <si>
    <t>FEC.ktoe.IT.TEL.TEL.TOTAL.TOTAL.AMBIENT</t>
  </si>
  <si>
    <t>FEC.ktoe.IT.TEL.TEL.TOTAL.TOTAL.STEAM_DISTR</t>
  </si>
  <si>
    <t>FEC.ktoe.IT.TEL.TEL.TOTAL.TOTAL.ELEC</t>
  </si>
  <si>
    <t>FEC.ktoe.IT.TEL.TEL.LIGHT.GENERIC.ELEC</t>
  </si>
  <si>
    <t>FEC.ktoe.IT.TEL.TEL.AIRCOMP.GENERIC.ELEC</t>
  </si>
  <si>
    <t>FEC.ktoe.IT.TEL.TEL.MOTOR.GENERIC.ELEC</t>
  </si>
  <si>
    <t>FEC.ktoe.IT.TEL.TEL.FANS.GENERIC.ELEC</t>
  </si>
  <si>
    <t>FEC.ktoe.IT.TEL.TEL.LOW_ENTH.TOTAL.TOTAL</t>
  </si>
  <si>
    <t>FEC.ktoe.IT.TEL.TEL.LOW_ENTH.THERM.DIESEL_LIQBIO</t>
  </si>
  <si>
    <t>FEC.ktoe.IT.TEL.TEL.LOW_ENTH.THERM.NG_BIOGAS</t>
  </si>
  <si>
    <t>FEC.ktoe.IT.TEL.TEL.LOW_ENTH.THERM.SOLAR_GEO</t>
  </si>
  <si>
    <t>FEC.ktoe.IT.TEL.TEL.LOW_ENTH.HP.AMBIENT</t>
  </si>
  <si>
    <t>FEC.ktoe.IT.TEL.TEL.LOW_ENTH.THERM.ELEC</t>
  </si>
  <si>
    <t>Textiles: Pretreatment with steam</t>
  </si>
  <si>
    <t>FEC.ktoe.IT.TEL.TEL.PRETREAT.TOTAL.TOTAL</t>
  </si>
  <si>
    <t>FEC.ktoe.IT.TEL.TEL.PRETREAT.STEAM.SOLIDS</t>
  </si>
  <si>
    <t>FEC.ktoe.IT.TEL.TEL.PRETREAT.STEAM.RFG</t>
  </si>
  <si>
    <t>FEC.ktoe.IT.TEL.TEL.PRETREAT.STEAM.LPG</t>
  </si>
  <si>
    <t>FEC.ktoe.IT.TEL.TEL.PRETREAT.STEAM.DIESEL_LIQBIO</t>
  </si>
  <si>
    <t>FEC.ktoe.IT.TEL.TEL.PRETREAT.STEAM.RFO</t>
  </si>
  <si>
    <t>FEC.ktoe.IT.TEL.TEL.PRETREAT.STEAM.OTHER</t>
  </si>
  <si>
    <t>FEC.ktoe.IT.TEL.TEL.PRETREAT.STEAM.NG_BIOGAS</t>
  </si>
  <si>
    <t>FEC.ktoe.IT.TEL.TEL.PRETREAT.STEAM.DERIVED</t>
  </si>
  <si>
    <t>FEC.ktoe.IT.TEL.TEL.PRETREAT.STEAM.BIOMASS_WASTE</t>
  </si>
  <si>
    <t>FEC.ktoe.IT.TEL.TEL.PRETREAT.STEAM.STEAM_DISTR</t>
  </si>
  <si>
    <t>Textiles: Wet processing with steam</t>
  </si>
  <si>
    <t>FEC.ktoe.IT.TEL.TEL.PROCESSING.TOTAL.TOTAL</t>
  </si>
  <si>
    <t>FEC.ktoe.IT.TEL.TEL.PROCESSING.STEAM.SOLIDS</t>
  </si>
  <si>
    <t>FEC.ktoe.IT.TEL.TEL.PROCESSING.STEAM.RFG</t>
  </si>
  <si>
    <t>FEC.ktoe.IT.TEL.TEL.PROCESSING.STEAM.LPG</t>
  </si>
  <si>
    <t>FEC.ktoe.IT.TEL.TEL.PROCESSING.STEAM.DIESEL_LIQBIO</t>
  </si>
  <si>
    <t>FEC.ktoe.IT.TEL.TEL.PROCESSING.STEAM.RFO</t>
  </si>
  <si>
    <t>FEC.ktoe.IT.TEL.TEL.PROCESSING.STEAM.OTHER</t>
  </si>
  <si>
    <t>FEC.ktoe.IT.TEL.TEL.PROCESSING.STEAM.NG_BIOGAS</t>
  </si>
  <si>
    <t>FEC.ktoe.IT.TEL.TEL.PROCESSING.STEAM.DERIVED</t>
  </si>
  <si>
    <t>FEC.ktoe.IT.TEL.TEL.PROCESSING.STEAM.BIOMASS_WASTE</t>
  </si>
  <si>
    <t>FEC.ktoe.IT.TEL.TEL.PROCESSING.STEAM.STEAM_DISTR</t>
  </si>
  <si>
    <t>Textiles: Electric general machinery</t>
  </si>
  <si>
    <t>FEC.ktoe.IT.TEL.TEL.GENERIC.MECH.ELEC</t>
  </si>
  <si>
    <t>Textiles: Drying</t>
  </si>
  <si>
    <t>Textiles: Thermal drying</t>
  </si>
  <si>
    <t>FEC.ktoe.IT.TEL.TEL.DRYING.TOTAL.TOTAL</t>
  </si>
  <si>
    <t>FEC.ktoe.IT.TEL.TEL.DRYING.THERM.SOLIDS</t>
  </si>
  <si>
    <t>FEC.ktoe.IT.TEL.TEL.DRYING.THERM.LPG</t>
  </si>
  <si>
    <t>FEC.ktoe.IT.TEL.TEL.DRYING.THERM.DIESEL_LIQBIO</t>
  </si>
  <si>
    <t>FEC.ktoe.IT.TEL.TEL.DRYING.THERM.RFO</t>
  </si>
  <si>
    <t>FEC.ktoe.IT.TEL.TEL.DRYING.THERM.NG_BIOGAS</t>
  </si>
  <si>
    <t>Textiles: Steam drying</t>
  </si>
  <si>
    <t>FEC.ktoe.IT.TEL.TEL.DRYING_STEAM.TOTAL.TOTAL</t>
  </si>
  <si>
    <t>FEC.ktoe.IT.TEL.TEL.DRYING_STEAM.STEAM.SOLIDS</t>
  </si>
  <si>
    <t>FEC.ktoe.IT.TEL.TEL.DRYING_STEAM.STEAM.RFG</t>
  </si>
  <si>
    <t>FEC.ktoe.IT.TEL.TEL.DRYING_STEAM.STEAM.LPG</t>
  </si>
  <si>
    <t>FEC.ktoe.IT.TEL.TEL.DRYING_STEAM.STEAM.DIESEL_LIQBIO</t>
  </si>
  <si>
    <t>FEC.ktoe.IT.TEL.TEL.DRYING_STEAM.STEAM.RFO</t>
  </si>
  <si>
    <t>FEC.ktoe.IT.TEL.TEL.DRYING_STEAM.STEAM.OTHER</t>
  </si>
  <si>
    <t>FEC.ktoe.IT.TEL.TEL.DRYING_STEAM.STEAM.NG_BIOGAS</t>
  </si>
  <si>
    <t>FEC.ktoe.IT.TEL.TEL.DRYING_STEAM.STEAM.DERIVED</t>
  </si>
  <si>
    <t>FEC.ktoe.IT.TEL.TEL.DRYING_STEAM.STEAM.BIOMASS_WASTE</t>
  </si>
  <si>
    <t>FEC.ktoe.IT.TEL.TEL.DRYING_STEAM.STEAM.STEAM_DISTR</t>
  </si>
  <si>
    <t>Textiles: Electric drying</t>
  </si>
  <si>
    <t>FEC.ktoe.IT.TEL.TEL.DRYING_ELEC.ELEC.ELEC</t>
  </si>
  <si>
    <t>Textiles: Microwave drying</t>
  </si>
  <si>
    <t>FEC.ktoe.IT.TEL.TEL.DRYING_MICROW.MICROW.ELEC</t>
  </si>
  <si>
    <t>Textiles: Finishing Electric</t>
  </si>
  <si>
    <t>FEC.ktoe.IT.TEL.TEL.FINISHING.THERM.ELEC</t>
  </si>
  <si>
    <t>UED.ktoe.IT.TEL.TEL.TOTAL.TOTAL.TOTAL</t>
  </si>
  <si>
    <t>UED.ktoe.IT.TEL.TEL.LIGHT.GENERIC.ELEC</t>
  </si>
  <si>
    <t>UED.ktoe.IT.TEL.TEL.AIRCOMP.GENERIC.ELEC</t>
  </si>
  <si>
    <t>UED.ktoe.IT.TEL.TEL.MOTOR.GENERIC.ELEC</t>
  </si>
  <si>
    <t>UED.ktoe.IT.TEL.TEL.FANS.GENERIC.ELEC</t>
  </si>
  <si>
    <t>UED.ktoe.IT.TEL.TEL.LOW_ENTH.TOTAL.TOTAL</t>
  </si>
  <si>
    <t>UED.ktoe.IT.TEL.TEL.LOW_ENTH.THERM.DIESEL_LIQBIO</t>
  </si>
  <si>
    <t>UED.ktoe.IT.TEL.TEL.LOW_ENTH.THERM.NG_BIOGAS</t>
  </si>
  <si>
    <t>UED.ktoe.IT.TEL.TEL.LOW_ENTH.THERM.SOLAR_GEO</t>
  </si>
  <si>
    <t>UED.ktoe.IT.TEL.TEL.LOW_ENTH.HP.AMBIENT</t>
  </si>
  <si>
    <t>UED.ktoe.IT.TEL.TEL.LOW_ENTH.THERM.ELEC</t>
  </si>
  <si>
    <t>UED.ktoe.IT.TEL.TEL.PRETREAT.TOTAL.TOTAL</t>
  </si>
  <si>
    <t>UED.ktoe.IT.TEL.TEL.PRETREAT.STEAM.SOLIDS</t>
  </si>
  <si>
    <t>UED.ktoe.IT.TEL.TEL.PRETREAT.STEAM.RFG</t>
  </si>
  <si>
    <t>UED.ktoe.IT.TEL.TEL.PRETREAT.STEAM.LPG</t>
  </si>
  <si>
    <t>UED.ktoe.IT.TEL.TEL.PRETREAT.STEAM.DIESEL_LIQBIO</t>
  </si>
  <si>
    <t>UED.ktoe.IT.TEL.TEL.PRETREAT.STEAM.RFO</t>
  </si>
  <si>
    <t>UED.ktoe.IT.TEL.TEL.PRETREAT.STEAM.OTHER</t>
  </si>
  <si>
    <t>UED.ktoe.IT.TEL.TEL.PRETREAT.STEAM.NG_BIOGAS</t>
  </si>
  <si>
    <t>UED.ktoe.IT.TEL.TEL.PRETREAT.STEAM.DERIVED</t>
  </si>
  <si>
    <t>UED.ktoe.IT.TEL.TEL.PRETREAT.STEAM.BIOMASS_WASTE</t>
  </si>
  <si>
    <t>UED.ktoe.IT.TEL.TEL.PRETREAT.STEAM.STEAM_DISTR</t>
  </si>
  <si>
    <t>UED.ktoe.IT.TEL.TEL.PROCESSING.TOTAL.TOTAL</t>
  </si>
  <si>
    <t>UED.ktoe.IT.TEL.TEL.PROCESSING.STEAM.SOLIDS</t>
  </si>
  <si>
    <t>UED.ktoe.IT.TEL.TEL.PROCESSING.STEAM.RFG</t>
  </si>
  <si>
    <t>UED.ktoe.IT.TEL.TEL.PROCESSING.STEAM.LPG</t>
  </si>
  <si>
    <t>UED.ktoe.IT.TEL.TEL.PROCESSING.STEAM.DIESEL_LIQBIO</t>
  </si>
  <si>
    <t>UED.ktoe.IT.TEL.TEL.PROCESSING.STEAM.RFO</t>
  </si>
  <si>
    <t>UED.ktoe.IT.TEL.TEL.PROCESSING.STEAM.OTHER</t>
  </si>
  <si>
    <t>UED.ktoe.IT.TEL.TEL.PROCESSING.STEAM.NG_BIOGAS</t>
  </si>
  <si>
    <t>UED.ktoe.IT.TEL.TEL.PROCESSING.STEAM.DERIVED</t>
  </si>
  <si>
    <t>UED.ktoe.IT.TEL.TEL.PROCESSING.STEAM.BIOMASS_WASTE</t>
  </si>
  <si>
    <t>UED.ktoe.IT.TEL.TEL.PROCESSING.STEAM.STEAM_DISTR</t>
  </si>
  <si>
    <t>UED.ktoe.IT.TEL.TEL.GENERIC.MECH.ELEC</t>
  </si>
  <si>
    <t>UED.ktoe.IT.TEL.TEL.DRYING.TOTAL.TOTAL</t>
  </si>
  <si>
    <t>UED.ktoe.IT.TEL.TEL.DRYING.THERM.SOLIDS</t>
  </si>
  <si>
    <t>UED.ktoe.IT.TEL.TEL.DRYING.THERM.LPG</t>
  </si>
  <si>
    <t>UED.ktoe.IT.TEL.TEL.DRYING.THERM.DIESEL_LIQBIO</t>
  </si>
  <si>
    <t>UED.ktoe.IT.TEL.TEL.DRYING.THERM.RFO</t>
  </si>
  <si>
    <t>UED.ktoe.IT.TEL.TEL.DRYING.THERM.NG_BIOGAS</t>
  </si>
  <si>
    <t>UED.ktoe.IT.TEL.TEL.DRYING_STEAM.TOTAL.TOTAL</t>
  </si>
  <si>
    <t>UED.ktoe.IT.TEL.TEL.DRYING_STEAM.STEAM.SOLIDS</t>
  </si>
  <si>
    <t>UED.ktoe.IT.TEL.TEL.DRYING_STEAM.STEAM.RFG</t>
  </si>
  <si>
    <t>UED.ktoe.IT.TEL.TEL.DRYING_STEAM.STEAM.LPG</t>
  </si>
  <si>
    <t>UED.ktoe.IT.TEL.TEL.DRYING_STEAM.STEAM.DIESEL_LIQBIO</t>
  </si>
  <si>
    <t>UED.ktoe.IT.TEL.TEL.DRYING_STEAM.STEAM.RFO</t>
  </si>
  <si>
    <t>UED.ktoe.IT.TEL.TEL.DRYING_STEAM.STEAM.OTHER</t>
  </si>
  <si>
    <t>UED.ktoe.IT.TEL.TEL.DRYING_STEAM.STEAM.NG_BIOGAS</t>
  </si>
  <si>
    <t>UED.ktoe.IT.TEL.TEL.DRYING_STEAM.STEAM.DERIVED</t>
  </si>
  <si>
    <t>UED.ktoe.IT.TEL.TEL.DRYING_STEAM.STEAM.BIOMASS_WASTE</t>
  </si>
  <si>
    <t>UED.ktoe.IT.TEL.TEL.DRYING_STEAM.STEAM.STEAM_DISTR</t>
  </si>
  <si>
    <t>UED.ktoe.IT.TEL.TEL.DRYING_ELEC.ELEC.ELEC</t>
  </si>
  <si>
    <t>UED.ktoe.IT.TEL.TEL.DRYING_MICROW.MICROW.ELEC</t>
  </si>
  <si>
    <t>UED.ktoe.IT.TEL.TEL.FINISHING.THERM.ELEC</t>
  </si>
  <si>
    <t>FUEL_EMI.ktCO2.IT.TEL.TEL.TOTAL.TOTAL.TOTAL</t>
  </si>
  <si>
    <t>FUEL_EMI.ktCO2.IT.TEL.TEL.LIGHT.GENERIC.ELEC</t>
  </si>
  <si>
    <t>FUEL_EMI.ktCO2.IT.TEL.TEL.AIRCOMP.GENERIC.ELEC</t>
  </si>
  <si>
    <t>FUEL_EMI.ktCO2.IT.TEL.TEL.MOTOR.GENERIC.ELEC</t>
  </si>
  <si>
    <t>FUEL_EMI.ktCO2.IT.TEL.TEL.FANS.GENERIC.ELEC</t>
  </si>
  <si>
    <t>FUEL_EMI.ktCO2.IT.TEL.TEL.LOW_ENTH.TOTAL.TOTAL</t>
  </si>
  <si>
    <t>FUEL_EMI.ktCO2.IT.TEL.TEL.LOW_ENTH.THERM.DIESEL_LIQBIO</t>
  </si>
  <si>
    <t>FUEL_EMI.ktCO2.IT.TEL.TEL.LOW_ENTH.THERM.NG_BIOGAS</t>
  </si>
  <si>
    <t>FUEL_EMI.ktCO2.IT.TEL.TEL.LOW_ENTH.THERM.SOLAR_GEO</t>
  </si>
  <si>
    <t>FUEL_EMI.ktCO2.IT.TEL.TEL.LOW_ENTH.HP.AMBIENT</t>
  </si>
  <si>
    <t>FUEL_EMI.ktCO2.IT.TEL.TEL.LOW_ENTH.THERM.ELEC</t>
  </si>
  <si>
    <t>FUEL_EMI.ktCO2.IT.TEL.TEL.PRETREAT.TOTAL.TOTAL</t>
  </si>
  <si>
    <t>FUEL_EMI.ktCO2.IT.TEL.TEL.PRETREAT.STEAM.SOLIDS</t>
  </si>
  <si>
    <t>FUEL_EMI.ktCO2.IT.TEL.TEL.PRETREAT.STEAM.RFG</t>
  </si>
  <si>
    <t>FUEL_EMI.ktCO2.IT.TEL.TEL.PRETREAT.STEAM.LPG</t>
  </si>
  <si>
    <t>FUEL_EMI.ktCO2.IT.TEL.TEL.PRETREAT.STEAM.DIESEL_LIQBIO</t>
  </si>
  <si>
    <t>FUEL_EMI.ktCO2.IT.TEL.TEL.PRETREAT.STEAM.RFO</t>
  </si>
  <si>
    <t>FUEL_EMI.ktCO2.IT.TEL.TEL.PRETREAT.STEAM.OTHER</t>
  </si>
  <si>
    <t>FUEL_EMI.ktCO2.IT.TEL.TEL.PRETREAT.STEAM.NG_BIOGAS</t>
  </si>
  <si>
    <t>FUEL_EMI.ktCO2.IT.TEL.TEL.PRETREAT.STEAM.DERIVED</t>
  </si>
  <si>
    <t>FUEL_EMI.ktCO2.IT.TEL.TEL.PRETREAT.STEAM.BIOMASS_WASTE</t>
  </si>
  <si>
    <t>FUEL_EMI.ktCO2.IT.TEL.TEL.PRETREAT.STEAM.STEAM_DISTR</t>
  </si>
  <si>
    <t>FUEL_EMI.ktCO2.IT.TEL.TEL.PROCESSING.TOTAL.TOTAL</t>
  </si>
  <si>
    <t>FUEL_EMI.ktCO2.IT.TEL.TEL.PROCESSING.STEAM.SOLIDS</t>
  </si>
  <si>
    <t>FUEL_EMI.ktCO2.IT.TEL.TEL.PROCESSING.STEAM.RFG</t>
  </si>
  <si>
    <t>FUEL_EMI.ktCO2.IT.TEL.TEL.PROCESSING.STEAM.LPG</t>
  </si>
  <si>
    <t>FUEL_EMI.ktCO2.IT.TEL.TEL.PROCESSING.STEAM.DIESEL_LIQBIO</t>
  </si>
  <si>
    <t>FUEL_EMI.ktCO2.IT.TEL.TEL.PROCESSING.STEAM.RFO</t>
  </si>
  <si>
    <t>FUEL_EMI.ktCO2.IT.TEL.TEL.PROCESSING.STEAM.OTHER</t>
  </si>
  <si>
    <t>FUEL_EMI.ktCO2.IT.TEL.TEL.PROCESSING.STEAM.NG_BIOGAS</t>
  </si>
  <si>
    <t>FUEL_EMI.ktCO2.IT.TEL.TEL.PROCESSING.STEAM.DERIVED</t>
  </si>
  <si>
    <t>FUEL_EMI.ktCO2.IT.TEL.TEL.PROCESSING.STEAM.BIOMASS_WASTE</t>
  </si>
  <si>
    <t>FUEL_EMI.ktCO2.IT.TEL.TEL.PROCESSING.STEAM.STEAM_DISTR</t>
  </si>
  <si>
    <t>FUEL_EMI.ktCO2.IT.TEL.TEL.GENERIC.MECH.ELEC</t>
  </si>
  <si>
    <t>FUEL_EMI.ktCO2.IT.TEL.TEL.DRYING.TOTAL.TOTAL</t>
  </si>
  <si>
    <t>FUEL_EMI.ktCO2.IT.TEL.TEL.DRYING.THERM.SOLIDS</t>
  </si>
  <si>
    <t>FUEL_EMI.ktCO2.IT.TEL.TEL.DRYING.THERM.LPG</t>
  </si>
  <si>
    <t>FUEL_EMI.ktCO2.IT.TEL.TEL.DRYING.THERM.DIESEL_LIQBIO</t>
  </si>
  <si>
    <t>FUEL_EMI.ktCO2.IT.TEL.TEL.DRYING.THERM.RFO</t>
  </si>
  <si>
    <t>FUEL_EMI.ktCO2.IT.TEL.TEL.DRYING.THERM.NG_BIOGAS</t>
  </si>
  <si>
    <t>FUEL_EMI.ktCO2.IT.TEL.TEL.DRYING_STEAM.TOTAL.TOTAL</t>
  </si>
  <si>
    <t>FUEL_EMI.ktCO2.IT.TEL.TEL.DRYING_STEAM.STEAM.SOLIDS</t>
  </si>
  <si>
    <t>FUEL_EMI.ktCO2.IT.TEL.TEL.DRYING_STEAM.STEAM.RFG</t>
  </si>
  <si>
    <t>FUEL_EMI.ktCO2.IT.TEL.TEL.DRYING_STEAM.STEAM.LPG</t>
  </si>
  <si>
    <t>FUEL_EMI.ktCO2.IT.TEL.TEL.DRYING_STEAM.STEAM.DIESEL_LIQBIO</t>
  </si>
  <si>
    <t>FUEL_EMI.ktCO2.IT.TEL.TEL.DRYING_STEAM.STEAM.RFO</t>
  </si>
  <si>
    <t>FUEL_EMI.ktCO2.IT.TEL.TEL.DRYING_STEAM.STEAM.OTHER</t>
  </si>
  <si>
    <t>FUEL_EMI.ktCO2.IT.TEL.TEL.DRYING_STEAM.STEAM.NG_BIOGAS</t>
  </si>
  <si>
    <t>FUEL_EMI.ktCO2.IT.TEL.TEL.DRYING_STEAM.STEAM.DERIVED</t>
  </si>
  <si>
    <t>FUEL_EMI.ktCO2.IT.TEL.TEL.DRYING_STEAM.STEAM.BIOMASS_WASTE</t>
  </si>
  <si>
    <t>FUEL_EMI.ktCO2.IT.TEL.TEL.DRYING_STEAM.STEAM.STEAM_DISTR</t>
  </si>
  <si>
    <t>FUEL_EMI.ktCO2.IT.TEL.TEL.DRYING_ELEC.ELEC.ELEC</t>
  </si>
  <si>
    <t>FUEL_EMI.ktCO2.IT.TEL.TEL.DRYING_MICROW.MICROW.ELEC</t>
  </si>
  <si>
    <t>FUEL_EMI.ktCO2.IT.TEL.TEL.FINISHING.THERM.ELEC</t>
  </si>
  <si>
    <t>VA.Meuro2015.IT.WWP.WWP</t>
  </si>
  <si>
    <t>OUTPUT.index.IT.WWP.WWP</t>
  </si>
  <si>
    <t>CAP.index.IT.WWP.WWP</t>
  </si>
  <si>
    <t>NEWCAP.index.IT.WWP.WWP</t>
  </si>
  <si>
    <t>FEC.ktoe.IT.WWP.WWP.TOTAL.TOTAL.TOTAL</t>
  </si>
  <si>
    <t>FEC.ktoe.IT.WWP.WWP.TOTAL.TOTAL.SOLIDS</t>
  </si>
  <si>
    <t>FEC.ktoe.IT.WWP.WWP.TOTAL.TOTAL.RFG</t>
  </si>
  <si>
    <t>FEC.ktoe.IT.WWP.WWP.TOTAL.TOTAL.LPG</t>
  </si>
  <si>
    <t>FEC.ktoe.IT.WWP.WWP.TOTAL.TOTAL.DIESEL</t>
  </si>
  <si>
    <t>FEC.ktoe.IT.WWP.WWP.TOTAL.TOTAL.RFO</t>
  </si>
  <si>
    <t>FEC.ktoe.IT.WWP.WWP.TOTAL.TOTAL.OTHER</t>
  </si>
  <si>
    <t>FEC.ktoe.IT.WWP.WWP.TOTAL.TOTAL.NG</t>
  </si>
  <si>
    <t>FEC.ktoe.IT.WWP.WWP.TOTAL.TOTAL.DERIVED</t>
  </si>
  <si>
    <t>FEC.ktoe.IT.WWP.WWP.TOTAL.TOTAL.BIOMASS_WASTE</t>
  </si>
  <si>
    <t>FEC.ktoe.IT.WWP.WWP.TOTAL.TOTAL.BIOGAS</t>
  </si>
  <si>
    <t>FEC.ktoe.IT.WWP.WWP.TOTAL.TOTAL.LIQBIO</t>
  </si>
  <si>
    <t>FEC.ktoe.IT.WWP.WWP.TOTAL.TOTAL.SOLAR</t>
  </si>
  <si>
    <t>FEC.ktoe.IT.WWP.WWP.TOTAL.TOTAL.GEO</t>
  </si>
  <si>
    <t>FEC.ktoe.IT.WWP.WWP.TOTAL.TOTAL.AMBIENT</t>
  </si>
  <si>
    <t>FEC.ktoe.IT.WWP.WWP.TOTAL.TOTAL.STEAM_DISTR</t>
  </si>
  <si>
    <t>FEC.ktoe.IT.WWP.WWP.TOTAL.TOTAL.ELEC</t>
  </si>
  <si>
    <t>FEC.ktoe.IT.WWP.WWP.LIGHT.GENERIC.ELEC</t>
  </si>
  <si>
    <t>FEC.ktoe.IT.WWP.WWP.AIRCOMP.GENERIC.ELEC</t>
  </si>
  <si>
    <t>FEC.ktoe.IT.WWP.WWP.MOTOR.GENERIC.ELEC</t>
  </si>
  <si>
    <t>FEC.ktoe.IT.WWP.WWP.FANS.GENERIC.ELEC</t>
  </si>
  <si>
    <t>FEC.ktoe.IT.WWP.WWP.LOW_ENTH.TOTAL.TOTAL</t>
  </si>
  <si>
    <t>FEC.ktoe.IT.WWP.WWP.LOW_ENTH.THERM.DIESEL_LIQBIO</t>
  </si>
  <si>
    <t>FEC.ktoe.IT.WWP.WWP.LOW_ENTH.THERM.NG_BIOGAS</t>
  </si>
  <si>
    <t>FEC.ktoe.IT.WWP.WWP.LOW_ENTH.THERM.SOLAR_GEO</t>
  </si>
  <si>
    <t>FEC.ktoe.IT.WWP.WWP.LOW_ENTH.HP.AMBIENT</t>
  </si>
  <si>
    <t>FEC.ktoe.IT.WWP.WWP.LOW_ENTH.THERM.ELEC</t>
  </si>
  <si>
    <t>Wood: Specific processes with steam</t>
  </si>
  <si>
    <t>FEC.ktoe.IT.WWP.WWP.PROCESSING.TOTAL.TOTAL</t>
  </si>
  <si>
    <t>FEC.ktoe.IT.WWP.WWP.PROCESSING.STEAM.SOLIDS</t>
  </si>
  <si>
    <t>FEC.ktoe.IT.WWP.WWP.PROCESSING.STEAM.RFG</t>
  </si>
  <si>
    <t>FEC.ktoe.IT.WWP.WWP.PROCESSING.STEAM.LPG</t>
  </si>
  <si>
    <t>FEC.ktoe.IT.WWP.WWP.PROCESSING.STEAM.DIESEL_LIQBIO</t>
  </si>
  <si>
    <t>FEC.ktoe.IT.WWP.WWP.PROCESSING.STEAM.RFO</t>
  </si>
  <si>
    <t>FEC.ktoe.IT.WWP.WWP.PROCESSING.STEAM.OTHER</t>
  </si>
  <si>
    <t>FEC.ktoe.IT.WWP.WWP.PROCESSING.STEAM.NG_BIOGAS</t>
  </si>
  <si>
    <t>FEC.ktoe.IT.WWP.WWP.PROCESSING.STEAM.DERIVED</t>
  </si>
  <si>
    <t>FEC.ktoe.IT.WWP.WWP.PROCESSING.STEAM.BIOMASS_WASTE</t>
  </si>
  <si>
    <t>FEC.ktoe.IT.WWP.WWP.PROCESSING.STEAM.STEAM_DISTR</t>
  </si>
  <si>
    <t>Wood: Electric mechanical processes</t>
  </si>
  <si>
    <t>FEC.ktoe.IT.WWP.WWP.GENERIC.MECH.ELEC</t>
  </si>
  <si>
    <t>Wood: Drying</t>
  </si>
  <si>
    <t>Wood: Thermal drying</t>
  </si>
  <si>
    <t>FEC.ktoe.IT.WWP.WWP.DRYING.TOTAL.TOTAL</t>
  </si>
  <si>
    <t>FEC.ktoe.IT.WWP.WWP.DRYING.THERM.SOLIDS</t>
  </si>
  <si>
    <t>FEC.ktoe.IT.WWP.WWP.DRYING.THERM.LPG</t>
  </si>
  <si>
    <t>FEC.ktoe.IT.WWP.WWP.DRYING.THERM.DIESEL_LIQBIO</t>
  </si>
  <si>
    <t>FEC.ktoe.IT.WWP.WWP.DRYING.THERM.RFO</t>
  </si>
  <si>
    <t>FEC.ktoe.IT.WWP.WWP.DRYING.THERM.NG_BIOGAS</t>
  </si>
  <si>
    <t>Wood: Steam drying</t>
  </si>
  <si>
    <t>FEC.ktoe.IT.WWP.WWP.DRYING_STEAM.TOTAL.TOTAL</t>
  </si>
  <si>
    <t>FEC.ktoe.IT.WWP.WWP.DRYING_STEAM.STEAM.SOLIDS</t>
  </si>
  <si>
    <t>FEC.ktoe.IT.WWP.WWP.DRYING_STEAM.STEAM.RFG</t>
  </si>
  <si>
    <t>FEC.ktoe.IT.WWP.WWP.DRYING_STEAM.STEAM.LPG</t>
  </si>
  <si>
    <t>FEC.ktoe.IT.WWP.WWP.DRYING_STEAM.STEAM.DIESEL_LIQBIO</t>
  </si>
  <si>
    <t>FEC.ktoe.IT.WWP.WWP.DRYING_STEAM.STEAM.RFO</t>
  </si>
  <si>
    <t>FEC.ktoe.IT.WWP.WWP.DRYING_STEAM.STEAM.OTHER</t>
  </si>
  <si>
    <t>FEC.ktoe.IT.WWP.WWP.DRYING_STEAM.STEAM.NG_BIOGAS</t>
  </si>
  <si>
    <t>FEC.ktoe.IT.WWP.WWP.DRYING_STEAM.STEAM.DERIVED</t>
  </si>
  <si>
    <t>FEC.ktoe.IT.WWP.WWP.DRYING_STEAM.STEAM.BIOMASS_WASTE</t>
  </si>
  <si>
    <t>FEC.ktoe.IT.WWP.WWP.DRYING_STEAM.STEAM.STEAM_DISTR</t>
  </si>
  <si>
    <t>Wood: Electric drying</t>
  </si>
  <si>
    <t>FEC.ktoe.IT.WWP.WWP.DRYING_ELEC.ELEC.ELEC</t>
  </si>
  <si>
    <t>Wood: Microwave drying</t>
  </si>
  <si>
    <t>FEC.ktoe.IT.WWP.WWP.DRYING_MICROW.MICROW.ELEC</t>
  </si>
  <si>
    <t>Wood: Finishing Electric</t>
  </si>
  <si>
    <t>FEC.ktoe.IT.WWP.WWP.FINISHING.ELEC.ELEC</t>
  </si>
  <si>
    <t>UED.ktoe.IT.WWP.WWP.TOTAL.TOTAL.TOTAL</t>
  </si>
  <si>
    <t>UED.ktoe.IT.WWP.WWP.LIGHT.GENERIC.ELEC</t>
  </si>
  <si>
    <t>UED.ktoe.IT.WWP.WWP.AIRCOMP.GENERIC.ELEC</t>
  </si>
  <si>
    <t>UED.ktoe.IT.WWP.WWP.MOTOR.GENERIC.ELEC</t>
  </si>
  <si>
    <t>UED.ktoe.IT.WWP.WWP.FANS.GENERIC.ELEC</t>
  </si>
  <si>
    <t>UED.ktoe.IT.WWP.WWP.LOW_ENTH.TOTAL.TOTAL</t>
  </si>
  <si>
    <t>UED.ktoe.IT.WWP.WWP.LOW_ENTH.THERM.DIESEL_LIQBIO</t>
  </si>
  <si>
    <t>UED.ktoe.IT.WWP.WWP.LOW_ENTH.THERM.NG_BIOGAS</t>
  </si>
  <si>
    <t>UED.ktoe.IT.WWP.WWP.LOW_ENTH.THERM.SOLAR_GEO</t>
  </si>
  <si>
    <t>UED.ktoe.IT.WWP.WWP.LOW_ENTH.HP.AMBIENT</t>
  </si>
  <si>
    <t>UED.ktoe.IT.WWP.WWP.LOW_ENTH.THERM.ELEC</t>
  </si>
  <si>
    <t>UED.ktoe.IT.WWP.WWP.PROCESSING.TOTAL.TOTAL</t>
  </si>
  <si>
    <t>UED.ktoe.IT.WWP.WWP.PROCESSING.STEAM.SOLIDS</t>
  </si>
  <si>
    <t>UED.ktoe.IT.WWP.WWP.PROCESSING.STEAM.RFG</t>
  </si>
  <si>
    <t>UED.ktoe.IT.WWP.WWP.PROCESSING.STEAM.LPG</t>
  </si>
  <si>
    <t>UED.ktoe.IT.WWP.WWP.PROCESSING.STEAM.DIESEL_LIQBIO</t>
  </si>
  <si>
    <t>UED.ktoe.IT.WWP.WWP.PROCESSING.STEAM.RFO</t>
  </si>
  <si>
    <t>UED.ktoe.IT.WWP.WWP.PROCESSING.STEAM.OTHER</t>
  </si>
  <si>
    <t>UED.ktoe.IT.WWP.WWP.PROCESSING.STEAM.NG_BIOGAS</t>
  </si>
  <si>
    <t>UED.ktoe.IT.WWP.WWP.PROCESSING.STEAM.DERIVED</t>
  </si>
  <si>
    <t>UED.ktoe.IT.WWP.WWP.PROCESSING.STEAM.BIOMASS_WASTE</t>
  </si>
  <si>
    <t>UED.ktoe.IT.WWP.WWP.PROCESSING.STEAM.STEAM_DISTR</t>
  </si>
  <si>
    <t>UED.ktoe.IT.WWP.WWP.GENERIC.MECH.ELEC</t>
  </si>
  <si>
    <t>UED.ktoe.IT.WWP.WWP.DRYING.TOTAL.TOTAL</t>
  </si>
  <si>
    <t>UED.ktoe.IT.WWP.WWP.DRYING.THERM.SOLIDS</t>
  </si>
  <si>
    <t>UED.ktoe.IT.WWP.WWP.DRYING.THERM.LPG</t>
  </si>
  <si>
    <t>UED.ktoe.IT.WWP.WWP.DRYING.THERM.DIESEL_LIQBIO</t>
  </si>
  <si>
    <t>UED.ktoe.IT.WWP.WWP.DRYING.THERM.RFO</t>
  </si>
  <si>
    <t>UED.ktoe.IT.WWP.WWP.DRYING.THERM.NG_BIOGAS</t>
  </si>
  <si>
    <t>UED.ktoe.IT.WWP.WWP.DRYING_STEAM.TOTAL.TOTAL</t>
  </si>
  <si>
    <t>UED.ktoe.IT.WWP.WWP.DRYING_STEAM.STEAM.SOLIDS</t>
  </si>
  <si>
    <t>UED.ktoe.IT.WWP.WWP.DRYING_STEAM.STEAM.RFG</t>
  </si>
  <si>
    <t>UED.ktoe.IT.WWP.WWP.DRYING_STEAM.STEAM.LPG</t>
  </si>
  <si>
    <t>UED.ktoe.IT.WWP.WWP.DRYING_STEAM.STEAM.DIESEL_LIQBIO</t>
  </si>
  <si>
    <t>UED.ktoe.IT.WWP.WWP.DRYING_STEAM.STEAM.RFO</t>
  </si>
  <si>
    <t>UED.ktoe.IT.WWP.WWP.DRYING_STEAM.STEAM.OTHER</t>
  </si>
  <si>
    <t>UED.ktoe.IT.WWP.WWP.DRYING_STEAM.STEAM.NG_BIOGAS</t>
  </si>
  <si>
    <t>UED.ktoe.IT.WWP.WWP.DRYING_STEAM.STEAM.DERIVED</t>
  </si>
  <si>
    <t>UED.ktoe.IT.WWP.WWP.DRYING_STEAM.STEAM.BIOMASS_WASTE</t>
  </si>
  <si>
    <t>UED.ktoe.IT.WWP.WWP.DRYING_STEAM.STEAM.STEAM_DISTR</t>
  </si>
  <si>
    <t>UED.ktoe.IT.WWP.WWP.DRYING_ELEC.ELEC.ELEC</t>
  </si>
  <si>
    <t>UED.ktoe.IT.WWP.WWP.DRYING_MICROW.MICROW.ELEC</t>
  </si>
  <si>
    <t>UED.ktoe.IT.WWP.WWP.FINISHING.ELEC.ELEC</t>
  </si>
  <si>
    <t>FUEL_EMI.ktCO2.IT.WWP.WWP.TOTAL.TOTAL.TOTAL</t>
  </si>
  <si>
    <t>FUEL_EMI.ktCO2.IT.WWP.WWP.LIGHT.GENERIC.ELEC</t>
  </si>
  <si>
    <t>FUEL_EMI.ktCO2.IT.WWP.WWP.AIRCOMP.GENERIC.ELEC</t>
  </si>
  <si>
    <t>FUEL_EMI.ktCO2.IT.WWP.WWP.MOTOR.GENERIC.ELEC</t>
  </si>
  <si>
    <t>FUEL_EMI.ktCO2.IT.WWP.WWP.FANS.GENERIC.ELEC</t>
  </si>
  <si>
    <t>FUEL_EMI.ktCO2.IT.WWP.WWP.LOW_ENTH.TOTAL.TOTAL</t>
  </si>
  <si>
    <t>FUEL_EMI.ktCO2.IT.WWP.WWP.LOW_ENTH.THERM.DIESEL_LIQBIO</t>
  </si>
  <si>
    <t>FUEL_EMI.ktCO2.IT.WWP.WWP.LOW_ENTH.THERM.NG_BIOGAS</t>
  </si>
  <si>
    <t>FUEL_EMI.ktCO2.IT.WWP.WWP.LOW_ENTH.THERM.SOLAR_GEO</t>
  </si>
  <si>
    <t>FUEL_EMI.ktCO2.IT.WWP.WWP.LOW_ENTH.HP.AMBIENT</t>
  </si>
  <si>
    <t>FUEL_EMI.ktCO2.IT.WWP.WWP.LOW_ENTH.THERM.ELEC</t>
  </si>
  <si>
    <t>FUEL_EMI.ktCO2.IT.WWP.WWP.PROCESSING.TOTAL.TOTAL</t>
  </si>
  <si>
    <t>FUEL_EMI.ktCO2.IT.WWP.WWP.PROCESSING.STEAM.SOLIDS</t>
  </si>
  <si>
    <t>FUEL_EMI.ktCO2.IT.WWP.WWP.PROCESSING.STEAM.RFG</t>
  </si>
  <si>
    <t>FUEL_EMI.ktCO2.IT.WWP.WWP.PROCESSING.STEAM.LPG</t>
  </si>
  <si>
    <t>FUEL_EMI.ktCO2.IT.WWP.WWP.PROCESSING.STEAM.DIESEL_LIQBIO</t>
  </si>
  <si>
    <t>FUEL_EMI.ktCO2.IT.WWP.WWP.PROCESSING.STEAM.RFO</t>
  </si>
  <si>
    <t>FUEL_EMI.ktCO2.IT.WWP.WWP.PROCESSING.STEAM.OTHER</t>
  </si>
  <si>
    <t>FUEL_EMI.ktCO2.IT.WWP.WWP.PROCESSING.STEAM.NG_BIOGAS</t>
  </si>
  <si>
    <t>FUEL_EMI.ktCO2.IT.WWP.WWP.PROCESSING.STEAM.DERIVED</t>
  </si>
  <si>
    <t>FUEL_EMI.ktCO2.IT.WWP.WWP.PROCESSING.STEAM.BIOMASS_WASTE</t>
  </si>
  <si>
    <t>FUEL_EMI.ktCO2.IT.WWP.WWP.PROCESSING.STEAM.STEAM_DISTR</t>
  </si>
  <si>
    <t>FUEL_EMI.ktCO2.IT.WWP.WWP.GENERIC.MECH.ELEC</t>
  </si>
  <si>
    <t>FUEL_EMI.ktCO2.IT.WWP.WWP.DRYING.TOTAL.TOTAL</t>
  </si>
  <si>
    <t>FUEL_EMI.ktCO2.IT.WWP.WWP.DRYING.THERM.SOLIDS</t>
  </si>
  <si>
    <t>FUEL_EMI.ktCO2.IT.WWP.WWP.DRYING.THERM.LPG</t>
  </si>
  <si>
    <t>FUEL_EMI.ktCO2.IT.WWP.WWP.DRYING.THERM.DIESEL_LIQBIO</t>
  </si>
  <si>
    <t>FUEL_EMI.ktCO2.IT.WWP.WWP.DRYING.THERM.RFO</t>
  </si>
  <si>
    <t>FUEL_EMI.ktCO2.IT.WWP.WWP.DRYING.THERM.NG_BIOGAS</t>
  </si>
  <si>
    <t>FUEL_EMI.ktCO2.IT.WWP.WWP.DRYING_STEAM.TOTAL.TOTAL</t>
  </si>
  <si>
    <t>FUEL_EMI.ktCO2.IT.WWP.WWP.DRYING_STEAM.STEAM.SOLIDS</t>
  </si>
  <si>
    <t>FUEL_EMI.ktCO2.IT.WWP.WWP.DRYING_STEAM.STEAM.RFG</t>
  </si>
  <si>
    <t>FUEL_EMI.ktCO2.IT.WWP.WWP.DRYING_STEAM.STEAM.LPG</t>
  </si>
  <si>
    <t>FUEL_EMI.ktCO2.IT.WWP.WWP.DRYING_STEAM.STEAM.DIESEL_LIQBIO</t>
  </si>
  <si>
    <t>FUEL_EMI.ktCO2.IT.WWP.WWP.DRYING_STEAM.STEAM.RFO</t>
  </si>
  <si>
    <t>FUEL_EMI.ktCO2.IT.WWP.WWP.DRYING_STEAM.STEAM.OTHER</t>
  </si>
  <si>
    <t>FUEL_EMI.ktCO2.IT.WWP.WWP.DRYING_STEAM.STEAM.NG_BIOGAS</t>
  </si>
  <si>
    <t>FUEL_EMI.ktCO2.IT.WWP.WWP.DRYING_STEAM.STEAM.DERIVED</t>
  </si>
  <si>
    <t>FUEL_EMI.ktCO2.IT.WWP.WWP.DRYING_STEAM.STEAM.BIOMASS_WASTE</t>
  </si>
  <si>
    <t>FUEL_EMI.ktCO2.IT.WWP.WWP.DRYING_STEAM.STEAM.STEAM_DISTR</t>
  </si>
  <si>
    <t>FUEL_EMI.ktCO2.IT.WWP.WWP.DRYING_ELEC.ELEC.ELEC</t>
  </si>
  <si>
    <t>FUEL_EMI.ktCO2.IT.WWP.WWP.DRYING_MICROW.MICROW.ELEC</t>
  </si>
  <si>
    <t>FUEL_EMI.ktCO2.IT.WWP.WWP.FINISHING.ELEC.ELEC</t>
  </si>
  <si>
    <t>VA.Meuro2015.IT.OIS.OIS</t>
  </si>
  <si>
    <t>OUTPUT.index.IT.OIS.OIS</t>
  </si>
  <si>
    <t>CAP.index.IT.OIS.OIS</t>
  </si>
  <si>
    <t>NEWCAP.index.IT.OIS.OIS</t>
  </si>
  <si>
    <t>Energy consumption (ktoe)*</t>
  </si>
  <si>
    <t>FEC.ktoe.IT.OIS.OIS.TOTAL.TOTAL.TOTAL</t>
  </si>
  <si>
    <t>FEC.ktoe.IT.OIS.OIS.TOTAL.TOTAL.SOLIDS</t>
  </si>
  <si>
    <t>FEC.ktoe.IT.OIS.OIS.TOTAL.TOTAL.RFG</t>
  </si>
  <si>
    <t>FEC.ktoe.IT.OIS.OIS.TOTAL.TOTAL.LPG</t>
  </si>
  <si>
    <t>FEC.ktoe.IT.OIS.OIS.TOTAL.TOTAL.DIESEL</t>
  </si>
  <si>
    <t>FEC.ktoe.IT.OIS.OIS.TOTAL.TOTAL.RFO</t>
  </si>
  <si>
    <t>FEC.ktoe.IT.OIS.OIS.TOTAL.TOTAL.OTHER</t>
  </si>
  <si>
    <t>FEC.ktoe.IT.OIS.OIS.TOTAL.TOTAL.NG</t>
  </si>
  <si>
    <t>FEC.ktoe.IT.OIS.OIS.TOTAL.TOTAL.DERIVED</t>
  </si>
  <si>
    <t>FEC.ktoe.IT.OIS.OIS.TOTAL.TOTAL.BIOMASS_WASTE</t>
  </si>
  <si>
    <t>FEC.ktoe.IT.OIS.OIS.TOTAL.TOTAL.BIOGAS</t>
  </si>
  <si>
    <t>FEC.ktoe.IT.OIS.OIS.TOTAL.TOTAL.LIQBIO</t>
  </si>
  <si>
    <t>FEC.ktoe.IT.OIS.OIS.TOTAL.TOTAL.SOLAR</t>
  </si>
  <si>
    <t>FEC.ktoe.IT.OIS.OIS.TOTAL.TOTAL.GEO</t>
  </si>
  <si>
    <t>FEC.ktoe.IT.OIS.OIS.TOTAL.TOTAL.AMBIENT</t>
  </si>
  <si>
    <t>FEC.ktoe.IT.OIS.OIS.TOTAL.TOTAL.STEAM_DISTR</t>
  </si>
  <si>
    <t>FEC.ktoe.IT.OIS.OIS.TOTAL.TOTAL.ELEC</t>
  </si>
  <si>
    <t>*Energy consumption includes consumption in Mining and Quarrying and Construction sectors</t>
  </si>
  <si>
    <t>FEC.ktoe.IT.OIS.OIS.LIGHT.GENERIC.ELEC</t>
  </si>
  <si>
    <t>FEC.ktoe.IT.OIS.OIS.AIRCOMP.GENERIC.ELEC</t>
  </si>
  <si>
    <t>FEC.ktoe.IT.OIS.OIS.MOTOR.GENERIC.ELEC</t>
  </si>
  <si>
    <t>FEC.ktoe.IT.OIS.OIS.FANS.GENERIC.ELEC</t>
  </si>
  <si>
    <t>FEC.ktoe.IT.OIS.OIS.LOW_ENTH.TOTAL.TOTAL</t>
  </si>
  <si>
    <t>FEC.ktoe.IT.OIS.OIS.LOW_ENTH.THERM.DIESEL_LIQBIO</t>
  </si>
  <si>
    <t>FEC.ktoe.IT.OIS.OIS.LOW_ENTH.THERM.NG_BIOGAS</t>
  </si>
  <si>
    <t>FEC.ktoe.IT.OIS.OIS.LOW_ENTH.THERM.SOLAR_GEO</t>
  </si>
  <si>
    <t>FEC.ktoe.IT.OIS.OIS.LOW_ENTH.HP.AMBIENT</t>
  </si>
  <si>
    <t>FEC.ktoe.IT.OIS.OIS.LOW_ENTH.THERM.ELEC</t>
  </si>
  <si>
    <t>Other Industrial sectors: Steam processing</t>
  </si>
  <si>
    <t>FEC.ktoe.IT.OIS.OIS.PROCESSING.TOTAL.TOTAL</t>
  </si>
  <si>
    <t>FEC.ktoe.IT.OIS.OIS.PROCESSING.STEAM.SOLIDS</t>
  </si>
  <si>
    <t>FEC.ktoe.IT.OIS.OIS.PROCESSING.STEAM.RFG</t>
  </si>
  <si>
    <t>FEC.ktoe.IT.OIS.OIS.PROCESSING.STEAM.LPG</t>
  </si>
  <si>
    <t>FEC.ktoe.IT.OIS.OIS.PROCESSING.STEAM.DIESEL_LIQBIO</t>
  </si>
  <si>
    <t>FEC.ktoe.IT.OIS.OIS.PROCESSING.STEAM.RFO</t>
  </si>
  <si>
    <t>FEC.ktoe.IT.OIS.OIS.PROCESSING.STEAM.OTHER</t>
  </si>
  <si>
    <t>FEC.ktoe.IT.OIS.OIS.PROCESSING.STEAM.NG_BIOGAS</t>
  </si>
  <si>
    <t>FEC.ktoe.IT.OIS.OIS.PROCESSING.STEAM.DERIVED</t>
  </si>
  <si>
    <t>FEC.ktoe.IT.OIS.OIS.PROCESSING.STEAM.BIOMASS_WASTE</t>
  </si>
  <si>
    <t>FEC.ktoe.IT.OIS.OIS.PROCESSING.STEAM.STEAM_DISTR</t>
  </si>
  <si>
    <t>Other Industrial sectors: Process heating</t>
  </si>
  <si>
    <t>Other Industrial sectors: Thermal processing</t>
  </si>
  <si>
    <t>FEC.ktoe.IT.OIS.OIS.PROC_HEAT.TOTAL.TOTAL</t>
  </si>
  <si>
    <t>FEC.ktoe.IT.OIS.OIS.PROC_HEAT.THERM.SOLIDS</t>
  </si>
  <si>
    <t>FEC.ktoe.IT.OIS.OIS.PROC_HEAT.THERM.LPG</t>
  </si>
  <si>
    <t>FEC.ktoe.IT.OIS.OIS.PROC_HEAT.THERM.DIESEL_LIQBIO</t>
  </si>
  <si>
    <t>FEC.ktoe.IT.OIS.OIS.PROC_HEAT.THERM.RFO</t>
  </si>
  <si>
    <t>FEC.ktoe.IT.OIS.OIS.PROC_HEAT.THERM.NG_BIOGAS</t>
  </si>
  <si>
    <t>Other Industrial sectors: Electric processing</t>
  </si>
  <si>
    <t>FEC.ktoe.IT.OIS.OIS.PROC_HEAT_ELEC.ELEC.ELEC</t>
  </si>
  <si>
    <t>Other Industrial sectors: Drying</t>
  </si>
  <si>
    <t>Other Industries: Thermal drying</t>
  </si>
  <si>
    <t>FEC.ktoe.IT.OIS.OIS.DRYING.TOTAL.TOTAL</t>
  </si>
  <si>
    <t>FEC.ktoe.IT.OIS.OIS.DRYING.THERM.SOLIDS</t>
  </si>
  <si>
    <t>FEC.ktoe.IT.OIS.OIS.DRYING.THERM.LPG</t>
  </si>
  <si>
    <t>FEC.ktoe.IT.OIS.OIS.DRYING.THERM.DIESEL_LIQBIO</t>
  </si>
  <si>
    <t>FEC.ktoe.IT.OIS.OIS.DRYING.THERM.RFO</t>
  </si>
  <si>
    <t>FEC.ktoe.IT.OIS.OIS.DRYING.THERM.NG_BIOGAS</t>
  </si>
  <si>
    <t>Other Industries: Steam drying</t>
  </si>
  <si>
    <t>FEC.ktoe.IT.OIS.OIS.DRYING_STEAM.TOTAL.TOTAL</t>
  </si>
  <si>
    <t>FEC.ktoe.IT.OIS.OIS.DRYING_STEAM.STEAM.SOLIDS</t>
  </si>
  <si>
    <t>FEC.ktoe.IT.OIS.OIS.DRYING_STEAM.STEAM.RFG</t>
  </si>
  <si>
    <t>FEC.ktoe.IT.OIS.OIS.DRYING_STEAM.STEAM.LPG</t>
  </si>
  <si>
    <t>FEC.ktoe.IT.OIS.OIS.DRYING_STEAM.STEAM.DIESEL_LIQBIO</t>
  </si>
  <si>
    <t>FEC.ktoe.IT.OIS.OIS.DRYING_STEAM.STEAM.RFO</t>
  </si>
  <si>
    <t>FEC.ktoe.IT.OIS.OIS.DRYING_STEAM.STEAM.OTHER</t>
  </si>
  <si>
    <t>FEC.ktoe.IT.OIS.OIS.DRYING_STEAM.STEAM.NG_BIOGAS</t>
  </si>
  <si>
    <t>FEC.ktoe.IT.OIS.OIS.DRYING_STEAM.STEAM.DERIVED</t>
  </si>
  <si>
    <t>FEC.ktoe.IT.OIS.OIS.DRYING_STEAM.STEAM.BIOMASS_WASTE</t>
  </si>
  <si>
    <t>FEC.ktoe.IT.OIS.OIS.DRYING_STEAM.STEAM.STEAM_DISTR</t>
  </si>
  <si>
    <t>Other Industries: Electric drying</t>
  </si>
  <si>
    <t>FEC.ktoe.IT.OIS.OIS.DRYING_ELEC.ELEC.ELEC</t>
  </si>
  <si>
    <t>Other Industrial sectors: Process Cooling</t>
  </si>
  <si>
    <t>Other Industries: Thermal cooling</t>
  </si>
  <si>
    <t>FEC.ktoe.IT.OIS.OIS.PROC_COOL_THERM.THERM.NG_BIOGAS</t>
  </si>
  <si>
    <t>Other Industries: Steam cooling</t>
  </si>
  <si>
    <t>FEC.ktoe.IT.OIS.OIS.PROC_COOL_STEAM.TOTAL.TOTAL</t>
  </si>
  <si>
    <t>FEC.ktoe.IT.OIS.OIS.PROC_COOL_STEAM.STEAM.SOLIDS</t>
  </si>
  <si>
    <t>FEC.ktoe.IT.OIS.OIS.PROC_COOL_STEAM.STEAM.RFG</t>
  </si>
  <si>
    <t>FEC.ktoe.IT.OIS.OIS.PROC_COOL_STEAM.STEAM.LPG</t>
  </si>
  <si>
    <t>FEC.ktoe.IT.OIS.OIS.PROC_COOL_STEAM.STEAM.DIESEL_LIQBIO</t>
  </si>
  <si>
    <t>FEC.ktoe.IT.OIS.OIS.PROC_COOL_STEAM.STEAM.RFO</t>
  </si>
  <si>
    <t>FEC.ktoe.IT.OIS.OIS.PROC_COOL_STEAM.STEAM.OTHER</t>
  </si>
  <si>
    <t>FEC.ktoe.IT.OIS.OIS.PROC_COOL_STEAM.STEAM.NG_BIOGAS</t>
  </si>
  <si>
    <t>FEC.ktoe.IT.OIS.OIS.PROC_COOL_STEAM.STEAM.DERIVED</t>
  </si>
  <si>
    <t>FEC.ktoe.IT.OIS.OIS.PROC_COOL_STEAM.STEAM.BIOMASS_WASTE</t>
  </si>
  <si>
    <t>FEC.ktoe.IT.OIS.OIS.PROC_COOL_STEAM.STEAM.STEAM_DISTR</t>
  </si>
  <si>
    <t>Other Industries: Electric cooling</t>
  </si>
  <si>
    <t>FEC.ktoe.IT.OIS.OIS.PROC_COOL_ELEC.ELEC.ELEC</t>
  </si>
  <si>
    <t>Other Industrial sectors: Diesel motors (incl. biofuels)</t>
  </si>
  <si>
    <t>FEC.ktoe.IT.OIS.OIS.MOTOR.MECH.DIESEL_LIQBIO</t>
  </si>
  <si>
    <t>Other Industrial sectors: Electric machinery</t>
  </si>
  <si>
    <t>FEC.ktoe.IT.OIS.OIS.GENERIC.MECH.ELEC</t>
  </si>
  <si>
    <t>Other Industrial sectors: Diesel motors</t>
  </si>
  <si>
    <t>UED.ktoe.IT.OIS.OIS.TOTAL.TOTAL.TOTAL</t>
  </si>
  <si>
    <t>UED.ktoe.IT.OIS.OIS.LIGHT.GENERIC.ELEC</t>
  </si>
  <si>
    <t>UED.ktoe.IT.OIS.OIS.AIRCOMP.GENERIC.ELEC</t>
  </si>
  <si>
    <t>UED.ktoe.IT.OIS.OIS.MOTOR.GENERIC.ELEC</t>
  </si>
  <si>
    <t>UED.ktoe.IT.OIS.OIS.FANS.GENERIC.ELEC</t>
  </si>
  <si>
    <t>UED.ktoe.IT.OIS.OIS.LOW_ENTH.TOTAL.TOTAL</t>
  </si>
  <si>
    <t>UED.ktoe.IT.OIS.OIS.LOW_ENTH.THERM.DIESEL_LIQBIO</t>
  </si>
  <si>
    <t>UED.ktoe.IT.OIS.OIS.LOW_ENTH.THERM.NG_BIOGAS</t>
  </si>
  <si>
    <t>UED.ktoe.IT.OIS.OIS.LOW_ENTH.THERM.SOLAR_GEO</t>
  </si>
  <si>
    <t>UED.ktoe.IT.OIS.OIS.LOW_ENTH.HP.AMBIENT</t>
  </si>
  <si>
    <t>UED.ktoe.IT.OIS.OIS.LOW_ENTH.THERM.ELEC</t>
  </si>
  <si>
    <t>UED.ktoe.IT.OIS.OIS.PROCESSING.TOTAL.TOTAL</t>
  </si>
  <si>
    <t>UED.ktoe.IT.OIS.OIS.PROCESSING.STEAM.SOLIDS</t>
  </si>
  <si>
    <t>UED.ktoe.IT.OIS.OIS.PROCESSING.STEAM.RFG</t>
  </si>
  <si>
    <t>UED.ktoe.IT.OIS.OIS.PROCESSING.STEAM.LPG</t>
  </si>
  <si>
    <t>UED.ktoe.IT.OIS.OIS.PROCESSING.STEAM.DIESEL_LIQBIO</t>
  </si>
  <si>
    <t>UED.ktoe.IT.OIS.OIS.PROCESSING.STEAM.RFO</t>
  </si>
  <si>
    <t>UED.ktoe.IT.OIS.OIS.PROCESSING.STEAM.OTHER</t>
  </si>
  <si>
    <t>UED.ktoe.IT.OIS.OIS.PROCESSING.STEAM.NG_BIOGAS</t>
  </si>
  <si>
    <t>UED.ktoe.IT.OIS.OIS.PROCESSING.STEAM.DERIVED</t>
  </si>
  <si>
    <t>UED.ktoe.IT.OIS.OIS.PROCESSING.STEAM.BIOMASS_WASTE</t>
  </si>
  <si>
    <t>UED.ktoe.IT.OIS.OIS.PROCESSING.STEAM.STEAM_DISTR</t>
  </si>
  <si>
    <t>UED.ktoe.IT.OIS.OIS.PROC_HEAT.TOTAL.TOTAL</t>
  </si>
  <si>
    <t>UED.ktoe.IT.OIS.OIS.PROC_HEAT.THERM.SOLIDS</t>
  </si>
  <si>
    <t>UED.ktoe.IT.OIS.OIS.PROC_HEAT.THERM.LPG</t>
  </si>
  <si>
    <t>UED.ktoe.IT.OIS.OIS.PROC_HEAT.THERM.DIESEL_LIQBIO</t>
  </si>
  <si>
    <t>UED.ktoe.IT.OIS.OIS.PROC_HEAT.THERM.RFO</t>
  </si>
  <si>
    <t>UED.ktoe.IT.OIS.OIS.PROC_HEAT.THERM.NG_BIOGAS</t>
  </si>
  <si>
    <t>UED.ktoe.IT.OIS.OIS.PROC_HEAT_ELEC.ELEC.ELEC</t>
  </si>
  <si>
    <t>UED.ktoe.IT.OIS.OIS.DRYING.TOTAL.TOTAL</t>
  </si>
  <si>
    <t>UED.ktoe.IT.OIS.OIS.DRYING.THERM.SOLIDS</t>
  </si>
  <si>
    <t>UED.ktoe.IT.OIS.OIS.DRYING.THERM.LPG</t>
  </si>
  <si>
    <t>UED.ktoe.IT.OIS.OIS.DRYING.THERM.DIESEL_LIQBIO</t>
  </si>
  <si>
    <t>UED.ktoe.IT.OIS.OIS.DRYING.THERM.RFO</t>
  </si>
  <si>
    <t>UED.ktoe.IT.OIS.OIS.DRYING.THERM.NG_BIOGAS</t>
  </si>
  <si>
    <t>UED.ktoe.IT.OIS.OIS.DRYING_STEAM.TOTAL.TOTAL</t>
  </si>
  <si>
    <t>UED.ktoe.IT.OIS.OIS.DRYING_STEAM.STEAM.SOLIDS</t>
  </si>
  <si>
    <t>UED.ktoe.IT.OIS.OIS.DRYING_STEAM.STEAM.RFG</t>
  </si>
  <si>
    <t>UED.ktoe.IT.OIS.OIS.DRYING_STEAM.STEAM.LPG</t>
  </si>
  <si>
    <t>UED.ktoe.IT.OIS.OIS.DRYING_STEAM.STEAM.DIESEL_LIQBIO</t>
  </si>
  <si>
    <t>UED.ktoe.IT.OIS.OIS.DRYING_STEAM.STEAM.RFO</t>
  </si>
  <si>
    <t>UED.ktoe.IT.OIS.OIS.DRYING_STEAM.STEAM.OTHER</t>
  </si>
  <si>
    <t>UED.ktoe.IT.OIS.OIS.DRYING_STEAM.STEAM.NG_BIOGAS</t>
  </si>
  <si>
    <t>UED.ktoe.IT.OIS.OIS.DRYING_STEAM.STEAM.DERIVED</t>
  </si>
  <si>
    <t>UED.ktoe.IT.OIS.OIS.DRYING_STEAM.STEAM.BIOMASS_WASTE</t>
  </si>
  <si>
    <t>UED.ktoe.IT.OIS.OIS.DRYING_STEAM.STEAM.STEAM_DISTR</t>
  </si>
  <si>
    <t>UED.ktoe.IT.OIS.OIS.DRYING_ELEC.ELEC.ELEC</t>
  </si>
  <si>
    <t>UED.ktoe.IT.OIS.OIS.PROC_COOL_THERM.THERM.NG_BIOGAS</t>
  </si>
  <si>
    <t>UED.ktoe.IT.OIS.OIS.PROC_COOL_STEAM.TOTAL.TOTAL</t>
  </si>
  <si>
    <t>UED.ktoe.IT.OIS.OIS.PROC_COOL_STEAM.STEAM.SOLIDS</t>
  </si>
  <si>
    <t>UED.ktoe.IT.OIS.OIS.PROC_COOL_STEAM.STEAM.RFG</t>
  </si>
  <si>
    <t>UED.ktoe.IT.OIS.OIS.PROC_COOL_STEAM.STEAM.LPG</t>
  </si>
  <si>
    <t>UED.ktoe.IT.OIS.OIS.PROC_COOL_STEAM.STEAM.DIESEL_LIQBIO</t>
  </si>
  <si>
    <t>UED.ktoe.IT.OIS.OIS.PROC_COOL_STEAM.STEAM.RFO</t>
  </si>
  <si>
    <t>UED.ktoe.IT.OIS.OIS.PROC_COOL_STEAM.STEAM.OTHER</t>
  </si>
  <si>
    <t>UED.ktoe.IT.OIS.OIS.PROC_COOL_STEAM.STEAM.NG_BIOGAS</t>
  </si>
  <si>
    <t>UED.ktoe.IT.OIS.OIS.PROC_COOL_STEAM.STEAM.DERIVED</t>
  </si>
  <si>
    <t>UED.ktoe.IT.OIS.OIS.PROC_COOL_STEAM.STEAM.BIOMASS_WASTE</t>
  </si>
  <si>
    <t>UED.ktoe.IT.OIS.OIS.PROC_COOL_STEAM.STEAM.STEAM_DISTR</t>
  </si>
  <si>
    <t>UED.ktoe.IT.OIS.OIS.PROC_COOL_ELEC.ELEC.ELEC</t>
  </si>
  <si>
    <t>UED.ktoe.IT.OIS.OIS.MOTOR.MECH.DIESEL_LIQBIO</t>
  </si>
  <si>
    <t>UED.ktoe.IT.OIS.OIS.GENERIC.MECH.ELEC</t>
  </si>
  <si>
    <t>FUEL_EMI.ktCO2.IT.OIS.OIS.TOTAL.TOTAL.TOTAL</t>
  </si>
  <si>
    <t>FUEL_EMI.ktCO2.IT.OIS.OIS.LIGHT.GENERIC.ELEC</t>
  </si>
  <si>
    <t>FUEL_EMI.ktCO2.IT.OIS.OIS.AIRCOMP.GENERIC.ELEC</t>
  </si>
  <si>
    <t>FUEL_EMI.ktCO2.IT.OIS.OIS.MOTOR.GENERIC.ELEC</t>
  </si>
  <si>
    <t>FUEL_EMI.ktCO2.IT.OIS.OIS.FANS.GENERIC.ELEC</t>
  </si>
  <si>
    <t>FUEL_EMI.ktCO2.IT.OIS.OIS.LOW_ENTH.TOTAL.TOTAL</t>
  </si>
  <si>
    <t>FUEL_EMI.ktCO2.IT.OIS.OIS.LOW_ENTH.THERM.DIESEL_LIQBIO</t>
  </si>
  <si>
    <t>FUEL_EMI.ktCO2.IT.OIS.OIS.LOW_ENTH.THERM.NG_BIOGAS</t>
  </si>
  <si>
    <t>FUEL_EMI.ktCO2.IT.OIS.OIS.LOW_ENTH.THERM.SOLAR_GEO</t>
  </si>
  <si>
    <t>FUEL_EMI.ktCO2.IT.OIS.OIS.LOW_ENTH.HP.AMBIENT</t>
  </si>
  <si>
    <t>FUEL_EMI.ktCO2.IT.OIS.OIS.LOW_ENTH.THERM.ELEC</t>
  </si>
  <si>
    <t>FUEL_EMI.ktCO2.IT.OIS.OIS.PROCESSING.TOTAL.TOTAL</t>
  </si>
  <si>
    <t>FUEL_EMI.ktCO2.IT.OIS.OIS.PROCESSING.STEAM.SOLIDS</t>
  </si>
  <si>
    <t>FUEL_EMI.ktCO2.IT.OIS.OIS.PROCESSING.STEAM.RFG</t>
  </si>
  <si>
    <t>FUEL_EMI.ktCO2.IT.OIS.OIS.PROCESSING.STEAM.LPG</t>
  </si>
  <si>
    <t>FUEL_EMI.ktCO2.IT.OIS.OIS.PROCESSING.STEAM.DIESEL_LIQBIO</t>
  </si>
  <si>
    <t>FUEL_EMI.ktCO2.IT.OIS.OIS.PROCESSING.STEAM.RFO</t>
  </si>
  <si>
    <t>FUEL_EMI.ktCO2.IT.OIS.OIS.PROCESSING.STEAM.OTHER</t>
  </si>
  <si>
    <t>FUEL_EMI.ktCO2.IT.OIS.OIS.PROCESSING.STEAM.NG_BIOGAS</t>
  </si>
  <si>
    <t>FUEL_EMI.ktCO2.IT.OIS.OIS.PROCESSING.STEAM.DERIVED</t>
  </si>
  <si>
    <t>FUEL_EMI.ktCO2.IT.OIS.OIS.PROCESSING.STEAM.BIOMASS_WASTE</t>
  </si>
  <si>
    <t>FUEL_EMI.ktCO2.IT.OIS.OIS.PROCESSING.STEAM.STEAM_DISTR</t>
  </si>
  <si>
    <t>FUEL_EMI.ktCO2.IT.OIS.OIS.PROC_HEAT.TOTAL.TOTAL</t>
  </si>
  <si>
    <t>FUEL_EMI.ktCO2.IT.OIS.OIS.PROC_HEAT.THERM.SOLIDS</t>
  </si>
  <si>
    <t>FUEL_EMI.ktCO2.IT.OIS.OIS.PROC_HEAT.THERM.LPG</t>
  </si>
  <si>
    <t>FUEL_EMI.ktCO2.IT.OIS.OIS.PROC_HEAT.THERM.DIESEL_LIQBIO</t>
  </si>
  <si>
    <t>FUEL_EMI.ktCO2.IT.OIS.OIS.PROC_HEAT.THERM.RFO</t>
  </si>
  <si>
    <t>FUEL_EMI.ktCO2.IT.OIS.OIS.PROC_HEAT.THERM.NG_BIOGAS</t>
  </si>
  <si>
    <t>FUEL_EMI.ktCO2.IT.OIS.OIS.PROC_HEAT_ELEC.ELEC.ELEC</t>
  </si>
  <si>
    <t>FUEL_EMI.ktCO2.IT.OIS.OIS.DRYING.TOTAL.TOTAL</t>
  </si>
  <si>
    <t>FUEL_EMI.ktCO2.IT.OIS.OIS.DRYING.THERM.SOLIDS</t>
  </si>
  <si>
    <t>FUEL_EMI.ktCO2.IT.OIS.OIS.DRYING.THERM.LPG</t>
  </si>
  <si>
    <t>FUEL_EMI.ktCO2.IT.OIS.OIS.DRYING.THERM.DIESEL_LIQBIO</t>
  </si>
  <si>
    <t>FUEL_EMI.ktCO2.IT.OIS.OIS.DRYING.THERM.RFO</t>
  </si>
  <si>
    <t>FUEL_EMI.ktCO2.IT.OIS.OIS.DRYING.THERM.NG_BIOGAS</t>
  </si>
  <si>
    <t>FUEL_EMI.ktCO2.IT.OIS.OIS.DRYING_STEAM.TOTAL.TOTAL</t>
  </si>
  <si>
    <t>FUEL_EMI.ktCO2.IT.OIS.OIS.DRYING_STEAM.STEAM.SOLIDS</t>
  </si>
  <si>
    <t>FUEL_EMI.ktCO2.IT.OIS.OIS.DRYING_STEAM.STEAM.RFG</t>
  </si>
  <si>
    <t>FUEL_EMI.ktCO2.IT.OIS.OIS.DRYING_STEAM.STEAM.LPG</t>
  </si>
  <si>
    <t>FUEL_EMI.ktCO2.IT.OIS.OIS.DRYING_STEAM.STEAM.DIESEL_LIQBIO</t>
  </si>
  <si>
    <t>FUEL_EMI.ktCO2.IT.OIS.OIS.DRYING_STEAM.STEAM.RFO</t>
  </si>
  <si>
    <t>FUEL_EMI.ktCO2.IT.OIS.OIS.DRYING_STEAM.STEAM.OTHER</t>
  </si>
  <si>
    <t>FUEL_EMI.ktCO2.IT.OIS.OIS.DRYING_STEAM.STEAM.NG_BIOGAS</t>
  </si>
  <si>
    <t>FUEL_EMI.ktCO2.IT.OIS.OIS.DRYING_STEAM.STEAM.DERIVED</t>
  </si>
  <si>
    <t>FUEL_EMI.ktCO2.IT.OIS.OIS.DRYING_STEAM.STEAM.BIOMASS_WASTE</t>
  </si>
  <si>
    <t>FUEL_EMI.ktCO2.IT.OIS.OIS.DRYING_STEAM.STEAM.STEAM_DISTR</t>
  </si>
  <si>
    <t>FUEL_EMI.ktCO2.IT.OIS.OIS.DRYING_ELEC.ELEC.ELEC</t>
  </si>
  <si>
    <t>FUEL_EMI.ktCO2.IT.OIS.OIS.PROC_COOL_THERM.THERM.NG_BIOGAS</t>
  </si>
  <si>
    <t>FUEL_EMI.ktCO2.IT.OIS.OIS.PROC_COOL_STEAM.TOTAL.TOTAL</t>
  </si>
  <si>
    <t>FUEL_EMI.ktCO2.IT.OIS.OIS.PROC_COOL_STEAM.STEAM.SOLIDS</t>
  </si>
  <si>
    <t>FUEL_EMI.ktCO2.IT.OIS.OIS.PROC_COOL_STEAM.STEAM.RFG</t>
  </si>
  <si>
    <t>FUEL_EMI.ktCO2.IT.OIS.OIS.PROC_COOL_STEAM.STEAM.LPG</t>
  </si>
  <si>
    <t>FUEL_EMI.ktCO2.IT.OIS.OIS.PROC_COOL_STEAM.STEAM.DIESEL_LIQBIO</t>
  </si>
  <si>
    <t>FUEL_EMI.ktCO2.IT.OIS.OIS.PROC_COOL_STEAM.STEAM.RFO</t>
  </si>
  <si>
    <t>FUEL_EMI.ktCO2.IT.OIS.OIS.PROC_COOL_STEAM.STEAM.OTHER</t>
  </si>
  <si>
    <t>FUEL_EMI.ktCO2.IT.OIS.OIS.PROC_COOL_STEAM.STEAM.NG_BIOGAS</t>
  </si>
  <si>
    <t>FUEL_EMI.ktCO2.IT.OIS.OIS.PROC_COOL_STEAM.STEAM.DERIVED</t>
  </si>
  <si>
    <t>FUEL_EMI.ktCO2.IT.OIS.OIS.PROC_COOL_STEAM.STEAM.BIOMASS_WASTE</t>
  </si>
  <si>
    <t>FUEL_EMI.ktCO2.IT.OIS.OIS.PROC_COOL_STEAM.STEAM.STEAM_DISTR</t>
  </si>
  <si>
    <t>FUEL_EMI.ktCO2.IT.OIS.OIS.PROC_COOL_ELEC.ELEC.ELEC</t>
  </si>
  <si>
    <t>FUEL_EMI.ktCO2.IT.OIS.OIS.MOTOR.MECH.DIESEL_LIQBIO</t>
  </si>
  <si>
    <t>FUEL_EMI.ktCO2.IT.OIS.OIS.GENERIC.MECH.ELEC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</si>
</sst>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45432.786249999997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IT: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355898.38367779547</v>
      </c>
      <c r="C3" s="205">
        <f>ISI!C$3+NFM!C$3+CHI!C$3+NMM!C$3+PPA!C$3+FBT!C$3+TRE!C$3+MAE!C$3+TEL!C$3+WWP!C$3+OIS!C$3</f>
        <v>356745.37397678365</v>
      </c>
      <c r="D3" s="205">
        <f>ISI!D$3+NFM!D$3+CHI!D$3+NMM!D$3+PPA!D$3+FBT!D$3+TRE!D$3+MAE!D$3+TEL!D$3+WWP!D$3+OIS!D$3</f>
        <v>356817.99054432043</v>
      </c>
      <c r="E3" s="205">
        <f>ISI!E$3+NFM!E$3+CHI!E$3+NMM!E$3+PPA!E$3+FBT!E$3+TRE!E$3+MAE!E$3+TEL!E$3+WWP!E$3+OIS!E$3</f>
        <v>347033.0576536954</v>
      </c>
      <c r="F3" s="205">
        <f>ISI!F$3+NFM!F$3+CHI!F$3+NMM!F$3+PPA!F$3+FBT!F$3+TRE!F$3+MAE!F$3+TEL!F$3+WWP!F$3+OIS!F$3</f>
        <v>351581.08818888431</v>
      </c>
      <c r="G3" s="205">
        <f>ISI!G$3+NFM!G$3+CHI!G$3+NMM!G$3+PPA!G$3+FBT!G$3+TRE!G$3+MAE!G$3+TEL!G$3+WWP!G$3+OIS!G$3</f>
        <v>350554.11543402454</v>
      </c>
      <c r="H3" s="205">
        <f>ISI!H$3+NFM!H$3+CHI!H$3+NMM!H$3+PPA!H$3+FBT!H$3+TRE!H$3+MAE!H$3+TEL!H$3+WWP!H$3+OIS!H$3</f>
        <v>360542.08419100178</v>
      </c>
      <c r="I3" s="205">
        <f>ISI!I$3+NFM!I$3+CHI!I$3+NMM!I$3+PPA!I$3+FBT!I$3+TRE!I$3+MAE!I$3+TEL!I$3+WWP!I$3+OIS!I$3</f>
        <v>371070.00738544302</v>
      </c>
      <c r="J3" s="205">
        <f>ISI!J$3+NFM!J$3+CHI!J$3+NMM!J$3+PPA!J$3+FBT!J$3+TRE!J$3+MAE!J$3+TEL!J$3+WWP!J$3+OIS!J$3</f>
        <v>360176.48448912951</v>
      </c>
      <c r="K3" s="205">
        <f>ISI!K$3+NFM!K$3+CHI!K$3+NMM!K$3+PPA!K$3+FBT!K$3+TRE!K$3+MAE!K$3+TEL!K$3+WWP!K$3+OIS!K$3</f>
        <v>311915.03921671846</v>
      </c>
      <c r="L3" s="205">
        <f>ISI!L$3+NFM!L$3+CHI!L$3+NMM!L$3+PPA!L$3+FBT!L$3+TRE!L$3+MAE!L$3+TEL!L$3+WWP!L$3+OIS!L$3</f>
        <v>321475.40292403201</v>
      </c>
      <c r="M3" s="205">
        <f>ISI!M$3+NFM!M$3+CHI!M$3+NMM!M$3+PPA!M$3+FBT!M$3+TRE!M$3+MAE!M$3+TEL!M$3+WWP!M$3+OIS!M$3</f>
        <v>323514.4712912445</v>
      </c>
      <c r="N3" s="205">
        <f>ISI!N$3+NFM!N$3+CHI!N$3+NMM!N$3+PPA!N$3+FBT!N$3+TRE!N$3+MAE!N$3+TEL!N$3+WWP!N$3+OIS!N$3</f>
        <v>305687.62006513053</v>
      </c>
      <c r="O3" s="205">
        <f>ISI!O$3+NFM!O$3+CHI!O$3+NMM!O$3+PPA!O$3+FBT!O$3+TRE!O$3+MAE!O$3+TEL!O$3+WWP!O$3+OIS!O$3</f>
        <v>296546.77135920851</v>
      </c>
      <c r="P3" s="205">
        <f>ISI!P$3+NFM!P$3+CHI!P$3+NMM!P$3+PPA!P$3+FBT!P$3+TRE!P$3+MAE!P$3+TEL!P$3+WWP!P$3+OIS!P$3</f>
        <v>293293.42947909835</v>
      </c>
      <c r="Q3" s="205">
        <f>ISI!Q$3+NFM!Q$3+CHI!Q$3+NMM!Q$3+PPA!Q$3+FBT!Q$3+TRE!Q$3+MAE!Q$3+TEL!Q$3+WWP!Q$3+OIS!Q$3</f>
        <v>296491.7</v>
      </c>
      <c r="R3" s="205">
        <f>ISI!R$3+NFM!R$3+CHI!R$3+NMM!R$3+PPA!R$3+FBT!R$3+TRE!R$3+MAE!R$3+TEL!R$3+WWP!R$3+OIS!R$3</f>
        <v>305796.69377284299</v>
      </c>
      <c r="S3" s="205">
        <f>ISI!S$3+NFM!S$3+CHI!S$3+NMM!S$3+PPA!S$3+FBT!S$3+TRE!S$3+MAE!S$3+TEL!S$3+WWP!S$3+OIS!S$3</f>
        <v>312426.56462116598</v>
      </c>
      <c r="T3" s="205">
        <f>ISI!T$3+NFM!T$3+CHI!T$3+NMM!T$3+PPA!T$3+FBT!T$3+TRE!T$3+MAE!T$3+TEL!T$3+WWP!T$3+OIS!T$3</f>
        <v>318123.55866068561</v>
      </c>
      <c r="U3" s="205">
        <f>ISI!U$3+NFM!U$3+CHI!U$3+NMM!U$3+PPA!U$3+FBT!U$3+TRE!U$3+MAE!U$3+TEL!U$3+WWP!U$3+OIS!U$3</f>
        <v>317751.44447338209</v>
      </c>
      <c r="V3" s="205">
        <f>ISI!V$3+NFM!V$3+CHI!V$3+NMM!V$3+PPA!V$3+FBT!V$3+TRE!V$3+MAE!V$3+TEL!V$3+WWP!V$3+OIS!V$3</f>
        <v>287700.85753541481</v>
      </c>
      <c r="W3" s="205">
        <f>ISI!W$3+NFM!W$3+CHI!W$3+NMM!W$3+PPA!W$3+FBT!W$3+TRE!W$3+MAE!W$3+TEL!W$3+WWP!W$3+OIS!W$3</f>
        <v>340020.39684553863</v>
      </c>
    </row>
    <row r="4" spans="1:23" ht="12" customHeight="1" x14ac:dyDescent="0.25">
      <c r="A4" s="12" t="s">
        <v>16</v>
      </c>
      <c r="B4" s="206">
        <f>ISI!B$3</f>
        <v>8167.8381041300736</v>
      </c>
      <c r="C4" s="206">
        <f>ISI!C$3</f>
        <v>7351.9293948868144</v>
      </c>
      <c r="D4" s="206">
        <f>ISI!D$3</f>
        <v>6764.6154869425081</v>
      </c>
      <c r="E4" s="206">
        <f>ISI!E$3</f>
        <v>7346.3492638942953</v>
      </c>
      <c r="F4" s="206">
        <f>ISI!F$3</f>
        <v>7623.4798059269606</v>
      </c>
      <c r="G4" s="206">
        <f>ISI!G$3</f>
        <v>7990.6126693089864</v>
      </c>
      <c r="H4" s="206">
        <f>ISI!H$3</f>
        <v>8514.5885851267994</v>
      </c>
      <c r="I4" s="206">
        <f>ISI!I$3</f>
        <v>9564.1400638173618</v>
      </c>
      <c r="J4" s="206">
        <f>ISI!J$3</f>
        <v>8612.8256640109776</v>
      </c>
      <c r="K4" s="206">
        <f>ISI!K$3</f>
        <v>4204.3501461883388</v>
      </c>
      <c r="L4" s="206">
        <f>ISI!L$3</f>
        <v>5754.5416265726653</v>
      </c>
      <c r="M4" s="206">
        <f>ISI!M$3</f>
        <v>6340.3686855664391</v>
      </c>
      <c r="N4" s="206">
        <f>ISI!N$3</f>
        <v>5549.2000158737619</v>
      </c>
      <c r="O4" s="206">
        <f>ISI!O$3</f>
        <v>5073.3657115253473</v>
      </c>
      <c r="P4" s="206">
        <f>ISI!P$3</f>
        <v>5465.5579036877662</v>
      </c>
      <c r="Q4" s="206">
        <f>ISI!Q$3</f>
        <v>5046.7149388726521</v>
      </c>
      <c r="R4" s="206">
        <f>ISI!R$3</f>
        <v>5728.380452681643</v>
      </c>
      <c r="S4" s="206">
        <f>ISI!S$3</f>
        <v>6342.4719225903509</v>
      </c>
      <c r="T4" s="206">
        <f>ISI!T$3</f>
        <v>6344.6667469796812</v>
      </c>
      <c r="U4" s="206">
        <f>ISI!U$3</f>
        <v>5551.7962405342696</v>
      </c>
      <c r="V4" s="206">
        <f>ISI!V$3</f>
        <v>4914.1601055080901</v>
      </c>
      <c r="W4" s="206">
        <f>ISI!W$3</f>
        <v>8146.9025739235676</v>
      </c>
    </row>
    <row r="5" spans="1:23" ht="12" customHeight="1" x14ac:dyDescent="0.25">
      <c r="A5" s="13" t="s">
        <v>20</v>
      </c>
      <c r="B5" s="207">
        <f>NFM!B$3</f>
        <v>2261.9446197702964</v>
      </c>
      <c r="C5" s="207">
        <f>NFM!C$3</f>
        <v>2035.9925022615864</v>
      </c>
      <c r="D5" s="207">
        <f>NFM!D$3</f>
        <v>1873.3458487341177</v>
      </c>
      <c r="E5" s="207">
        <f>NFM!E$3</f>
        <v>2034.4471793603188</v>
      </c>
      <c r="F5" s="207">
        <f>NFM!F$3</f>
        <v>2111.1937958496737</v>
      </c>
      <c r="G5" s="207">
        <f>NFM!G$3</f>
        <v>2212.8650330217151</v>
      </c>
      <c r="H5" s="207">
        <f>NFM!H$3</f>
        <v>2357.9713008692638</v>
      </c>
      <c r="I5" s="207">
        <f>NFM!I$3</f>
        <v>2648.6268317612939</v>
      </c>
      <c r="J5" s="207">
        <f>NFM!J$3</f>
        <v>2385.1763983762357</v>
      </c>
      <c r="K5" s="207">
        <f>NFM!K$3</f>
        <v>1983.1531438048175</v>
      </c>
      <c r="L5" s="207">
        <f>NFM!L$3</f>
        <v>2510.4342875826446</v>
      </c>
      <c r="M5" s="207">
        <f>NFM!M$3</f>
        <v>2603.8765729422648</v>
      </c>
      <c r="N5" s="207">
        <f>NFM!N$3</f>
        <v>2194.3460018162623</v>
      </c>
      <c r="O5" s="207">
        <f>NFM!O$3</f>
        <v>2129.088400839682</v>
      </c>
      <c r="P5" s="207">
        <f>NFM!P$3</f>
        <v>2327.2916752542942</v>
      </c>
      <c r="Q5" s="207">
        <f>NFM!Q$3</f>
        <v>2622.0850611273481</v>
      </c>
      <c r="R5" s="207">
        <f>NFM!R$3</f>
        <v>2619.6945465754952</v>
      </c>
      <c r="S5" s="207">
        <f>NFM!S$3</f>
        <v>2882.3495305743068</v>
      </c>
      <c r="T5" s="207">
        <f>NFM!T$3</f>
        <v>2866.8659136475508</v>
      </c>
      <c r="U5" s="207">
        <f>NFM!U$3</f>
        <v>2746.2813317858599</v>
      </c>
      <c r="V5" s="207">
        <f>NFM!V$3</f>
        <v>2274.2607975098663</v>
      </c>
      <c r="W5" s="207">
        <f>NFM!W$3</f>
        <v>2910.9135536836134</v>
      </c>
    </row>
    <row r="6" spans="1:23" ht="12" customHeight="1" x14ac:dyDescent="0.25">
      <c r="A6" s="14" t="s">
        <v>43</v>
      </c>
      <c r="B6" s="206">
        <f>NFM!B$4</f>
        <v>341.51975452229232</v>
      </c>
      <c r="C6" s="206">
        <f>NFM!C$4</f>
        <v>307.40436945455212</v>
      </c>
      <c r="D6" s="206">
        <f>NFM!D$4</f>
        <v>282.84716115640458</v>
      </c>
      <c r="E6" s="206">
        <f>NFM!E$4</f>
        <v>307.17104884480528</v>
      </c>
      <c r="F6" s="206">
        <f>NFM!F$4</f>
        <v>318.75863829981267</v>
      </c>
      <c r="G6" s="206">
        <f>NFM!G$4</f>
        <v>334.10947211664569</v>
      </c>
      <c r="H6" s="206">
        <f>NFM!H$4</f>
        <v>356.01834492537671</v>
      </c>
      <c r="I6" s="206">
        <f>NFM!I$4</f>
        <v>399.90297618167739</v>
      </c>
      <c r="J6" s="206">
        <f>NFM!J$4</f>
        <v>360.12590712700108</v>
      </c>
      <c r="K6" s="206">
        <f>NFM!K$4</f>
        <v>30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1024.5592635668772</v>
      </c>
      <c r="C7" s="206">
        <f>NFM!C$5</f>
        <v>922.21310836365683</v>
      </c>
      <c r="D7" s="206">
        <f>NFM!D$5</f>
        <v>848.54148346921386</v>
      </c>
      <c r="E7" s="206">
        <f>NFM!E$5</f>
        <v>921.51314653441591</v>
      </c>
      <c r="F7" s="206">
        <f>NFM!F$5</f>
        <v>956.27591489943802</v>
      </c>
      <c r="G7" s="206">
        <f>NFM!G$5</f>
        <v>1002.3284163499371</v>
      </c>
      <c r="H7" s="206">
        <f>NFM!H$5</f>
        <v>1068.05503477613</v>
      </c>
      <c r="I7" s="206">
        <f>NFM!I$5</f>
        <v>1199.7089285450324</v>
      </c>
      <c r="J7" s="206">
        <f>NFM!J$5</f>
        <v>1080.3777213810033</v>
      </c>
      <c r="K7" s="206">
        <f>NFM!K$5</f>
        <v>744.18796609313563</v>
      </c>
      <c r="L7" s="206">
        <f>NFM!L$5</f>
        <v>1332.2659379836625</v>
      </c>
      <c r="M7" s="206">
        <f>NFM!M$5</f>
        <v>1437.8373449864441</v>
      </c>
      <c r="N7" s="206">
        <f>NFM!N$5</f>
        <v>1129.4173064780505</v>
      </c>
      <c r="O7" s="206">
        <f>NFM!O$5</f>
        <v>1105.356864618926</v>
      </c>
      <c r="P7" s="206">
        <f>NFM!P$5</f>
        <v>527.48389666902403</v>
      </c>
      <c r="Q7" s="206">
        <f>NFM!Q$5</f>
        <v>572.10223537092702</v>
      </c>
      <c r="R7" s="206">
        <f>NFM!R$5</f>
        <v>604.21487934312131</v>
      </c>
      <c r="S7" s="206">
        <f>NFM!S$5</f>
        <v>822.01534020656754</v>
      </c>
      <c r="T7" s="206">
        <f>NFM!T$5</f>
        <v>911.93420772048887</v>
      </c>
      <c r="U7" s="206">
        <f>NFM!U$5</f>
        <v>900.63727571682261</v>
      </c>
      <c r="V7" s="206">
        <f>NFM!V$5</f>
        <v>779.20970009697157</v>
      </c>
      <c r="W7" s="206">
        <f>NFM!W$5</f>
        <v>794.2771720312345</v>
      </c>
    </row>
    <row r="8" spans="1:23" ht="12" customHeight="1" x14ac:dyDescent="0.25">
      <c r="A8" s="14" t="s">
        <v>45</v>
      </c>
      <c r="B8" s="206">
        <f>NFM!B$8</f>
        <v>895.8656016811268</v>
      </c>
      <c r="C8" s="206">
        <f>NFM!C$8</f>
        <v>806.37502444337747</v>
      </c>
      <c r="D8" s="206">
        <f>NFM!D$8</f>
        <v>741.95720410849924</v>
      </c>
      <c r="E8" s="206">
        <f>NFM!E$8</f>
        <v>805.7629839810977</v>
      </c>
      <c r="F8" s="206">
        <f>NFM!F$8</f>
        <v>836.15924265042293</v>
      </c>
      <c r="G8" s="206">
        <f>NFM!G$8</f>
        <v>876.42714455513226</v>
      </c>
      <c r="H8" s="206">
        <f>NFM!H$8</f>
        <v>933.89792116775686</v>
      </c>
      <c r="I8" s="206">
        <f>NFM!I$8</f>
        <v>1049.0149270345839</v>
      </c>
      <c r="J8" s="206">
        <f>NFM!J$8</f>
        <v>944.67276986823151</v>
      </c>
      <c r="K8" s="206">
        <f>NFM!K$8</f>
        <v>1208.9651777116819</v>
      </c>
      <c r="L8" s="206">
        <f>NFM!L$8</f>
        <v>1178.1683495989821</v>
      </c>
      <c r="M8" s="206">
        <f>NFM!M$8</f>
        <v>1166.0392279558209</v>
      </c>
      <c r="N8" s="206">
        <f>NFM!N$8</f>
        <v>1064.928695338212</v>
      </c>
      <c r="O8" s="206">
        <f>NFM!O$8</f>
        <v>1023.731536220756</v>
      </c>
      <c r="P8" s="206">
        <f>NFM!P$8</f>
        <v>1799.8077785852699</v>
      </c>
      <c r="Q8" s="206">
        <f>NFM!Q$8</f>
        <v>2049.9828257564209</v>
      </c>
      <c r="R8" s="206">
        <f>NFM!R$8</f>
        <v>2015.4796672323739</v>
      </c>
      <c r="S8" s="206">
        <f>NFM!S$8</f>
        <v>2060.3341903677392</v>
      </c>
      <c r="T8" s="206">
        <f>NFM!T$8</f>
        <v>1954.931705927062</v>
      </c>
      <c r="U8" s="206">
        <f>NFM!U$8</f>
        <v>1845.6440560690371</v>
      </c>
      <c r="V8" s="206">
        <f>NFM!V$8</f>
        <v>1495.0510974128949</v>
      </c>
      <c r="W8" s="206">
        <f>NFM!W$8</f>
        <v>2116.636381652379</v>
      </c>
    </row>
    <row r="9" spans="1:23" ht="12" customHeight="1" x14ac:dyDescent="0.25">
      <c r="A9" s="13" t="s">
        <v>21</v>
      </c>
      <c r="B9" s="207">
        <f>CHI!B$3</f>
        <v>22849.761526232112</v>
      </c>
      <c r="C9" s="207">
        <f>CHI!C$3</f>
        <v>21886.038285210776</v>
      </c>
      <c r="D9" s="207">
        <f>CHI!D$3</f>
        <v>22512.562192133475</v>
      </c>
      <c r="E9" s="207">
        <f>CHI!E$3</f>
        <v>21138.49316378239</v>
      </c>
      <c r="F9" s="207">
        <f>CHI!F$3</f>
        <v>20690.549938635966</v>
      </c>
      <c r="G9" s="207">
        <f>CHI!G$3</f>
        <v>19802.486694806386</v>
      </c>
      <c r="H9" s="207">
        <f>CHI!H$3</f>
        <v>19601.891017666087</v>
      </c>
      <c r="I9" s="207">
        <f>CHI!I$3</f>
        <v>19724.644231087204</v>
      </c>
      <c r="J9" s="207">
        <f>CHI!J$3</f>
        <v>18859.456904700528</v>
      </c>
      <c r="K9" s="207">
        <f>CHI!K$3</f>
        <v>17345.475601410748</v>
      </c>
      <c r="L9" s="207">
        <f>CHI!L$3</f>
        <v>19108.349408131209</v>
      </c>
      <c r="M9" s="207">
        <f>CHI!M$3</f>
        <v>18925.12340867758</v>
      </c>
      <c r="N9" s="207">
        <f>CHI!N$3</f>
        <v>18541.240767184077</v>
      </c>
      <c r="O9" s="207">
        <f>CHI!O$3</f>
        <v>18734.852255528356</v>
      </c>
      <c r="P9" s="207">
        <f>CHI!P$3</f>
        <v>18213.705814129393</v>
      </c>
      <c r="Q9" s="207">
        <f>CHI!Q$3</f>
        <v>19784.7</v>
      </c>
      <c r="R9" s="207">
        <f>CHI!R$3</f>
        <v>21103.594457265677</v>
      </c>
      <c r="S9" s="207">
        <f>CHI!S$3</f>
        <v>21015.798689672811</v>
      </c>
      <c r="T9" s="207">
        <f>CHI!T$3</f>
        <v>20898.130759275657</v>
      </c>
      <c r="U9" s="207">
        <f>CHI!U$3</f>
        <v>21211.814297151563</v>
      </c>
      <c r="V9" s="207">
        <f>CHI!V$3</f>
        <v>21436.585019187947</v>
      </c>
      <c r="W9" s="207">
        <f>CHI!W$3</f>
        <v>22136.593068832306</v>
      </c>
    </row>
    <row r="10" spans="1:23" ht="12" customHeight="1" x14ac:dyDescent="0.25">
      <c r="A10" s="14" t="s">
        <v>57</v>
      </c>
      <c r="B10" s="206">
        <f>CHI!B$5</f>
        <v>2182.7624538029731</v>
      </c>
      <c r="C10" s="206">
        <f>CHI!C$5</f>
        <v>2065.200595008263</v>
      </c>
      <c r="D10" s="206">
        <f>CHI!D$5</f>
        <v>2088.9069092200239</v>
      </c>
      <c r="E10" s="206">
        <f>CHI!E$5</f>
        <v>1727.8597737446501</v>
      </c>
      <c r="F10" s="206">
        <f>CHI!F$5</f>
        <v>1649.3505212064231</v>
      </c>
      <c r="G10" s="206">
        <f>CHI!G$5</f>
        <v>1919.7920187772349</v>
      </c>
      <c r="H10" s="206">
        <f>CHI!H$5</f>
        <v>1918.810348859648</v>
      </c>
      <c r="I10" s="206">
        <f>CHI!I$5</f>
        <v>1942.0579798620529</v>
      </c>
      <c r="J10" s="206">
        <f>CHI!J$5</f>
        <v>2305.8487487771222</v>
      </c>
      <c r="K10" s="206">
        <f>CHI!K$5</f>
        <v>1706.5192670620379</v>
      </c>
      <c r="L10" s="206">
        <f>CHI!L$5</f>
        <v>2798.6634999074108</v>
      </c>
      <c r="M10" s="206">
        <f>CHI!M$5</f>
        <v>2690.7945659141192</v>
      </c>
      <c r="N10" s="206">
        <f>CHI!N$5</f>
        <v>2422.8278611473902</v>
      </c>
      <c r="O10" s="206">
        <f>CHI!O$5</f>
        <v>2639.8663718339471</v>
      </c>
      <c r="P10" s="206">
        <f>CHI!P$5</f>
        <v>2605.368980327436</v>
      </c>
      <c r="Q10" s="206">
        <f>CHI!Q$5</f>
        <v>3258.752627899948</v>
      </c>
      <c r="R10" s="206">
        <f>CHI!R$5</f>
        <v>3858.828956604485</v>
      </c>
      <c r="S10" s="206">
        <f>CHI!S$5</f>
        <v>4563.1133374650808</v>
      </c>
      <c r="T10" s="206">
        <f>CHI!T$5</f>
        <v>4375.3503867500276</v>
      </c>
      <c r="U10" s="206">
        <f>CHI!U$5</f>
        <v>3906.9901327117291</v>
      </c>
      <c r="V10" s="206">
        <f>CHI!V$5</f>
        <v>3262.4794794661411</v>
      </c>
      <c r="W10" s="206">
        <f>CHI!W$5</f>
        <v>3773.0874572783518</v>
      </c>
    </row>
    <row r="11" spans="1:23" ht="12" customHeight="1" x14ac:dyDescent="0.25">
      <c r="A11" s="14" t="s">
        <v>47</v>
      </c>
      <c r="B11" s="206">
        <f>CHI!B$6</f>
        <v>11112.28259124207</v>
      </c>
      <c r="C11" s="206">
        <f>CHI!C$6</f>
        <v>9836.2896932162912</v>
      </c>
      <c r="D11" s="206">
        <f>CHI!D$6</f>
        <v>10087.38458314365</v>
      </c>
      <c r="E11" s="206">
        <f>CHI!E$6</f>
        <v>9289.8044388951821</v>
      </c>
      <c r="F11" s="206">
        <f>CHI!F$6</f>
        <v>9418.8512203633272</v>
      </c>
      <c r="G11" s="206">
        <f>CHI!G$6</f>
        <v>8914.4206808006693</v>
      </c>
      <c r="H11" s="206">
        <f>CHI!H$6</f>
        <v>8904.3252117728025</v>
      </c>
      <c r="I11" s="206">
        <f>CHI!I$6</f>
        <v>9144.9249013425469</v>
      </c>
      <c r="J11" s="206">
        <f>CHI!J$6</f>
        <v>7697.1588992421284</v>
      </c>
      <c r="K11" s="206">
        <f>CHI!K$6</f>
        <v>7181.3051262632234</v>
      </c>
      <c r="L11" s="206">
        <f>CHI!L$6</f>
        <v>7520.9351044839077</v>
      </c>
      <c r="M11" s="206">
        <f>CHI!M$6</f>
        <v>7333.6273618593304</v>
      </c>
      <c r="N11" s="206">
        <f>CHI!N$6</f>
        <v>7396.368177602184</v>
      </c>
      <c r="O11" s="206">
        <f>CHI!O$6</f>
        <v>7312.5953588434732</v>
      </c>
      <c r="P11" s="206">
        <f>CHI!P$6</f>
        <v>7352.2730952108632</v>
      </c>
      <c r="Q11" s="206">
        <f>CHI!Q$6</f>
        <v>7637.4473721000531</v>
      </c>
      <c r="R11" s="206">
        <f>CHI!R$6</f>
        <v>8046.758349384957</v>
      </c>
      <c r="S11" s="206">
        <f>CHI!S$6</f>
        <v>7396.0815786228259</v>
      </c>
      <c r="T11" s="206">
        <f>CHI!T$6</f>
        <v>7590.3201948455899</v>
      </c>
      <c r="U11" s="206">
        <f>CHI!U$6</f>
        <v>7556.2927525695923</v>
      </c>
      <c r="V11" s="206">
        <f>CHI!V$6</f>
        <v>8248.4884458666875</v>
      </c>
      <c r="W11" s="206">
        <f>CHI!W$6</f>
        <v>8792.8733093422579</v>
      </c>
    </row>
    <row r="12" spans="1:23" ht="12" customHeight="1" x14ac:dyDescent="0.25">
      <c r="A12" s="14" t="s">
        <v>48</v>
      </c>
      <c r="B12" s="206">
        <f>CHI!B$7</f>
        <v>9554.7164811870698</v>
      </c>
      <c r="C12" s="206">
        <f>CHI!C$7</f>
        <v>9984.5479969862208</v>
      </c>
      <c r="D12" s="206">
        <f>CHI!D$7</f>
        <v>10336.270699769801</v>
      </c>
      <c r="E12" s="206">
        <f>CHI!E$7</f>
        <v>10120.828951142559</v>
      </c>
      <c r="F12" s="206">
        <f>CHI!F$7</f>
        <v>9622.3481970662142</v>
      </c>
      <c r="G12" s="206">
        <f>CHI!G$7</f>
        <v>8968.2739952284828</v>
      </c>
      <c r="H12" s="206">
        <f>CHI!H$7</f>
        <v>8778.7554570336342</v>
      </c>
      <c r="I12" s="206">
        <f>CHI!I$7</f>
        <v>8637.6613498826046</v>
      </c>
      <c r="J12" s="206">
        <f>CHI!J$7</f>
        <v>8856.4492566812751</v>
      </c>
      <c r="K12" s="206">
        <f>CHI!K$7</f>
        <v>8457.6512080854864</v>
      </c>
      <c r="L12" s="206">
        <f>CHI!L$7</f>
        <v>8788.7508037398929</v>
      </c>
      <c r="M12" s="206">
        <f>CHI!M$7</f>
        <v>8900.701480904132</v>
      </c>
      <c r="N12" s="206">
        <f>CHI!N$7</f>
        <v>8722.0447284345028</v>
      </c>
      <c r="O12" s="206">
        <f>CHI!O$7</f>
        <v>8782.3905248509345</v>
      </c>
      <c r="P12" s="206">
        <f>CHI!P$7</f>
        <v>8256.0637385910941</v>
      </c>
      <c r="Q12" s="206">
        <f>CHI!Q$7</f>
        <v>8888.5</v>
      </c>
      <c r="R12" s="206">
        <f>CHI!R$7</f>
        <v>9198.0071512762352</v>
      </c>
      <c r="S12" s="206">
        <f>CHI!S$7</f>
        <v>9056.6037735849059</v>
      </c>
      <c r="T12" s="206">
        <f>CHI!T$7</f>
        <v>8932.4601776800373</v>
      </c>
      <c r="U12" s="206">
        <f>CHI!U$7</f>
        <v>9748.5314118702427</v>
      </c>
      <c r="V12" s="206">
        <f>CHI!V$7</f>
        <v>9925.6170938551186</v>
      </c>
      <c r="W12" s="206">
        <f>CHI!W$7</f>
        <v>9570.6323022116958</v>
      </c>
    </row>
    <row r="13" spans="1:23" ht="12" customHeight="1" x14ac:dyDescent="0.25">
      <c r="A13" s="13" t="s">
        <v>22</v>
      </c>
      <c r="B13" s="207">
        <f>NMM!B$3</f>
        <v>15998.940116587175</v>
      </c>
      <c r="C13" s="207">
        <f>NMM!C$3</f>
        <v>16384.997509801164</v>
      </c>
      <c r="D13" s="207">
        <f>NMM!D$3</f>
        <v>17442.758484120892</v>
      </c>
      <c r="E13" s="207">
        <f>NMM!E$3</f>
        <v>16406.683239315425</v>
      </c>
      <c r="F13" s="207">
        <f>NMM!F$3</f>
        <v>16311.61241306762</v>
      </c>
      <c r="G13" s="207">
        <f>NMM!G$3</f>
        <v>16216.966415856123</v>
      </c>
      <c r="H13" s="207">
        <f>NMM!H$3</f>
        <v>15818.837793209528</v>
      </c>
      <c r="I13" s="207">
        <f>NMM!I$3</f>
        <v>16166.624411644751</v>
      </c>
      <c r="J13" s="207">
        <f>NMM!J$3</f>
        <v>14631.026037638569</v>
      </c>
      <c r="K13" s="207">
        <f>NMM!K$3</f>
        <v>12612.307206401012</v>
      </c>
      <c r="L13" s="207">
        <f>NMM!L$3</f>
        <v>12256.796213726298</v>
      </c>
      <c r="M13" s="207">
        <f>NMM!M$3</f>
        <v>11502.000519615485</v>
      </c>
      <c r="N13" s="207">
        <f>NMM!N$3</f>
        <v>10200.014382133279</v>
      </c>
      <c r="O13" s="207">
        <f>NMM!O$3</f>
        <v>9684.0939795016584</v>
      </c>
      <c r="P13" s="207">
        <f>NMM!P$3</f>
        <v>9356.8655135898334</v>
      </c>
      <c r="Q13" s="207">
        <f>NMM!Q$3</f>
        <v>9438.0999999999985</v>
      </c>
      <c r="R13" s="207">
        <f>NMM!R$3</f>
        <v>9756.8367983676872</v>
      </c>
      <c r="S13" s="207">
        <f>NMM!S$3</f>
        <v>9786.9242725323165</v>
      </c>
      <c r="T13" s="207">
        <f>NMM!T$3</f>
        <v>10071.130399244908</v>
      </c>
      <c r="U13" s="207">
        <f>NMM!U$3</f>
        <v>10025.175796510113</v>
      </c>
      <c r="V13" s="207">
        <f>NMM!V$3</f>
        <v>9067.0393708248448</v>
      </c>
      <c r="W13" s="207">
        <f>NMM!W$3</f>
        <v>10828.563103328355</v>
      </c>
    </row>
    <row r="14" spans="1:23" ht="12" customHeight="1" x14ac:dyDescent="0.25">
      <c r="A14" s="14" t="s">
        <v>49</v>
      </c>
      <c r="B14" s="206">
        <f>NMM!B$4</f>
        <v>5543.1080495265787</v>
      </c>
      <c r="C14" s="206">
        <f>NMM!C$4</f>
        <v>5902.5959097867681</v>
      </c>
      <c r="D14" s="206">
        <f>NMM!D$4</f>
        <v>6700.6434807066471</v>
      </c>
      <c r="E14" s="206">
        <f>NMM!E$4</f>
        <v>5789.5789396015116</v>
      </c>
      <c r="F14" s="206">
        <f>NMM!F$4</f>
        <v>5721.7308123993234</v>
      </c>
      <c r="G14" s="206">
        <f>NMM!G$4</f>
        <v>4764.5119534483647</v>
      </c>
      <c r="H14" s="206">
        <f>NMM!H$4</f>
        <v>5952.7307332997989</v>
      </c>
      <c r="I14" s="206">
        <f>NMM!I$4</f>
        <v>6066.9962367941898</v>
      </c>
      <c r="J14" s="206">
        <f>NMM!J$4</f>
        <v>4924.781273679655</v>
      </c>
      <c r="K14" s="206">
        <f>NMM!K$4</f>
        <v>4331.5019197694992</v>
      </c>
      <c r="L14" s="206">
        <f>NMM!L$4</f>
        <v>3772.256970706831</v>
      </c>
      <c r="M14" s="206">
        <f>NMM!M$4</f>
        <v>3374.971962135261</v>
      </c>
      <c r="N14" s="206">
        <f>NMM!N$4</f>
        <v>2806.5578230665028</v>
      </c>
      <c r="O14" s="206">
        <f>NMM!O$4</f>
        <v>2395.7780784603569</v>
      </c>
      <c r="P14" s="206">
        <f>NMM!P$4</f>
        <v>2290.8150697459951</v>
      </c>
      <c r="Q14" s="206">
        <f>NMM!Q$4</f>
        <v>2237.849421033096</v>
      </c>
      <c r="R14" s="206">
        <f>NMM!R$4</f>
        <v>2199.734699604217</v>
      </c>
      <c r="S14" s="206">
        <f>NMM!S$4</f>
        <v>2381.5953494145951</v>
      </c>
      <c r="T14" s="206">
        <f>NMM!T$4</f>
        <v>2477.4474271482582</v>
      </c>
      <c r="U14" s="206">
        <f>NMM!U$4</f>
        <v>2681.9582440847998</v>
      </c>
      <c r="V14" s="206">
        <f>NMM!V$4</f>
        <v>2432.1432008454071</v>
      </c>
      <c r="W14" s="206">
        <f>NMM!W$4</f>
        <v>2709.6744649775069</v>
      </c>
    </row>
    <row r="15" spans="1:23" ht="12" customHeight="1" x14ac:dyDescent="0.25">
      <c r="A15" s="14" t="s">
        <v>50</v>
      </c>
      <c r="B15" s="206">
        <f>NMM!B$5</f>
        <v>7484.4053407002166</v>
      </c>
      <c r="C15" s="206">
        <f>NMM!C$5</f>
        <v>7335.0936892074587</v>
      </c>
      <c r="D15" s="206">
        <f>NMM!D$5</f>
        <v>7471.6641524608604</v>
      </c>
      <c r="E15" s="206">
        <f>NMM!E$5</f>
        <v>7726.3409102290716</v>
      </c>
      <c r="F15" s="206">
        <f>NMM!F$5</f>
        <v>7824.1043870924668</v>
      </c>
      <c r="G15" s="206">
        <f>NMM!G$5</f>
        <v>8785.2291705061889</v>
      </c>
      <c r="H15" s="206">
        <f>NMM!H$5</f>
        <v>7058.9225915494644</v>
      </c>
      <c r="I15" s="206">
        <f>NMM!I$5</f>
        <v>7191.0345568742814</v>
      </c>
      <c r="J15" s="206">
        <f>NMM!J$5</f>
        <v>7097.1668311824742</v>
      </c>
      <c r="K15" s="206">
        <f>NMM!K$5</f>
        <v>6103.0889805667721</v>
      </c>
      <c r="L15" s="206">
        <f>NMM!L$5</f>
        <v>5927.5426110519193</v>
      </c>
      <c r="M15" s="206">
        <f>NMM!M$5</f>
        <v>5799.2259932514708</v>
      </c>
      <c r="N15" s="206">
        <f>NMM!N$5</f>
        <v>5071.1750269187314</v>
      </c>
      <c r="O15" s="206">
        <f>NMM!O$5</f>
        <v>4979.0002025938084</v>
      </c>
      <c r="P15" s="206">
        <f>NMM!P$5</f>
        <v>4939.0597980813654</v>
      </c>
      <c r="Q15" s="206">
        <f>NMM!Q$5</f>
        <v>5013.9641052361176</v>
      </c>
      <c r="R15" s="206">
        <f>NMM!R$5</f>
        <v>5227.4390064944246</v>
      </c>
      <c r="S15" s="206">
        <f>NMM!S$5</f>
        <v>5084.2794343604492</v>
      </c>
      <c r="T15" s="206">
        <f>NMM!T$5</f>
        <v>5045.8655305138745</v>
      </c>
      <c r="U15" s="206">
        <f>NMM!U$5</f>
        <v>4846.6345194542209</v>
      </c>
      <c r="V15" s="206">
        <f>NMM!V$5</f>
        <v>4343.0759260282921</v>
      </c>
      <c r="W15" s="206">
        <f>NMM!W$5</f>
        <v>5520.9813340549345</v>
      </c>
    </row>
    <row r="16" spans="1:23" ht="12" customHeight="1" x14ac:dyDescent="0.25">
      <c r="A16" s="14" t="s">
        <v>58</v>
      </c>
      <c r="B16" s="206">
        <f>NMM!B$6</f>
        <v>2971.4267263603801</v>
      </c>
      <c r="C16" s="206">
        <f>NMM!C$6</f>
        <v>3147.3079108069378</v>
      </c>
      <c r="D16" s="206">
        <f>NMM!D$6</f>
        <v>3270.4508509533848</v>
      </c>
      <c r="E16" s="206">
        <f>NMM!E$6</f>
        <v>2890.7633894848418</v>
      </c>
      <c r="F16" s="206">
        <f>NMM!F$6</f>
        <v>2765.7772135758291</v>
      </c>
      <c r="G16" s="206">
        <f>NMM!G$6</f>
        <v>2667.2252919015682</v>
      </c>
      <c r="H16" s="206">
        <f>NMM!H$6</f>
        <v>2807.184468360264</v>
      </c>
      <c r="I16" s="206">
        <f>NMM!I$6</f>
        <v>2908.5936179762798</v>
      </c>
      <c r="J16" s="206">
        <f>NMM!J$6</f>
        <v>2609.077932776439</v>
      </c>
      <c r="K16" s="206">
        <f>NMM!K$6</f>
        <v>2177.7163060647399</v>
      </c>
      <c r="L16" s="206">
        <f>NMM!L$6</f>
        <v>2556.9966319675468</v>
      </c>
      <c r="M16" s="206">
        <f>NMM!M$6</f>
        <v>2327.8025642287539</v>
      </c>
      <c r="N16" s="206">
        <f>NMM!N$6</f>
        <v>2322.2815321480439</v>
      </c>
      <c r="O16" s="206">
        <f>NMM!O$6</f>
        <v>2309.315698447494</v>
      </c>
      <c r="P16" s="206">
        <f>NMM!P$6</f>
        <v>2126.990645762472</v>
      </c>
      <c r="Q16" s="206">
        <f>NMM!Q$6</f>
        <v>2186.2864737307841</v>
      </c>
      <c r="R16" s="206">
        <f>NMM!R$6</f>
        <v>2329.663092269046</v>
      </c>
      <c r="S16" s="206">
        <f>NMM!S$6</f>
        <v>2321.0494887572718</v>
      </c>
      <c r="T16" s="206">
        <f>NMM!T$6</f>
        <v>2547.8174415827762</v>
      </c>
      <c r="U16" s="206">
        <f>NMM!U$6</f>
        <v>2496.5830329710921</v>
      </c>
      <c r="V16" s="206">
        <f>NMM!V$6</f>
        <v>2291.820243951146</v>
      </c>
      <c r="W16" s="206">
        <f>NMM!W$6</f>
        <v>2597.907304295913</v>
      </c>
    </row>
    <row r="17" spans="1:23" ht="12" customHeight="1" x14ac:dyDescent="0.25">
      <c r="A17" s="13" t="s">
        <v>23</v>
      </c>
      <c r="B17" s="207">
        <f>PPA!B$3</f>
        <v>13776.099629040807</v>
      </c>
      <c r="C17" s="207">
        <f>PPA!C$3</f>
        <v>13675.405774707238</v>
      </c>
      <c r="D17" s="207">
        <f>PPA!D$3</f>
        <v>13786.851159682168</v>
      </c>
      <c r="E17" s="207">
        <f>PPA!E$3</f>
        <v>12860.216081843389</v>
      </c>
      <c r="F17" s="207">
        <f>PPA!F$3</f>
        <v>12828.239144410029</v>
      </c>
      <c r="G17" s="207">
        <f>PPA!G$3</f>
        <v>12257.868416223155</v>
      </c>
      <c r="H17" s="207">
        <f>PPA!H$3</f>
        <v>12255.536203035579</v>
      </c>
      <c r="I17" s="207">
        <f>PPA!I$3</f>
        <v>12232.939075607092</v>
      </c>
      <c r="J17" s="207">
        <f>PPA!J$3</f>
        <v>11458.387041333677</v>
      </c>
      <c r="K17" s="207">
        <f>PPA!K$3</f>
        <v>10185.713533715851</v>
      </c>
      <c r="L17" s="207">
        <f>PPA!L$3</f>
        <v>10371.670408668795</v>
      </c>
      <c r="M17" s="207">
        <f>PPA!M$3</f>
        <v>10304.078981553652</v>
      </c>
      <c r="N17" s="207">
        <f>PPA!N$3</f>
        <v>9816.6278006636312</v>
      </c>
      <c r="O17" s="207">
        <f>PPA!O$3</f>
        <v>9329.89324204902</v>
      </c>
      <c r="P17" s="207">
        <f>PPA!P$3</f>
        <v>9568.7559880994395</v>
      </c>
      <c r="Q17" s="207">
        <f>PPA!Q$3</f>
        <v>9321.7000000000007</v>
      </c>
      <c r="R17" s="207">
        <f>PPA!R$3</f>
        <v>10088.945236279355</v>
      </c>
      <c r="S17" s="207">
        <f>PPA!S$3</f>
        <v>10173.136325181498</v>
      </c>
      <c r="T17" s="207">
        <f>PPA!T$3</f>
        <v>10120.46434236005</v>
      </c>
      <c r="U17" s="207">
        <f>PPA!U$3</f>
        <v>10182.98270490301</v>
      </c>
      <c r="V17" s="207">
        <f>PPA!V$3</f>
        <v>9157.151655848771</v>
      </c>
      <c r="W17" s="207">
        <f>PPA!W$3</f>
        <v>9299.7396347366739</v>
      </c>
    </row>
    <row r="18" spans="1:23" ht="12" customHeight="1" x14ac:dyDescent="0.25">
      <c r="A18" s="14" t="s">
        <v>52</v>
      </c>
      <c r="B18" s="206">
        <f>PPA!B$5</f>
        <v>30.096281227166578</v>
      </c>
      <c r="C18" s="206">
        <f>PPA!C$5</f>
        <v>28.29579010498572</v>
      </c>
      <c r="D18" s="206">
        <f>PPA!D$5</f>
        <v>27.699145284521698</v>
      </c>
      <c r="E18" s="206">
        <f>PPA!E$5</f>
        <v>28.011523880653279</v>
      </c>
      <c r="F18" s="206">
        <f>PPA!F$5</f>
        <v>29.278803027023141</v>
      </c>
      <c r="G18" s="206">
        <f>PPA!G$5</f>
        <v>27.941856427345641</v>
      </c>
      <c r="H18" s="206">
        <f>PPA!H$5</f>
        <v>26.322795638034339</v>
      </c>
      <c r="I18" s="206">
        <f>PPA!I$5</f>
        <v>25.852017938873299</v>
      </c>
      <c r="J18" s="206">
        <f>PPA!J$5</f>
        <v>25.335825311959439</v>
      </c>
      <c r="K18" s="206">
        <f>PPA!K$5</f>
        <v>22.078021849816039</v>
      </c>
      <c r="L18" s="206">
        <f>PPA!L$5</f>
        <v>25.606000323230351</v>
      </c>
      <c r="M18" s="206">
        <f>PPA!M$5</f>
        <v>47.468883755683933</v>
      </c>
      <c r="N18" s="206">
        <f>PPA!N$5</f>
        <v>14.60177359104291</v>
      </c>
      <c r="O18" s="206">
        <f>PPA!O$5</f>
        <v>17.848957888253551</v>
      </c>
      <c r="P18" s="206">
        <f>PPA!P$5</f>
        <v>12.734663447932011</v>
      </c>
      <c r="Q18" s="206">
        <f>PPA!Q$5</f>
        <v>13.07387199461829</v>
      </c>
      <c r="R18" s="206">
        <f>PPA!R$5</f>
        <v>13.48933820424817</v>
      </c>
      <c r="S18" s="206">
        <f>PPA!S$5</f>
        <v>13.73390542038748</v>
      </c>
      <c r="T18" s="206">
        <f>PPA!T$5</f>
        <v>13.9896715527758</v>
      </c>
      <c r="U18" s="206">
        <f>PPA!U$5</f>
        <v>14.254009814807491</v>
      </c>
      <c r="V18" s="206">
        <f>PPA!V$5</f>
        <v>9.0144414581594621</v>
      </c>
      <c r="W18" s="206">
        <f>PPA!W$5</f>
        <v>9.0147226682977717</v>
      </c>
    </row>
    <row r="19" spans="1:23" ht="12" customHeight="1" x14ac:dyDescent="0.25">
      <c r="A19" s="14" t="s">
        <v>59</v>
      </c>
      <c r="B19" s="206">
        <f>PPA!B$6</f>
        <v>6265.6111909508936</v>
      </c>
      <c r="C19" s="206">
        <f>PPA!C$6</f>
        <v>6023.9089936308228</v>
      </c>
      <c r="D19" s="206">
        <f>PPA!D$6</f>
        <v>5673.4320708346886</v>
      </c>
      <c r="E19" s="206">
        <f>PPA!E$6</f>
        <v>5502.9904839594847</v>
      </c>
      <c r="F19" s="206">
        <f>PPA!F$6</f>
        <v>5691.6025013970311</v>
      </c>
      <c r="G19" s="206">
        <f>PPA!G$6</f>
        <v>5361.3497567126806</v>
      </c>
      <c r="H19" s="206">
        <f>PPA!H$6</f>
        <v>5196.3694163549981</v>
      </c>
      <c r="I19" s="206">
        <f>PPA!I$6</f>
        <v>5190.2548615461301</v>
      </c>
      <c r="J19" s="206">
        <f>PPA!J$6</f>
        <v>4867.3555900012643</v>
      </c>
      <c r="K19" s="206">
        <f>PPA!K$6</f>
        <v>4767.6256155666188</v>
      </c>
      <c r="L19" s="206">
        <f>PPA!L$6</f>
        <v>4921.2154060371186</v>
      </c>
      <c r="M19" s="206">
        <f>PPA!M$6</f>
        <v>5067.0024074887942</v>
      </c>
      <c r="N19" s="206">
        <f>PPA!N$6</f>
        <v>4967.1637359987571</v>
      </c>
      <c r="O19" s="206">
        <f>PPA!O$6</f>
        <v>4831.0545130148721</v>
      </c>
      <c r="P19" s="206">
        <f>PPA!P$6</f>
        <v>5211.6110578974367</v>
      </c>
      <c r="Q19" s="206">
        <f>PPA!Q$6</f>
        <v>5113.7261280053817</v>
      </c>
      <c r="R19" s="206">
        <f>PPA!R$6</f>
        <v>5407.3167156185154</v>
      </c>
      <c r="S19" s="206">
        <f>PPA!S$6</f>
        <v>5672.0236643751941</v>
      </c>
      <c r="T19" s="206">
        <f>PPA!T$6</f>
        <v>5659.7057035116886</v>
      </c>
      <c r="U19" s="206">
        <f>PPA!U$6</f>
        <v>5888.2645344261082</v>
      </c>
      <c r="V19" s="206">
        <f>PPA!V$6</f>
        <v>5608.8374560166121</v>
      </c>
      <c r="W19" s="206">
        <f>PPA!W$6</f>
        <v>5501.7053705744256</v>
      </c>
    </row>
    <row r="20" spans="1:23" ht="12" customHeight="1" x14ac:dyDescent="0.25">
      <c r="A20" s="14" t="s">
        <v>60</v>
      </c>
      <c r="B20" s="206">
        <f>PPA!B$7</f>
        <v>7480.3921568627466</v>
      </c>
      <c r="C20" s="206">
        <f>PPA!C$7</f>
        <v>7623.2009909714297</v>
      </c>
      <c r="D20" s="206">
        <f>PPA!D$7</f>
        <v>8085.7199435629582</v>
      </c>
      <c r="E20" s="206">
        <f>PPA!E$7</f>
        <v>7329.2140740032519</v>
      </c>
      <c r="F20" s="206">
        <f>PPA!F$7</f>
        <v>7107.3578399859744</v>
      </c>
      <c r="G20" s="206">
        <f>PPA!G$7</f>
        <v>6868.5768030831296</v>
      </c>
      <c r="H20" s="206">
        <f>PPA!H$7</f>
        <v>7032.8439910425468</v>
      </c>
      <c r="I20" s="206">
        <f>PPA!I$7</f>
        <v>7016.8321961220881</v>
      </c>
      <c r="J20" s="206">
        <f>PPA!J$7</f>
        <v>6565.6956260204533</v>
      </c>
      <c r="K20" s="206">
        <f>PPA!K$7</f>
        <v>5396.0098962994161</v>
      </c>
      <c r="L20" s="206">
        <f>PPA!L$7</f>
        <v>5424.849002308446</v>
      </c>
      <c r="M20" s="206">
        <f>PPA!M$7</f>
        <v>5189.6076903091734</v>
      </c>
      <c r="N20" s="206">
        <f>PPA!N$7</f>
        <v>4834.8622910738313</v>
      </c>
      <c r="O20" s="206">
        <f>PPA!O$7</f>
        <v>4480.9897711458943</v>
      </c>
      <c r="P20" s="206">
        <f>PPA!P$7</f>
        <v>4344.410266754071</v>
      </c>
      <c r="Q20" s="206">
        <f>PPA!Q$7</f>
        <v>4194.9000000000005</v>
      </c>
      <c r="R20" s="206">
        <f>PPA!R$7</f>
        <v>4668.1391824565908</v>
      </c>
      <c r="S20" s="206">
        <f>PPA!S$7</f>
        <v>4487.3787553859174</v>
      </c>
      <c r="T20" s="206">
        <f>PPA!T$7</f>
        <v>4446.7689672955858</v>
      </c>
      <c r="U20" s="206">
        <f>PPA!U$7</f>
        <v>4280.4641606620944</v>
      </c>
      <c r="V20" s="206">
        <f>PPA!V$7</f>
        <v>3539.2997583739998</v>
      </c>
      <c r="W20" s="206">
        <f>PPA!W$7</f>
        <v>3789.0195414939508</v>
      </c>
    </row>
    <row r="21" spans="1:23" ht="12" customHeight="1" x14ac:dyDescent="0.25">
      <c r="A21" s="15" t="s">
        <v>61</v>
      </c>
      <c r="B21" s="208">
        <f>FBT!B$3</f>
        <v>29063.195548489661</v>
      </c>
      <c r="C21" s="208">
        <f>FBT!C$3</f>
        <v>28337.568799724158</v>
      </c>
      <c r="D21" s="208">
        <f>FBT!D$3</f>
        <v>29414.58947003639</v>
      </c>
      <c r="E21" s="208">
        <f>FBT!E$3</f>
        <v>28513.72024094082</v>
      </c>
      <c r="F21" s="208">
        <f>FBT!F$3</f>
        <v>28515.224124831981</v>
      </c>
      <c r="G21" s="208">
        <f>FBT!G$3</f>
        <v>27397.228849330149</v>
      </c>
      <c r="H21" s="208">
        <f>FBT!H$3</f>
        <v>26990.997308240399</v>
      </c>
      <c r="I21" s="208">
        <f>FBT!I$3</f>
        <v>27431.298845886751</v>
      </c>
      <c r="J21" s="208">
        <f>FBT!J$3</f>
        <v>27005.564148835609</v>
      </c>
      <c r="K21" s="208">
        <f>FBT!K$3</f>
        <v>26290.888034952892</v>
      </c>
      <c r="L21" s="208">
        <f>FBT!L$3</f>
        <v>26917.328105071199</v>
      </c>
      <c r="M21" s="208">
        <f>FBT!M$3</f>
        <v>26108.080020784619</v>
      </c>
      <c r="N21" s="208">
        <f>FBT!N$3</f>
        <v>25029.432008464912</v>
      </c>
      <c r="O21" s="208">
        <f>FBT!O$3</f>
        <v>25045.76066309791</v>
      </c>
      <c r="P21" s="208">
        <f>FBT!P$3</f>
        <v>25531.037264888309</v>
      </c>
      <c r="Q21" s="208">
        <f>FBT!Q$3</f>
        <v>26972.9</v>
      </c>
      <c r="R21" s="208">
        <f>FBT!R$3</f>
        <v>27648.200790404211</v>
      </c>
      <c r="S21" s="208">
        <f>FBT!S$3</f>
        <v>27870.816691915719</v>
      </c>
      <c r="T21" s="208">
        <f>FBT!T$3</f>
        <v>28709.727641603989</v>
      </c>
      <c r="U21" s="208">
        <f>FBT!U$3</f>
        <v>29184.535694649421</v>
      </c>
      <c r="V21" s="208">
        <f>FBT!V$3</f>
        <v>27790.875065144261</v>
      </c>
      <c r="W21" s="208">
        <f>FBT!W$3</f>
        <v>29534.25636108996</v>
      </c>
    </row>
    <row r="22" spans="1:23" ht="12" customHeight="1" x14ac:dyDescent="0.25">
      <c r="A22" s="12" t="s">
        <v>62</v>
      </c>
      <c r="B22" s="206">
        <f>TRE!B$3</f>
        <v>23827.3714891362</v>
      </c>
      <c r="C22" s="206">
        <f>TRE!C$3</f>
        <v>21826.784323240579</v>
      </c>
      <c r="D22" s="206">
        <f>TRE!D$3</f>
        <v>20584.29664100596</v>
      </c>
      <c r="E22" s="206">
        <f>TRE!E$3</f>
        <v>19206.425088440581</v>
      </c>
      <c r="F22" s="206">
        <f>TRE!F$3</f>
        <v>20168.54654900356</v>
      </c>
      <c r="G22" s="206">
        <f>TRE!G$3</f>
        <v>19205.47348137273</v>
      </c>
      <c r="H22" s="206">
        <f>TRE!H$3</f>
        <v>20944.377841615951</v>
      </c>
      <c r="I22" s="206">
        <f>TRE!I$3</f>
        <v>22130.09402660964</v>
      </c>
      <c r="J22" s="206">
        <f>TRE!J$3</f>
        <v>21268.045888115488</v>
      </c>
      <c r="K22" s="206">
        <f>TRE!K$3</f>
        <v>16718.429225667209</v>
      </c>
      <c r="L22" s="206">
        <f>TRE!L$3</f>
        <v>17974.891692755271</v>
      </c>
      <c r="M22" s="206">
        <f>TRE!M$3</f>
        <v>17371.26526370486</v>
      </c>
      <c r="N22" s="206">
        <f>TRE!N$3</f>
        <v>15638.72081197415</v>
      </c>
      <c r="O22" s="206">
        <f>TRE!O$3</f>
        <v>15562.28224323748</v>
      </c>
      <c r="P22" s="206">
        <f>TRE!P$3</f>
        <v>17054.611466895269</v>
      </c>
      <c r="Q22" s="206">
        <f>TRE!Q$3</f>
        <v>18168.400000000001</v>
      </c>
      <c r="R22" s="206">
        <f>TRE!R$3</f>
        <v>20999.990095185269</v>
      </c>
      <c r="S22" s="206">
        <f>TRE!S$3</f>
        <v>22539.79184291813</v>
      </c>
      <c r="T22" s="206">
        <f>TRE!T$3</f>
        <v>22479.054967937798</v>
      </c>
      <c r="U22" s="206">
        <f>TRE!U$3</f>
        <v>21744.557301463279</v>
      </c>
      <c r="V22" s="206">
        <f>TRE!V$3</f>
        <v>18081.868574406599</v>
      </c>
      <c r="W22" s="206">
        <f>TRE!W$3</f>
        <v>22059.51743131339</v>
      </c>
    </row>
    <row r="23" spans="1:23" ht="12" customHeight="1" x14ac:dyDescent="0.25">
      <c r="A23" s="12" t="s">
        <v>63</v>
      </c>
      <c r="B23" s="206">
        <f>MAE!B$3</f>
        <v>85547.694753577089</v>
      </c>
      <c r="C23" s="206">
        <f>MAE!C$3</f>
        <v>85751.593088740468</v>
      </c>
      <c r="D23" s="206">
        <f>MAE!D$3</f>
        <v>83985.494690462627</v>
      </c>
      <c r="E23" s="206">
        <f>MAE!E$3</f>
        <v>82842.527966344787</v>
      </c>
      <c r="F23" s="206">
        <f>MAE!F$3</f>
        <v>84520.367015370226</v>
      </c>
      <c r="G23" s="206">
        <f>MAE!G$3</f>
        <v>85002.179298953939</v>
      </c>
      <c r="H23" s="206">
        <f>MAE!H$3</f>
        <v>90455.676445972524</v>
      </c>
      <c r="I23" s="206">
        <f>MAE!I$3</f>
        <v>94951.333237800252</v>
      </c>
      <c r="J23" s="206">
        <f>MAE!J$3</f>
        <v>92654.786456990638</v>
      </c>
      <c r="K23" s="206">
        <f>MAE!K$3</f>
        <v>75954.519134600196</v>
      </c>
      <c r="L23" s="206">
        <f>MAE!L$3</f>
        <v>81815.134553963901</v>
      </c>
      <c r="M23" s="206">
        <f>MAE!M$3</f>
        <v>84057.261626396474</v>
      </c>
      <c r="N23" s="206">
        <f>MAE!N$3</f>
        <v>81476.120522276906</v>
      </c>
      <c r="O23" s="206">
        <f>MAE!O$3</f>
        <v>80407.935234186923</v>
      </c>
      <c r="P23" s="206">
        <f>MAE!P$3</f>
        <v>81403.358378296602</v>
      </c>
      <c r="Q23" s="206">
        <f>MAE!Q$3</f>
        <v>82545.399999999994</v>
      </c>
      <c r="R23" s="206">
        <f>MAE!R$3</f>
        <v>84595.041649745952</v>
      </c>
      <c r="S23" s="206">
        <f>MAE!S$3</f>
        <v>86735.59328703249</v>
      </c>
      <c r="T23" s="206">
        <f>MAE!T$3</f>
        <v>89878.659907170426</v>
      </c>
      <c r="U23" s="206">
        <f>MAE!U$3</f>
        <v>90015.722815445013</v>
      </c>
      <c r="V23" s="206">
        <f>MAE!V$3</f>
        <v>81639.835125787649</v>
      </c>
      <c r="W23" s="206">
        <f>MAE!W$3</f>
        <v>93769.844626794133</v>
      </c>
    </row>
    <row r="24" spans="1:23" ht="12" customHeight="1" x14ac:dyDescent="0.25">
      <c r="A24" s="12" t="s">
        <v>64</v>
      </c>
      <c r="B24" s="206">
        <f>TEL!B$3</f>
        <v>36078.166401695809</v>
      </c>
      <c r="C24" s="206">
        <f>TEL!C$3</f>
        <v>36985.965494783362</v>
      </c>
      <c r="D24" s="206">
        <f>TEL!D$3</f>
        <v>34697.64103071858</v>
      </c>
      <c r="E24" s="206">
        <f>TEL!E$3</f>
        <v>32036.284539630939</v>
      </c>
      <c r="F24" s="206">
        <f>TEL!F$3</f>
        <v>30058.091286307052</v>
      </c>
      <c r="G24" s="206">
        <f>TEL!G$3</f>
        <v>28538.608001468161</v>
      </c>
      <c r="H24" s="206">
        <f>TEL!H$3</f>
        <v>28010.586079757519</v>
      </c>
      <c r="I24" s="206">
        <f>TEL!I$3</f>
        <v>28601.285287536241</v>
      </c>
      <c r="J24" s="206">
        <f>TEL!J$3</f>
        <v>27248.216894388592</v>
      </c>
      <c r="K24" s="206">
        <f>TEL!K$3</f>
        <v>22747.90756435227</v>
      </c>
      <c r="L24" s="206">
        <f>TEL!L$3</f>
        <v>23933.740210184569</v>
      </c>
      <c r="M24" s="206">
        <f>TEL!M$3</f>
        <v>24957.65133800987</v>
      </c>
      <c r="N24" s="206">
        <f>TEL!N$3</f>
        <v>23385.143256320429</v>
      </c>
      <c r="O24" s="206">
        <f>TEL!O$3</f>
        <v>23514.276717421559</v>
      </c>
      <c r="P24" s="206">
        <f>TEL!P$3</f>
        <v>23897.735868085321</v>
      </c>
      <c r="Q24" s="206">
        <f>TEL!Q$3</f>
        <v>24021.8</v>
      </c>
      <c r="R24" s="206">
        <f>TEL!R$3</f>
        <v>24058.8940283872</v>
      </c>
      <c r="S24" s="206">
        <f>TEL!S$3</f>
        <v>24706.356857575702</v>
      </c>
      <c r="T24" s="206">
        <f>TEL!T$3</f>
        <v>25142.601368116841</v>
      </c>
      <c r="U24" s="206">
        <f>TEL!U$3</f>
        <v>25137.405831910561</v>
      </c>
      <c r="V24" s="206">
        <f>TEL!V$3</f>
        <v>19487.847633486519</v>
      </c>
      <c r="W24" s="206">
        <f>TEL!W$3</f>
        <v>23452.80057148766</v>
      </c>
    </row>
    <row r="25" spans="1:23" ht="12" customHeight="1" x14ac:dyDescent="0.25">
      <c r="A25" s="12" t="s">
        <v>65</v>
      </c>
      <c r="B25" s="206">
        <f>WWP!B$3</f>
        <v>8782.0614732379436</v>
      </c>
      <c r="C25" s="206">
        <f>WWP!C$3</f>
        <v>9614.4661396809988</v>
      </c>
      <c r="D25" s="206">
        <f>WWP!D$3</f>
        <v>8717.0474516695958</v>
      </c>
      <c r="E25" s="206">
        <f>WWP!E$3</f>
        <v>8106.7740701787934</v>
      </c>
      <c r="F25" s="206">
        <f>WWP!F$3</f>
        <v>8041.026240430132</v>
      </c>
      <c r="G25" s="206">
        <f>WWP!G$3</f>
        <v>7597.9537529821991</v>
      </c>
      <c r="H25" s="206">
        <f>WWP!H$3</f>
        <v>7740.6184261123299</v>
      </c>
      <c r="I25" s="206">
        <f>WWP!I$3</f>
        <v>7764.0847011100213</v>
      </c>
      <c r="J25" s="206">
        <f>WWP!J$3</f>
        <v>7275.7153905645782</v>
      </c>
      <c r="K25" s="206">
        <f>WWP!K$3</f>
        <v>6293.414749697321</v>
      </c>
      <c r="L25" s="206">
        <f>WWP!L$3</f>
        <v>6234.2809558443751</v>
      </c>
      <c r="M25" s="206">
        <f>WWP!M$3</f>
        <v>6145.07664328397</v>
      </c>
      <c r="N25" s="206">
        <f>WWP!N$3</f>
        <v>5343.1679730437727</v>
      </c>
      <c r="O25" s="206">
        <f>WWP!O$3</f>
        <v>4984.0015439779781</v>
      </c>
      <c r="P25" s="206">
        <f>WWP!P$3</f>
        <v>4846.1499672230348</v>
      </c>
      <c r="Q25" s="206">
        <f>WWP!Q$3</f>
        <v>4755.2</v>
      </c>
      <c r="R25" s="206">
        <f>WWP!R$3</f>
        <v>4797.5951109834496</v>
      </c>
      <c r="S25" s="206">
        <f>WWP!S$3</f>
        <v>4739.9020205796132</v>
      </c>
      <c r="T25" s="206">
        <f>WWP!T$3</f>
        <v>4753.2816316204298</v>
      </c>
      <c r="U25" s="206">
        <f>WWP!U$3</f>
        <v>4477.6263371627547</v>
      </c>
      <c r="V25" s="206">
        <f>WWP!V$3</f>
        <v>3862.1310465722272</v>
      </c>
      <c r="W25" s="206">
        <f>WWP!W$3</f>
        <v>4729.2483245448302</v>
      </c>
    </row>
    <row r="26" spans="1:23" ht="12" customHeight="1" x14ac:dyDescent="0.25">
      <c r="A26" s="16" t="s">
        <v>66</v>
      </c>
      <c r="B26" s="209">
        <f>OIS!B$3</f>
        <v>109545.3100158983</v>
      </c>
      <c r="C26" s="209">
        <f>OIS!C$3</f>
        <v>112894.6326637465</v>
      </c>
      <c r="D26" s="209">
        <f>OIS!D$3</f>
        <v>117038.78808881409</v>
      </c>
      <c r="E26" s="209">
        <f>OIS!E$3</f>
        <v>116541.13681996371</v>
      </c>
      <c r="F26" s="209">
        <f>OIS!F$3</f>
        <v>120712.7578750511</v>
      </c>
      <c r="G26" s="209">
        <f>OIS!G$3</f>
        <v>124331.872820701</v>
      </c>
      <c r="H26" s="209">
        <f>OIS!H$3</f>
        <v>127851.00318939579</v>
      </c>
      <c r="I26" s="209">
        <f>OIS!I$3</f>
        <v>129854.93667258239</v>
      </c>
      <c r="J26" s="209">
        <f>OIS!J$3</f>
        <v>128777.2836641746</v>
      </c>
      <c r="K26" s="209">
        <f>OIS!K$3</f>
        <v>117578.8808759278</v>
      </c>
      <c r="L26" s="209">
        <f>OIS!L$3</f>
        <v>114598.23546153111</v>
      </c>
      <c r="M26" s="209">
        <f>OIS!M$3</f>
        <v>115199.6882307093</v>
      </c>
      <c r="N26" s="209">
        <f>OIS!N$3</f>
        <v>108513.60652537931</v>
      </c>
      <c r="O26" s="209">
        <f>OIS!O$3</f>
        <v>102081.22136784261</v>
      </c>
      <c r="P26" s="209">
        <f>OIS!P$3</f>
        <v>95628.359638949114</v>
      </c>
      <c r="Q26" s="209">
        <f>OIS!Q$3</f>
        <v>93814.700000000012</v>
      </c>
      <c r="R26" s="209">
        <f>OIS!R$3</f>
        <v>94399.520606967053</v>
      </c>
      <c r="S26" s="209">
        <f>OIS!S$3</f>
        <v>95633.423180593003</v>
      </c>
      <c r="T26" s="209">
        <f>OIS!T$3</f>
        <v>96858.97498272825</v>
      </c>
      <c r="U26" s="209">
        <f>OIS!U$3</f>
        <v>97473.546121866282</v>
      </c>
      <c r="V26" s="209">
        <f>OIS!V$3</f>
        <v>89989.10314113801</v>
      </c>
      <c r="W26" s="209">
        <f>OIS!W$3</f>
        <v>113152.01759580411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37585.367497850399</v>
      </c>
      <c r="C29" s="210">
        <f>ISI!C25+NFM!C43+CHI!C32+NMM!C31+PPA!C32+FBT!C12+TRE!C12+MAE!C12+TEL!C12+WWP!C12+OIS!C12</f>
        <v>36376.508684436805</v>
      </c>
      <c r="D29" s="210">
        <f>ISI!D25+NFM!D43+CHI!D32+NMM!D31+PPA!D32+FBT!D12+TRE!D12+MAE!D12+TEL!D12+WWP!D12+OIS!D12</f>
        <v>36622.733447979357</v>
      </c>
      <c r="E29" s="210">
        <f>ISI!E25+NFM!E43+CHI!E32+NMM!E31+PPA!E32+FBT!E12+TRE!E12+MAE!E12+TEL!E12+WWP!E12+OIS!E12</f>
        <v>38225.618916595005</v>
      </c>
      <c r="F29" s="210">
        <f>ISI!F25+NFM!F43+CHI!F32+NMM!F31+PPA!F32+FBT!F12+TRE!F12+MAE!F12+TEL!F12+WWP!F12+OIS!F12</f>
        <v>37509.213069647463</v>
      </c>
      <c r="G29" s="210">
        <f>ISI!G25+NFM!G43+CHI!G32+NMM!G31+PPA!G32+FBT!G12+TRE!G12+MAE!G12+TEL!G12+WWP!G12+OIS!G12</f>
        <v>37211.521066208064</v>
      </c>
      <c r="H29" s="210">
        <f>ISI!H25+NFM!H43+CHI!H32+NMM!H31+PPA!H32+FBT!H12+TRE!H12+MAE!H12+TEL!H12+WWP!H12+OIS!H12</f>
        <v>36144.576870163371</v>
      </c>
      <c r="I29" s="210">
        <f>ISI!I25+NFM!I43+CHI!I32+NMM!I31+PPA!I32+FBT!I12+TRE!I12+MAE!I12+TEL!I12+WWP!I12+OIS!I12</f>
        <v>35907.652450558897</v>
      </c>
      <c r="J29" s="210">
        <f>ISI!J25+NFM!J43+CHI!J32+NMM!J31+PPA!J32+FBT!J12+TRE!J12+MAE!J12+TEL!J12+WWP!J12+OIS!J12</f>
        <v>34528.295356835763</v>
      </c>
      <c r="K29" s="210">
        <f>ISI!K25+NFM!K43+CHI!K32+NMM!K31+PPA!K32+FBT!K12+TRE!K12+MAE!K12+TEL!K12+WWP!K12+OIS!K12</f>
        <v>28552.8871883061</v>
      </c>
      <c r="L29" s="210">
        <f>ISI!L25+NFM!L43+CHI!L32+NMM!L31+PPA!L32+FBT!L12+TRE!L12+MAE!L12+TEL!L12+WWP!L12+OIS!L12</f>
        <v>29014.718228718826</v>
      </c>
      <c r="M29" s="210">
        <f>ISI!M25+NFM!M43+CHI!M32+NMM!M31+PPA!M32+FBT!M12+TRE!M12+MAE!M12+TEL!M12+WWP!M12+OIS!M12</f>
        <v>27744.857867583829</v>
      </c>
      <c r="N29" s="210">
        <f>ISI!N25+NFM!N43+CHI!N32+NMM!N31+PPA!N32+FBT!N12+TRE!N12+MAE!N12+TEL!N12+WWP!N12+OIS!N12</f>
        <v>26948.704299226141</v>
      </c>
      <c r="O29" s="210">
        <f>ISI!O25+NFM!O43+CHI!O32+NMM!O31+PPA!O32+FBT!O12+TRE!O12+MAE!O12+TEL!O12+WWP!O12+OIS!O12</f>
        <v>25353.58710232158</v>
      </c>
      <c r="P29" s="210">
        <f>ISI!P25+NFM!P43+CHI!P32+NMM!P31+PPA!P32+FBT!P12+TRE!P12+MAE!P12+TEL!P12+WWP!P12+OIS!P12</f>
        <v>24739.085382631118</v>
      </c>
      <c r="Q29" s="210">
        <f>ISI!Q25+NFM!Q43+CHI!Q32+NMM!Q31+PPA!Q32+FBT!Q12+TRE!Q12+MAE!Q12+TEL!Q12+WWP!Q12+OIS!Q12</f>
        <v>24853.372398968178</v>
      </c>
      <c r="R29" s="210">
        <f>ISI!R25+NFM!R43+CHI!R32+NMM!R31+PPA!R32+FBT!R12+TRE!R12+MAE!R12+TEL!R12+WWP!R12+OIS!R12</f>
        <v>25088.948925193457</v>
      </c>
      <c r="S29" s="210">
        <f>ISI!S25+NFM!S43+CHI!S32+NMM!S31+PPA!S32+FBT!S12+TRE!S12+MAE!S12+TEL!S12+WWP!S12+OIS!S12</f>
        <v>24925.748667239899</v>
      </c>
      <c r="T29" s="210">
        <f>ISI!T25+NFM!T43+CHI!T32+NMM!T31+PPA!T32+FBT!T12+TRE!T12+MAE!T12+TEL!T12+WWP!T12+OIS!T12</f>
        <v>24663.854428202918</v>
      </c>
      <c r="U29" s="210">
        <f>ISI!U25+NFM!U43+CHI!U32+NMM!U31+PPA!U32+FBT!U12+TRE!U12+MAE!U12+TEL!U12+WWP!U12+OIS!U12</f>
        <v>24928.486070507315</v>
      </c>
      <c r="V29" s="210">
        <f>ISI!V25+NFM!V43+CHI!V32+NMM!V31+PPA!V32+FBT!V12+TRE!V12+MAE!V12+TEL!V12+WWP!V12+OIS!V12</f>
        <v>23861.102837489245</v>
      </c>
      <c r="W29" s="210">
        <f>ISI!W25+NFM!W43+CHI!W32+NMM!W31+PPA!W32+FBT!W12+TRE!W12+MAE!W12+TEL!W12+WWP!W12+OIS!W12</f>
        <v>28632.287532244191</v>
      </c>
    </row>
    <row r="30" spans="1:23" ht="12" customHeight="1" x14ac:dyDescent="0.25">
      <c r="A30" s="17" t="s">
        <v>30</v>
      </c>
      <c r="B30" s="211">
        <f t="shared" ref="B30:W30" si="0">B31+B32</f>
        <v>1480.9777300085984</v>
      </c>
      <c r="C30" s="211">
        <f t="shared" si="0"/>
        <v>1328.4528804815134</v>
      </c>
      <c r="D30" s="211">
        <f t="shared" si="0"/>
        <v>1237.5824591573519</v>
      </c>
      <c r="E30" s="211">
        <f t="shared" si="0"/>
        <v>1306.4877042132416</v>
      </c>
      <c r="F30" s="211">
        <f t="shared" si="0"/>
        <v>1098.1784178847806</v>
      </c>
      <c r="G30" s="211">
        <f t="shared" si="0"/>
        <v>1326.1120378331898</v>
      </c>
      <c r="H30" s="211">
        <f t="shared" si="0"/>
        <v>1057.5030094582974</v>
      </c>
      <c r="I30" s="211">
        <f t="shared" si="0"/>
        <v>1487.9237317282889</v>
      </c>
      <c r="J30" s="211">
        <f t="shared" si="0"/>
        <v>1371.2016337059326</v>
      </c>
      <c r="K30" s="211">
        <f t="shared" si="0"/>
        <v>566.59931212381775</v>
      </c>
      <c r="L30" s="211">
        <f t="shared" si="0"/>
        <v>619.68400687876169</v>
      </c>
      <c r="M30" s="211">
        <f t="shared" si="0"/>
        <v>986.40730868443666</v>
      </c>
      <c r="N30" s="211">
        <f t="shared" si="0"/>
        <v>950.76328460877039</v>
      </c>
      <c r="O30" s="211">
        <f t="shared" si="0"/>
        <v>704.3872742906276</v>
      </c>
      <c r="P30" s="211">
        <f t="shared" si="0"/>
        <v>739.88056749785039</v>
      </c>
      <c r="Q30" s="211">
        <f t="shared" si="0"/>
        <v>539.4501289767843</v>
      </c>
      <c r="R30" s="211">
        <f t="shared" si="0"/>
        <v>688.03413585554597</v>
      </c>
      <c r="S30" s="211">
        <f t="shared" si="0"/>
        <v>489.27265692175411</v>
      </c>
      <c r="T30" s="211">
        <f t="shared" si="0"/>
        <v>623.27893379191744</v>
      </c>
      <c r="U30" s="211">
        <f t="shared" si="0"/>
        <v>595.06173688736033</v>
      </c>
      <c r="V30" s="211">
        <f t="shared" si="0"/>
        <v>409.36173688736017</v>
      </c>
      <c r="W30" s="211">
        <f t="shared" si="0"/>
        <v>302.27282889079959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563.23387790197762</v>
      </c>
      <c r="C31" s="206">
        <f>ISI!C27+NFM!C44+CHI!C33+NMM!C32+PPA!C33+FBT!C13+TRE!C13+MAE!C13+TEL!C13+WWP!C13+OIS!C13</f>
        <v>554.91590713671542</v>
      </c>
      <c r="D31" s="206">
        <f>ISI!D27+NFM!D44+CHI!D33+NMM!D32+PPA!D33+FBT!D13+TRE!D13+MAE!D13+TEL!D13+WWP!D13+OIS!D13</f>
        <v>479.81994840928644</v>
      </c>
      <c r="E31" s="206">
        <f>ISI!E27+NFM!E44+CHI!E33+NMM!E32+PPA!E33+FBT!E13+TRE!E13+MAE!E13+TEL!E13+WWP!E13+OIS!E13</f>
        <v>528.63826311263972</v>
      </c>
      <c r="F31" s="206">
        <f>ISI!F27+NFM!F44+CHI!F33+NMM!F32+PPA!F33+FBT!F13+TRE!F13+MAE!F13+TEL!F13+WWP!F13+OIS!F13</f>
        <v>285.69630266552019</v>
      </c>
      <c r="G31" s="206">
        <f>ISI!G27+NFM!G44+CHI!G33+NMM!G32+PPA!G33+FBT!G13+TRE!G13+MAE!G13+TEL!G13+WWP!G13+OIS!G13</f>
        <v>377.17730008598437</v>
      </c>
      <c r="H31" s="206">
        <f>ISI!H27+NFM!H44+CHI!H33+NMM!H32+PPA!H33+FBT!H13+TRE!H13+MAE!H13+TEL!H13+WWP!H13+OIS!H13</f>
        <v>139.04496990541705</v>
      </c>
      <c r="I31" s="206">
        <f>ISI!I27+NFM!I44+CHI!I33+NMM!I32+PPA!I33+FBT!I13+TRE!I13+MAE!I13+TEL!I13+WWP!I13+OIS!I13</f>
        <v>590.24531384350826</v>
      </c>
      <c r="J31" s="206">
        <f>ISI!J27+NFM!J44+CHI!J33+NMM!J32+PPA!J33+FBT!J13+TRE!J13+MAE!J13+TEL!J13+WWP!J13+OIS!J13</f>
        <v>605.81994840928621</v>
      </c>
      <c r="K31" s="206">
        <f>ISI!K27+NFM!K44+CHI!K33+NMM!K32+PPA!K33+FBT!K13+TRE!K13+MAE!K13+TEL!K13+WWP!K13+OIS!K13</f>
        <v>124.68667239896817</v>
      </c>
      <c r="L31" s="206">
        <f>ISI!L27+NFM!L44+CHI!L33+NMM!L32+PPA!L33+FBT!L13+TRE!L13+MAE!L13+TEL!L13+WWP!L13+OIS!L13</f>
        <v>79.414617368873579</v>
      </c>
      <c r="M31" s="206">
        <f>ISI!M27+NFM!M44+CHI!M33+NMM!M32+PPA!M33+FBT!M13+TRE!M13+MAE!M13+TEL!M13+WWP!M13+OIS!M13</f>
        <v>349.16646603611343</v>
      </c>
      <c r="N31" s="206">
        <f>ISI!N27+NFM!N44+CHI!N33+NMM!N32+PPA!N33+FBT!N13+TRE!N13+MAE!N13+TEL!N13+WWP!N13+OIS!N13</f>
        <v>314.21504729148756</v>
      </c>
      <c r="O31" s="206">
        <f>ISI!O27+NFM!O44+CHI!O33+NMM!O32+PPA!O33+FBT!O13+TRE!O13+MAE!O13+TEL!O13+WWP!O13+OIS!O13</f>
        <v>246.54359415305242</v>
      </c>
      <c r="P31" s="206">
        <f>ISI!P27+NFM!P44+CHI!P33+NMM!P32+PPA!P33+FBT!P13+TRE!P13+MAE!P13+TEL!P13+WWP!P13+OIS!P13</f>
        <v>315.69931212381772</v>
      </c>
      <c r="Q31" s="206">
        <f>ISI!Q27+NFM!Q44+CHI!Q33+NMM!Q32+PPA!Q33+FBT!Q13+TRE!Q13+MAE!Q13+TEL!Q13+WWP!Q13+OIS!Q13</f>
        <v>141.69552880481524</v>
      </c>
      <c r="R31" s="206">
        <f>ISI!R27+NFM!R44+CHI!R33+NMM!R32+PPA!R33+FBT!R13+TRE!R13+MAE!R13+TEL!R13+WWP!R13+OIS!R13</f>
        <v>282.14823731728285</v>
      </c>
      <c r="S31" s="206">
        <f>ISI!S27+NFM!S44+CHI!S33+NMM!S32+PPA!S33+FBT!S13+TRE!S13+MAE!S13+TEL!S13+WWP!S13+OIS!S13</f>
        <v>147.75932932072229</v>
      </c>
      <c r="T31" s="206">
        <f>ISI!T27+NFM!T44+CHI!T33+NMM!T32+PPA!T33+FBT!T13+TRE!T13+MAE!T13+TEL!T13+WWP!T13+OIS!T13</f>
        <v>212.89389509888215</v>
      </c>
      <c r="U31" s="206">
        <f>ISI!U27+NFM!U44+CHI!U33+NMM!U32+PPA!U33+FBT!U13+TRE!U13+MAE!U13+TEL!U13+WWP!U13+OIS!U13</f>
        <v>213.26397248495275</v>
      </c>
      <c r="V31" s="206">
        <f>ISI!V27+NFM!V44+CHI!V33+NMM!V32+PPA!V33+FBT!V13+TRE!V13+MAE!V13+TEL!V13+WWP!V13+OIS!V13</f>
        <v>168.77300085984518</v>
      </c>
      <c r="W31" s="206">
        <f>ISI!W27+NFM!W44+CHI!W33+NMM!W32+PPA!W33+FBT!W13+TRE!W13+MAE!W13+TEL!W13+WWP!W13+OIS!W13</f>
        <v>45.138435081685287</v>
      </c>
    </row>
    <row r="32" spans="1:23" ht="12" customHeight="1" x14ac:dyDescent="0.25">
      <c r="A32" s="18" t="s">
        <v>40</v>
      </c>
      <c r="B32" s="206">
        <f>ISI!B28</f>
        <v>917.74385210662081</v>
      </c>
      <c r="C32" s="206">
        <f>ISI!C28</f>
        <v>773.53697334479796</v>
      </c>
      <c r="D32" s="206">
        <f>ISI!D28</f>
        <v>757.76251074806532</v>
      </c>
      <c r="E32" s="206">
        <f>ISI!E28</f>
        <v>777.84944110060178</v>
      </c>
      <c r="F32" s="206">
        <f>ISI!F28</f>
        <v>812.48211521926044</v>
      </c>
      <c r="G32" s="206">
        <f>ISI!G28</f>
        <v>948.93473774720553</v>
      </c>
      <c r="H32" s="206">
        <f>ISI!H28</f>
        <v>918.45803955288034</v>
      </c>
      <c r="I32" s="206">
        <f>ISI!I28</f>
        <v>897.67841788478063</v>
      </c>
      <c r="J32" s="206">
        <f>ISI!J28</f>
        <v>765.38168529664654</v>
      </c>
      <c r="K32" s="206">
        <f>ISI!K28</f>
        <v>441.91263972484961</v>
      </c>
      <c r="L32" s="206">
        <f>ISI!L28</f>
        <v>540.26938950988813</v>
      </c>
      <c r="M32" s="206">
        <f>ISI!M28</f>
        <v>637.24084264832322</v>
      </c>
      <c r="N32" s="206">
        <f>ISI!N28</f>
        <v>636.54823731728277</v>
      </c>
      <c r="O32" s="206">
        <f>ISI!O28</f>
        <v>457.84368013757518</v>
      </c>
      <c r="P32" s="206">
        <f>ISI!P28</f>
        <v>424.18125537403267</v>
      </c>
      <c r="Q32" s="206">
        <f>ISI!Q28</f>
        <v>397.75460017196912</v>
      </c>
      <c r="R32" s="206">
        <f>ISI!R28</f>
        <v>405.88589853826312</v>
      </c>
      <c r="S32" s="206">
        <f>ISI!S28</f>
        <v>341.51332760103179</v>
      </c>
      <c r="T32" s="206">
        <f>ISI!T28</f>
        <v>410.38503869303531</v>
      </c>
      <c r="U32" s="206">
        <f>ISI!U28</f>
        <v>381.79776440240761</v>
      </c>
      <c r="V32" s="206">
        <f>ISI!V28</f>
        <v>240.58873602751501</v>
      </c>
      <c r="W32" s="206">
        <f>ISI!W28</f>
        <v>257.13439380911427</v>
      </c>
    </row>
    <row r="33" spans="1:23" ht="12" customHeight="1" x14ac:dyDescent="0.25">
      <c r="A33" s="19" t="s">
        <v>31</v>
      </c>
      <c r="B33" s="207">
        <f t="shared" ref="B33:W33" si="1">SUM(B34:B38)</f>
        <v>6696.5651762682719</v>
      </c>
      <c r="C33" s="207">
        <f t="shared" si="1"/>
        <v>5735.8079105760971</v>
      </c>
      <c r="D33" s="207">
        <f t="shared" si="1"/>
        <v>6175.2604471195173</v>
      </c>
      <c r="E33" s="207">
        <f t="shared" si="1"/>
        <v>7234.773258813414</v>
      </c>
      <c r="F33" s="207">
        <f t="shared" si="1"/>
        <v>6588.5115219260533</v>
      </c>
      <c r="G33" s="207">
        <f t="shared" si="1"/>
        <v>6429.7507308684426</v>
      </c>
      <c r="H33" s="207">
        <f t="shared" si="1"/>
        <v>5956.3246775580383</v>
      </c>
      <c r="I33" s="207">
        <f t="shared" si="1"/>
        <v>6200.4490971625091</v>
      </c>
      <c r="J33" s="207">
        <f t="shared" si="1"/>
        <v>6304.9894239036976</v>
      </c>
      <c r="K33" s="207">
        <f t="shared" si="1"/>
        <v>4325.4992261392945</v>
      </c>
      <c r="L33" s="207">
        <f t="shared" si="1"/>
        <v>3480.6198624247627</v>
      </c>
      <c r="M33" s="207">
        <f t="shared" si="1"/>
        <v>3491.3347377472055</v>
      </c>
      <c r="N33" s="207">
        <f t="shared" si="1"/>
        <v>3268.4197764402397</v>
      </c>
      <c r="O33" s="207">
        <f t="shared" si="1"/>
        <v>2750.742562338779</v>
      </c>
      <c r="P33" s="207">
        <f t="shared" si="1"/>
        <v>2235.0148753224416</v>
      </c>
      <c r="Q33" s="207">
        <f t="shared" si="1"/>
        <v>2777.1233018056755</v>
      </c>
      <c r="R33" s="207">
        <f t="shared" si="1"/>
        <v>2661.1588993981081</v>
      </c>
      <c r="S33" s="207">
        <f t="shared" si="1"/>
        <v>1954.3137575236456</v>
      </c>
      <c r="T33" s="207">
        <f t="shared" si="1"/>
        <v>2019.369819432502</v>
      </c>
      <c r="U33" s="207">
        <f t="shared" si="1"/>
        <v>1755.8273430782456</v>
      </c>
      <c r="V33" s="207">
        <f t="shared" si="1"/>
        <v>1753.8914875322439</v>
      </c>
      <c r="W33" s="207">
        <f t="shared" si="1"/>
        <v>2214.8501289767846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133.5984522785898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316.85296646603609</v>
      </c>
      <c r="J34" s="206">
        <f>ISI!J30+NFM!J46+CHI!J35+NMM!J34+PPA!J35+FBT!J15+TRE!J15+MAE!J15+TEL!J15+WWP!J15+OIS!J15</f>
        <v>228.18142734307821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21.281169389509891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1.182287188306105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446.06835769561474</v>
      </c>
      <c r="C35" s="206">
        <f>ISI!C31+NFM!C47+CHI!C36+NMM!C35+PPA!C36+FBT!C16+TRE!C16+MAE!C16+TEL!C16+WWP!C16+OIS!C16</f>
        <v>501.00318142734301</v>
      </c>
      <c r="D35" s="206">
        <f>ISI!D31+NFM!D47+CHI!D36+NMM!D35+PPA!D36+FBT!D16+TRE!D16+MAE!D16+TEL!D16+WWP!D16+OIS!D16</f>
        <v>452.66079105760963</v>
      </c>
      <c r="E35" s="206">
        <f>ISI!E31+NFM!E47+CHI!E36+NMM!E35+PPA!E36+FBT!E16+TRE!E16+MAE!E16+TEL!E16+WWP!E16+OIS!E16</f>
        <v>461.45021496130704</v>
      </c>
      <c r="F35" s="206">
        <f>ISI!F31+NFM!F47+CHI!F36+NMM!F35+PPA!F36+FBT!F16+TRE!F16+MAE!F16+TEL!F16+WWP!F16+OIS!F16</f>
        <v>430.68693035253654</v>
      </c>
      <c r="G35" s="206">
        <f>ISI!G31+NFM!G47+CHI!G36+NMM!G35+PPA!G36+FBT!G16+TRE!G16+MAE!G16+TEL!G16+WWP!G16+OIS!G16</f>
        <v>431.78555460017191</v>
      </c>
      <c r="H35" s="206">
        <f>ISI!H31+NFM!H47+CHI!H36+NMM!H35+PPA!H36+FBT!H16+TRE!H16+MAE!H16+TEL!H16+WWP!H16+OIS!H16</f>
        <v>422.99613069647467</v>
      </c>
      <c r="I35" s="206">
        <f>ISI!I31+NFM!I47+CHI!I36+NMM!I35+PPA!I36+FBT!I16+TRE!I16+MAE!I16+TEL!I16+WWP!I16+OIS!I16</f>
        <v>396.62742906276867</v>
      </c>
      <c r="J35" s="206">
        <f>ISI!J31+NFM!J47+CHI!J36+NMM!J35+PPA!J36+FBT!J16+TRE!J16+MAE!J16+TEL!J16+WWP!J16+OIS!J16</f>
        <v>310.92957867583829</v>
      </c>
      <c r="K35" s="206">
        <f>ISI!K31+NFM!K47+CHI!K36+NMM!K35+PPA!K36+FBT!K16+TRE!K16+MAE!K16+TEL!K16+WWP!K16+OIS!K16</f>
        <v>272.47549441100603</v>
      </c>
      <c r="L35" s="206">
        <f>ISI!L31+NFM!L47+CHI!L36+NMM!L35+PPA!L36+FBT!L16+TRE!L16+MAE!L16+TEL!L16+WWP!L16+OIS!L16</f>
        <v>314.22562338779016</v>
      </c>
      <c r="M35" s="206">
        <f>ISI!M31+NFM!M47+CHI!M36+NMM!M35+PPA!M36+FBT!M16+TRE!M16+MAE!M16+TEL!M16+WWP!M16+OIS!M16</f>
        <v>303.23886500429916</v>
      </c>
      <c r="N35" s="206">
        <f>ISI!N31+NFM!N47+CHI!N36+NMM!N35+PPA!N36+FBT!N16+TRE!N16+MAE!N16+TEL!N16+WWP!N16+OIS!N16</f>
        <v>263.68589853826307</v>
      </c>
      <c r="O35" s="206">
        <f>ISI!O31+NFM!O47+CHI!O36+NMM!O35+PPA!O36+FBT!O16+TRE!O16+MAE!O16+TEL!O16+WWP!O16+OIS!O16</f>
        <v>213.14617368873598</v>
      </c>
      <c r="P35" s="206">
        <f>ISI!P31+NFM!P47+CHI!P36+NMM!P35+PPA!P36+FBT!P16+TRE!P16+MAE!P16+TEL!P16+WWP!P16+OIS!P16</f>
        <v>140.63250214961306</v>
      </c>
      <c r="Q35" s="206">
        <f>ISI!Q31+NFM!Q47+CHI!Q36+NMM!Q35+PPA!Q36+FBT!Q16+TRE!Q16+MAE!Q16+TEL!Q16+WWP!Q16+OIS!Q16</f>
        <v>199.96182287188302</v>
      </c>
      <c r="R35" s="206">
        <f>ISI!R31+NFM!R47+CHI!R36+NMM!R35+PPA!R36+FBT!R16+TRE!R16+MAE!R16+TEL!R16+WWP!R16+OIS!R16</f>
        <v>220.83688736027514</v>
      </c>
      <c r="S35" s="206">
        <f>ISI!S31+NFM!S47+CHI!S36+NMM!S35+PPA!S36+FBT!S16+TRE!S16+MAE!S16+TEL!S16+WWP!S16+OIS!S16</f>
        <v>177.98796216680995</v>
      </c>
      <c r="T35" s="206">
        <f>ISI!T31+NFM!T47+CHI!T36+NMM!T35+PPA!T36+FBT!T16+TRE!T16+MAE!T16+TEL!T16+WWP!T16+OIS!T16</f>
        <v>174.6920034393809</v>
      </c>
      <c r="U35" s="206">
        <f>ISI!U31+NFM!U47+CHI!U36+NMM!U35+PPA!U36+FBT!U16+TRE!U16+MAE!U16+TEL!U16+WWP!U16+OIS!U16</f>
        <v>182.315649183147</v>
      </c>
      <c r="V35" s="206">
        <f>ISI!V31+NFM!V47+CHI!V36+NMM!V35+PPA!V36+FBT!V16+TRE!V16+MAE!V16+TEL!V16+WWP!V16+OIS!V16</f>
        <v>190.66362854686153</v>
      </c>
      <c r="W35" s="206">
        <f>ISI!W31+NFM!W47+CHI!W36+NMM!W35+PPA!W36+FBT!W16+TRE!W16+MAE!W16+TEL!W16+WWP!W16+OIS!W16</f>
        <v>208.06018916595016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394.78366294067064</v>
      </c>
      <c r="C36" s="206">
        <f>ISI!C32+NFM!C48+CHI!C37+NMM!C36+PPA!C37+FBT!C17+TRE!C17+MAE!C17+TEL!C17+WWP!C17+OIS!C17</f>
        <v>415.13336199484098</v>
      </c>
      <c r="D36" s="206">
        <f>ISI!D32+NFM!D48+CHI!D37+NMM!D36+PPA!D37+FBT!D17+TRE!D17+MAE!D17+TEL!D17+WWP!D17+OIS!D17</f>
        <v>415.13327601031813</v>
      </c>
      <c r="E36" s="206">
        <f>ISI!E32+NFM!E48+CHI!E37+NMM!E36+PPA!E37+FBT!E17+TRE!E17+MAE!E17+TEL!E17+WWP!E17+OIS!E17</f>
        <v>503.65425623387796</v>
      </c>
      <c r="F36" s="206">
        <f>ISI!F32+NFM!F48+CHI!F37+NMM!F36+PPA!F37+FBT!F17+TRE!F17+MAE!F17+TEL!F17+WWP!F17+OIS!F17</f>
        <v>552.49346517626816</v>
      </c>
      <c r="G36" s="206">
        <f>ISI!G32+NFM!G48+CHI!G37+NMM!G36+PPA!G37+FBT!G17+TRE!G17+MAE!G17+TEL!G17+WWP!G17+OIS!G17</f>
        <v>506.70687876182285</v>
      </c>
      <c r="H36" s="206">
        <f>ISI!H32+NFM!H48+CHI!H37+NMM!H36+PPA!H37+FBT!H17+TRE!H17+MAE!H17+TEL!H17+WWP!H17+OIS!H17</f>
        <v>411.06337059329309</v>
      </c>
      <c r="I36" s="206">
        <f>ISI!I32+NFM!I48+CHI!I37+NMM!I36+PPA!I37+FBT!I17+TRE!I17+MAE!I17+TEL!I17+WWP!I17+OIS!I17</f>
        <v>451.76285468615652</v>
      </c>
      <c r="J36" s="206">
        <f>ISI!J32+NFM!J48+CHI!J37+NMM!J36+PPA!J37+FBT!J17+TRE!J17+MAE!J17+TEL!J17+WWP!J17+OIS!J17</f>
        <v>399.87102321582114</v>
      </c>
      <c r="K36" s="206">
        <f>ISI!K32+NFM!K48+CHI!K37+NMM!K36+PPA!K37+FBT!K17+TRE!K17+MAE!K17+TEL!K17+WWP!K17+OIS!K17</f>
        <v>325.59466895958724</v>
      </c>
      <c r="L36" s="206">
        <f>ISI!L32+NFM!L48+CHI!L37+NMM!L36+PPA!L37+FBT!L17+TRE!L17+MAE!L17+TEL!L17+WWP!L17+OIS!L17</f>
        <v>474.14729148753224</v>
      </c>
      <c r="M36" s="206">
        <f>ISI!M32+NFM!M48+CHI!M37+NMM!M36+PPA!M37+FBT!M17+TRE!M17+MAE!M17+TEL!M17+WWP!M17+OIS!M17</f>
        <v>714.27351676698186</v>
      </c>
      <c r="N36" s="206">
        <f>ISI!N32+NFM!N48+CHI!N37+NMM!N36+PPA!N37+FBT!N17+TRE!N17+MAE!N17+TEL!N17+WWP!N17+OIS!N17</f>
        <v>414.11582115219255</v>
      </c>
      <c r="O36" s="206">
        <f>ISI!O32+NFM!O48+CHI!O37+NMM!O36+PPA!O37+FBT!O17+TRE!O17+MAE!O17+TEL!O17+WWP!O17+OIS!O17</f>
        <v>336.7868443680137</v>
      </c>
      <c r="P36" s="206">
        <f>ISI!P32+NFM!P48+CHI!P37+NMM!P36+PPA!P37+FBT!P17+TRE!P17+MAE!P17+TEL!P17+WWP!P17+OIS!P17</f>
        <v>392.74875322441966</v>
      </c>
      <c r="Q36" s="206">
        <f>ISI!Q32+NFM!Q48+CHI!Q37+NMM!Q36+PPA!Q37+FBT!Q17+TRE!Q17+MAE!Q17+TEL!Q17+WWP!Q17+OIS!Q17</f>
        <v>408.01083404987105</v>
      </c>
      <c r="R36" s="206">
        <f>ISI!R32+NFM!R48+CHI!R37+NMM!R36+PPA!R37+FBT!R17+TRE!R17+MAE!R17+TEL!R17+WWP!R17+OIS!R17</f>
        <v>360.18925193465174</v>
      </c>
      <c r="S36" s="206">
        <f>ISI!S32+NFM!S48+CHI!S37+NMM!S36+PPA!S37+FBT!S17+TRE!S17+MAE!S17+TEL!S17+WWP!S17+OIS!S17</f>
        <v>342.89191745485812</v>
      </c>
      <c r="T36" s="206">
        <f>ISI!T32+NFM!T48+CHI!T37+NMM!T36+PPA!T37+FBT!T17+TRE!T17+MAE!T17+TEL!T17+WWP!T17+OIS!T17</f>
        <v>397.83602751504725</v>
      </c>
      <c r="U36" s="206">
        <f>ISI!U32+NFM!U48+CHI!U37+NMM!U36+PPA!U37+FBT!U17+TRE!U17+MAE!U17+TEL!U17+WWP!U17+OIS!U17</f>
        <v>378.57007738607047</v>
      </c>
      <c r="V36" s="206">
        <f>ISI!V32+NFM!V48+CHI!V37+NMM!V36+PPA!V37+FBT!V17+TRE!V17+MAE!V17+TEL!V17+WWP!V17+OIS!V17</f>
        <v>363.42785898538261</v>
      </c>
      <c r="W36" s="206">
        <f>ISI!W32+NFM!W48+CHI!W37+NMM!W36+PPA!W37+FBT!W17+TRE!W17+MAE!W17+TEL!W17+WWP!W17+OIS!W17</f>
        <v>495.2774720550301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3341.931814273431</v>
      </c>
      <c r="C37" s="206">
        <f>ISI!C33+NFM!C49+CHI!C38+NMM!C37+PPA!C38+FBT!C18+TRE!C18+MAE!C18+TEL!C18+WWP!C18+OIS!C18</f>
        <v>2938.7599312123821</v>
      </c>
      <c r="D37" s="206">
        <f>ISI!D33+NFM!D49+CHI!D38+NMM!D37+PPA!D38+FBT!D18+TRE!D18+MAE!D18+TEL!D18+WWP!D18+OIS!D18</f>
        <v>3137.4797936371447</v>
      </c>
      <c r="E37" s="206">
        <f>ISI!E33+NFM!E49+CHI!E38+NMM!E37+PPA!E38+FBT!E18+TRE!E18+MAE!E18+TEL!E18+WWP!E18+OIS!E18</f>
        <v>3348.6194325021493</v>
      </c>
      <c r="F37" s="206">
        <f>ISI!F33+NFM!F49+CHI!F38+NMM!F37+PPA!F38+FBT!F18+TRE!F18+MAE!F18+TEL!F18+WWP!F18+OIS!F18</f>
        <v>2363.6190025795358</v>
      </c>
      <c r="G37" s="206">
        <f>ISI!G33+NFM!G49+CHI!G38+NMM!G37+PPA!G38+FBT!G18+TRE!G18+MAE!G18+TEL!G18+WWP!G18+OIS!G18</f>
        <v>2135.2823731728281</v>
      </c>
      <c r="H37" s="206">
        <f>ISI!H33+NFM!H49+CHI!H38+NMM!H37+PPA!H38+FBT!H18+TRE!H18+MAE!H18+TEL!H18+WWP!H18+OIS!H18</f>
        <v>2030.1900257953569</v>
      </c>
      <c r="I37" s="206">
        <f>ISI!I33+NFM!I49+CHI!I38+NMM!I37+PPA!I38+FBT!I18+TRE!I18+MAE!I18+TEL!I18+WWP!I18+OIS!I18</f>
        <v>2067.4500429922609</v>
      </c>
      <c r="J37" s="206">
        <f>ISI!J33+NFM!J49+CHI!J38+NMM!J37+PPA!J38+FBT!J18+TRE!J18+MAE!J18+TEL!J18+WWP!J18+OIS!J18</f>
        <v>2244.1960447119518</v>
      </c>
      <c r="K37" s="206">
        <f>ISI!K33+NFM!K49+CHI!K38+NMM!K37+PPA!K38+FBT!K18+TRE!K18+MAE!K18+TEL!K18+WWP!K18+OIS!K18</f>
        <v>1517.1491831470335</v>
      </c>
      <c r="L37" s="206">
        <f>ISI!L33+NFM!L49+CHI!L38+NMM!L37+PPA!L38+FBT!L18+TRE!L18+MAE!L18+TEL!L18+WWP!L18+OIS!L18</f>
        <v>661.12545141874455</v>
      </c>
      <c r="M37" s="206">
        <f>ISI!M33+NFM!M49+CHI!M38+NMM!M37+PPA!M38+FBT!M18+TRE!M18+MAE!M18+TEL!M18+WWP!M18+OIS!M18</f>
        <v>580.8731728288908</v>
      </c>
      <c r="N37" s="206">
        <f>ISI!N33+NFM!N49+CHI!N38+NMM!N37+PPA!N38+FBT!N18+TRE!N18+MAE!N18+TEL!N18+WWP!N18+OIS!N18</f>
        <v>516.86251074806523</v>
      </c>
      <c r="O37" s="206">
        <f>ISI!O33+NFM!O49+CHI!O38+NMM!O37+PPA!O38+FBT!O18+TRE!O18+MAE!O18+TEL!O18+WWP!O18+OIS!O18</f>
        <v>537.88082545141867</v>
      </c>
      <c r="P37" s="206">
        <f>ISI!P33+NFM!P49+CHI!P38+NMM!P37+PPA!P38+FBT!P18+TRE!P18+MAE!P18+TEL!P18+WWP!P18+OIS!P18</f>
        <v>522.59475494411004</v>
      </c>
      <c r="Q37" s="206">
        <f>ISI!Q33+NFM!Q49+CHI!Q38+NMM!Q37+PPA!Q38+FBT!Q18+TRE!Q18+MAE!Q18+TEL!Q18+WWP!Q18+OIS!Q18</f>
        <v>760.48538263112641</v>
      </c>
      <c r="R37" s="206">
        <f>ISI!R33+NFM!R49+CHI!R38+NMM!R37+PPA!R38+FBT!R18+TRE!R18+MAE!R18+TEL!R18+WWP!R18+OIS!R18</f>
        <v>1002.1973344797937</v>
      </c>
      <c r="S37" s="206">
        <f>ISI!S33+NFM!S49+CHI!S38+NMM!S37+PPA!S38+FBT!S18+TRE!S18+MAE!S18+TEL!S18+WWP!S18+OIS!S18</f>
        <v>667.32570937231287</v>
      </c>
      <c r="T37" s="206">
        <f>ISI!T33+NFM!T49+CHI!T38+NMM!T37+PPA!T38+FBT!T18+TRE!T18+MAE!T18+TEL!T18+WWP!T18+OIS!T18</f>
        <v>652.52699914015477</v>
      </c>
      <c r="U37" s="206">
        <f>ISI!U33+NFM!U49+CHI!U38+NMM!U37+PPA!U38+FBT!U18+TRE!U18+MAE!U18+TEL!U18+WWP!U18+OIS!U18</f>
        <v>424.34600171969032</v>
      </c>
      <c r="V37" s="206">
        <f>ISI!V33+NFM!V49+CHI!V38+NMM!V37+PPA!V38+FBT!V18+TRE!V18+MAE!V18+TEL!V18+WWP!V18+OIS!V18</f>
        <v>341.25631986242468</v>
      </c>
      <c r="W37" s="206">
        <f>ISI!W33+NFM!W49+CHI!W38+NMM!W37+PPA!W38+FBT!W18+TRE!W18+MAE!W18+TEL!W18+WWP!W18+OIS!W18</f>
        <v>489.72484952708521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2513.7813413585554</v>
      </c>
      <c r="C38" s="206">
        <f>ISI!C34+NFM!C50+CHI!C39+NMM!C38+PPA!C39+FBT!C19+TRE!C19+MAE!C19+TEL!C19+WWP!C19+OIS!C19</f>
        <v>1880.911435941531</v>
      </c>
      <c r="D38" s="206">
        <f>ISI!D34+NFM!D50+CHI!D39+NMM!D38+PPA!D39+FBT!D19+TRE!D19+MAE!D19+TEL!D19+WWP!D19+OIS!D19</f>
        <v>2169.9865864144454</v>
      </c>
      <c r="E38" s="206">
        <f>ISI!E34+NFM!E50+CHI!E39+NMM!E38+PPA!E39+FBT!E19+TRE!E19+MAE!E19+TEL!E19+WWP!E19+OIS!E19</f>
        <v>2787.4509028374896</v>
      </c>
      <c r="F38" s="206">
        <f>ISI!F34+NFM!F50+CHI!F39+NMM!F38+PPA!F39+FBT!F19+TRE!F19+MAE!F19+TEL!F19+WWP!F19+OIS!F19</f>
        <v>3241.7121238177128</v>
      </c>
      <c r="G38" s="206">
        <f>ISI!G34+NFM!G50+CHI!G39+NMM!G38+PPA!G39+FBT!G19+TRE!G19+MAE!G19+TEL!G19+WWP!G19+OIS!G19</f>
        <v>3355.9759243336198</v>
      </c>
      <c r="H38" s="206">
        <f>ISI!H34+NFM!H50+CHI!H39+NMM!H38+PPA!H39+FBT!H19+TRE!H19+MAE!H19+TEL!H19+WWP!H19+OIS!H19</f>
        <v>3092.0751504729137</v>
      </c>
      <c r="I38" s="206">
        <f>ISI!I34+NFM!I50+CHI!I39+NMM!I38+PPA!I39+FBT!I19+TRE!I19+MAE!I19+TEL!I19+WWP!I19+OIS!I19</f>
        <v>2967.7558039552873</v>
      </c>
      <c r="J38" s="206">
        <f>ISI!J34+NFM!J50+CHI!J39+NMM!J38+PPA!J39+FBT!J19+TRE!J19+MAE!J19+TEL!J19+WWP!J19+OIS!J19</f>
        <v>3121.8113499570081</v>
      </c>
      <c r="K38" s="206">
        <f>ISI!K34+NFM!K50+CHI!K39+NMM!K38+PPA!K39+FBT!K19+TRE!K19+MAE!K19+TEL!K19+WWP!K19+OIS!K19</f>
        <v>2210.279879621668</v>
      </c>
      <c r="L38" s="206">
        <f>ISI!L34+NFM!L50+CHI!L39+NMM!L38+PPA!L39+FBT!L19+TRE!L19+MAE!L19+TEL!L19+WWP!L19+OIS!L19</f>
        <v>2031.121496130696</v>
      </c>
      <c r="M38" s="206">
        <f>ISI!M34+NFM!M50+CHI!M39+NMM!M38+PPA!M39+FBT!M19+TRE!M19+MAE!M19+TEL!M19+WWP!M19+OIS!M19</f>
        <v>1871.6680137575236</v>
      </c>
      <c r="N38" s="206">
        <f>ISI!N34+NFM!N50+CHI!N39+NMM!N38+PPA!N39+FBT!N19+TRE!N19+MAE!N19+TEL!N19+WWP!N19+OIS!N19</f>
        <v>2073.7555460017188</v>
      </c>
      <c r="O38" s="206">
        <f>ISI!O34+NFM!O50+CHI!O39+NMM!O38+PPA!O39+FBT!O19+TRE!O19+MAE!O19+TEL!O19+WWP!O19+OIS!O19</f>
        <v>1661.7464316423043</v>
      </c>
      <c r="P38" s="206">
        <f>ISI!P34+NFM!P50+CHI!P39+NMM!P38+PPA!P39+FBT!P19+TRE!P19+MAE!P19+TEL!P19+WWP!P19+OIS!P19</f>
        <v>1179.0388650042989</v>
      </c>
      <c r="Q38" s="206">
        <f>ISI!Q34+NFM!Q50+CHI!Q39+NMM!Q38+PPA!Q39+FBT!Q19+TRE!Q19+MAE!Q19+TEL!Q19+WWP!Q19+OIS!Q19</f>
        <v>1408.6652622527947</v>
      </c>
      <c r="R38" s="206">
        <f>ISI!R34+NFM!R50+CHI!R39+NMM!R38+PPA!R39+FBT!R19+TRE!R19+MAE!R19+TEL!R19+WWP!R19+OIS!R19</f>
        <v>1077.9354256233876</v>
      </c>
      <c r="S38" s="206">
        <f>ISI!S34+NFM!S50+CHI!S39+NMM!S38+PPA!S39+FBT!S19+TRE!S19+MAE!S19+TEL!S19+WWP!S19+OIS!S19</f>
        <v>766.10816852966457</v>
      </c>
      <c r="T38" s="206">
        <f>ISI!T34+NFM!T50+CHI!T39+NMM!T38+PPA!T39+FBT!T19+TRE!T19+MAE!T19+TEL!T19+WWP!T19+OIS!T19</f>
        <v>794.31478933791902</v>
      </c>
      <c r="U38" s="206">
        <f>ISI!U34+NFM!U50+CHI!U39+NMM!U38+PPA!U39+FBT!U19+TRE!U19+MAE!U19+TEL!U19+WWP!U19+OIS!U19</f>
        <v>770.59561478933779</v>
      </c>
      <c r="V38" s="206">
        <f>ISI!V34+NFM!V50+CHI!V39+NMM!V38+PPA!V39+FBT!V19+TRE!V19+MAE!V19+TEL!V19+WWP!V19+OIS!V19</f>
        <v>858.54368013757517</v>
      </c>
      <c r="W38" s="206">
        <f>ISI!W34+NFM!W50+CHI!W39+NMM!W38+PPA!W39+FBT!W19+TRE!W19+MAE!W19+TEL!W19+WWP!W19+OIS!W19</f>
        <v>1021.7876182287189</v>
      </c>
    </row>
    <row r="39" spans="1:23" ht="12" customHeight="1" x14ac:dyDescent="0.25">
      <c r="A39" s="19" t="s">
        <v>71</v>
      </c>
      <c r="B39" s="207">
        <f t="shared" ref="B39:W39" si="2">B40+B41</f>
        <v>16921.47222699914</v>
      </c>
      <c r="C39" s="207">
        <f t="shared" si="2"/>
        <v>16698.232502149611</v>
      </c>
      <c r="D39" s="207">
        <f t="shared" si="2"/>
        <v>16612.818830610489</v>
      </c>
      <c r="E39" s="207">
        <f t="shared" si="2"/>
        <v>16985.685984522785</v>
      </c>
      <c r="F39" s="207">
        <f t="shared" si="2"/>
        <v>14341.019432502149</v>
      </c>
      <c r="G39" s="207">
        <f t="shared" si="2"/>
        <v>13880.975924333618</v>
      </c>
      <c r="H39" s="207">
        <f t="shared" si="2"/>
        <v>13298.323301805674</v>
      </c>
      <c r="I39" s="207">
        <f t="shared" si="2"/>
        <v>12572.914875322442</v>
      </c>
      <c r="J39" s="207">
        <f t="shared" si="2"/>
        <v>11301.268271711089</v>
      </c>
      <c r="K39" s="207">
        <f t="shared" si="2"/>
        <v>9897.0550300945797</v>
      </c>
      <c r="L39" s="207">
        <f t="shared" si="2"/>
        <v>10350.408426483229</v>
      </c>
      <c r="M39" s="207">
        <f t="shared" si="2"/>
        <v>9307.8245915735151</v>
      </c>
      <c r="N39" s="207">
        <f t="shared" si="2"/>
        <v>9248.8248495270836</v>
      </c>
      <c r="O39" s="207">
        <f t="shared" si="2"/>
        <v>8896.2214961306963</v>
      </c>
      <c r="P39" s="207">
        <f t="shared" si="2"/>
        <v>8826.7722269991391</v>
      </c>
      <c r="Q39" s="207">
        <f t="shared" si="2"/>
        <v>8482.6287188306105</v>
      </c>
      <c r="R39" s="207">
        <f t="shared" si="2"/>
        <v>8596.6346517626844</v>
      </c>
      <c r="S39" s="207">
        <f t="shared" si="2"/>
        <v>9029.7441100601864</v>
      </c>
      <c r="T39" s="207">
        <f t="shared" si="2"/>
        <v>8780.7436801375752</v>
      </c>
      <c r="U39" s="207">
        <f t="shared" si="2"/>
        <v>8649.9659501289771</v>
      </c>
      <c r="V39" s="207">
        <f t="shared" si="2"/>
        <v>8176.550386930352</v>
      </c>
      <c r="W39" s="207">
        <f t="shared" si="2"/>
        <v>12318.240498710231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16625.150472914876</v>
      </c>
      <c r="C40" s="206">
        <f>ISI!C36+NFM!C52+CHI!C41+NMM!C40+PPA!C41+FBT!C21+TRE!C21+MAE!C21+TEL!C21+WWP!C21+OIS!C21</f>
        <v>16652.773000859845</v>
      </c>
      <c r="D40" s="206">
        <f>ISI!D36+NFM!D52+CHI!D41+NMM!D40+PPA!D41+FBT!D21+TRE!D21+MAE!D21+TEL!D21+WWP!D21+OIS!D21</f>
        <v>16588.950988822013</v>
      </c>
      <c r="E40" s="206">
        <f>ISI!E36+NFM!E52+CHI!E41+NMM!E40+PPA!E41+FBT!E21+TRE!E21+MAE!E21+TEL!E21+WWP!E21+OIS!E21</f>
        <v>16963.392089423902</v>
      </c>
      <c r="F40" s="206">
        <f>ISI!F36+NFM!F52+CHI!F41+NMM!F40+PPA!F41+FBT!F21+TRE!F21+MAE!F21+TEL!F21+WWP!F21+OIS!F21</f>
        <v>14338.607050730869</v>
      </c>
      <c r="G40" s="206">
        <f>ISI!G36+NFM!G52+CHI!G41+NMM!G40+PPA!G41+FBT!G21+TRE!G21+MAE!G21+TEL!G21+WWP!G21+OIS!G21</f>
        <v>13861.844368013755</v>
      </c>
      <c r="H40" s="206">
        <f>ISI!H36+NFM!H52+CHI!H41+NMM!H40+PPA!H41+FBT!H21+TRE!H21+MAE!H21+TEL!H21+WWP!H21+OIS!H21</f>
        <v>13294.024075666379</v>
      </c>
      <c r="I40" s="206">
        <f>ISI!I36+NFM!I52+CHI!I41+NMM!I40+PPA!I41+FBT!I21+TRE!I21+MAE!I21+TEL!I21+WWP!I21+OIS!I21</f>
        <v>12572.914875322442</v>
      </c>
      <c r="J40" s="206">
        <f>ISI!J36+NFM!J52+CHI!J41+NMM!J40+PPA!J41+FBT!J21+TRE!J21+MAE!J21+TEL!J21+WWP!J21+OIS!J21</f>
        <v>11301.268271711089</v>
      </c>
      <c r="K40" s="206">
        <f>ISI!K36+NFM!K52+CHI!K41+NMM!K40+PPA!K41+FBT!K21+TRE!K21+MAE!K21+TEL!K21+WWP!K21+OIS!K21</f>
        <v>9897.0550300945797</v>
      </c>
      <c r="L40" s="206">
        <f>ISI!L36+NFM!L52+CHI!L41+NMM!L40+PPA!L41+FBT!L21+TRE!L21+MAE!L21+TEL!L21+WWP!L21+OIS!L21</f>
        <v>10350.408426483229</v>
      </c>
      <c r="M40" s="206">
        <f>ISI!M36+NFM!M52+CHI!M41+NMM!M40+PPA!M41+FBT!M21+TRE!M21+MAE!M21+TEL!M21+WWP!M21+OIS!M21</f>
        <v>9307.8245915735151</v>
      </c>
      <c r="N40" s="206">
        <f>ISI!N36+NFM!N52+CHI!N41+NMM!N40+PPA!N41+FBT!N21+TRE!N21+MAE!N21+TEL!N21+WWP!N21+OIS!N21</f>
        <v>9043.0352536543414</v>
      </c>
      <c r="O40" s="206">
        <f>ISI!O36+NFM!O52+CHI!O41+NMM!O40+PPA!O41+FBT!O21+TRE!O21+MAE!O21+TEL!O21+WWP!O21+OIS!O21</f>
        <v>8731.0189165950123</v>
      </c>
      <c r="P40" s="206">
        <f>ISI!P36+NFM!P52+CHI!P41+NMM!P40+PPA!P41+FBT!P21+TRE!P21+MAE!P21+TEL!P21+WWP!P21+OIS!P21</f>
        <v>8546.4746345657768</v>
      </c>
      <c r="Q40" s="206">
        <f>ISI!Q36+NFM!Q52+CHI!Q41+NMM!Q40+PPA!Q41+FBT!Q21+TRE!Q21+MAE!Q21+TEL!Q21+WWP!Q21+OIS!Q21</f>
        <v>8273.2803095442814</v>
      </c>
      <c r="R40" s="206">
        <f>ISI!R36+NFM!R52+CHI!R41+NMM!R40+PPA!R41+FBT!R21+TRE!R21+MAE!R21+TEL!R21+WWP!R21+OIS!R21</f>
        <v>8361.9303525365449</v>
      </c>
      <c r="S40" s="206">
        <f>ISI!S36+NFM!S52+CHI!S41+NMM!S40+PPA!S41+FBT!S21+TRE!S21+MAE!S21+TEL!S21+WWP!S21+OIS!S21</f>
        <v>8870.59174548581</v>
      </c>
      <c r="T40" s="206">
        <f>ISI!T36+NFM!T52+CHI!T41+NMM!T40+PPA!T41+FBT!T21+TRE!T21+MAE!T21+TEL!T21+WWP!T21+OIS!T21</f>
        <v>8649.1220980223552</v>
      </c>
      <c r="U40" s="206">
        <f>ISI!U36+NFM!U52+CHI!U41+NMM!U40+PPA!U41+FBT!U21+TRE!U21+MAE!U21+TEL!U21+WWP!U21+OIS!U21</f>
        <v>8540.5769561478937</v>
      </c>
      <c r="V40" s="206">
        <f>ISI!V36+NFM!V52+CHI!V41+NMM!V40+PPA!V41+FBT!V21+TRE!V21+MAE!V21+TEL!V21+WWP!V21+OIS!V21</f>
        <v>8081.3386930352535</v>
      </c>
      <c r="W40" s="206">
        <f>ISI!W36+NFM!W52+CHI!W41+NMM!W40+PPA!W41+FBT!W21+TRE!W21+MAE!W21+TEL!W21+WWP!W21+OIS!W21</f>
        <v>12220.733190025794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296.3217540842648</v>
      </c>
      <c r="C41" s="206">
        <f>ISI!C37+NFM!C53+CHI!C42+NMM!C41+PPA!C42+FBT!C22+TRE!C22+MAE!C22+TEL!C22+WWP!C22+OIS!C22</f>
        <v>45.459501289767843</v>
      </c>
      <c r="D41" s="206">
        <f>ISI!D37+NFM!D53+CHI!D42+NMM!D41+PPA!D42+FBT!D22+TRE!D22+MAE!D22+TEL!D22+WWP!D22+OIS!D22</f>
        <v>23.867841788478071</v>
      </c>
      <c r="E41" s="206">
        <f>ISI!E37+NFM!E53+CHI!E42+NMM!E41+PPA!E42+FBT!E22+TRE!E22+MAE!E22+TEL!E22+WWP!E22+OIS!E22</f>
        <v>22.293895098882199</v>
      </c>
      <c r="F41" s="206">
        <f>ISI!F37+NFM!F53+CHI!F42+NMM!F41+PPA!F42+FBT!F22+TRE!F22+MAE!F22+TEL!F22+WWP!F22+OIS!F22</f>
        <v>2.412381771281169</v>
      </c>
      <c r="G41" s="206">
        <f>ISI!G37+NFM!G53+CHI!G42+NMM!G41+PPA!G42+FBT!G22+TRE!G22+MAE!G22+TEL!G22+WWP!G22+OIS!G22</f>
        <v>19.131556319862419</v>
      </c>
      <c r="H41" s="206">
        <f>ISI!H37+NFM!H53+CHI!H42+NMM!H41+PPA!H42+FBT!H22+TRE!H22+MAE!H22+TEL!H22+WWP!H22+OIS!H22</f>
        <v>4.2992261392949267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205.78959587274281</v>
      </c>
      <c r="O41" s="206">
        <f>ISI!O37+NFM!O53+CHI!O42+NMM!O41+PPA!O42+FBT!O22+TRE!O22+MAE!O22+TEL!O22+WWP!O22+OIS!O22</f>
        <v>165.20257953568361</v>
      </c>
      <c r="P41" s="206">
        <f>ISI!P37+NFM!P53+CHI!P42+NMM!P41+PPA!P42+FBT!P22+TRE!P22+MAE!P22+TEL!P22+WWP!P22+OIS!P22</f>
        <v>280.2975924333619</v>
      </c>
      <c r="Q41" s="206">
        <f>ISI!Q37+NFM!Q53+CHI!Q42+NMM!Q41+PPA!Q42+FBT!Q22+TRE!Q22+MAE!Q22+TEL!Q22+WWP!Q22+OIS!Q22</f>
        <v>209.34840928632849</v>
      </c>
      <c r="R41" s="206">
        <f>ISI!R37+NFM!R53+CHI!R42+NMM!R41+PPA!R42+FBT!R22+TRE!R22+MAE!R22+TEL!R22+WWP!R22+OIS!R22</f>
        <v>234.70429922613931</v>
      </c>
      <c r="S41" s="206">
        <f>ISI!S37+NFM!S53+CHI!S42+NMM!S41+PPA!S42+FBT!S22+TRE!S22+MAE!S22+TEL!S22+WWP!S22+OIS!S22</f>
        <v>159.15236457437661</v>
      </c>
      <c r="T41" s="206">
        <f>ISI!T37+NFM!T53+CHI!T42+NMM!T41+PPA!T42+FBT!T22+TRE!T22+MAE!T22+TEL!T22+WWP!T22+OIS!T22</f>
        <v>131.6215821152193</v>
      </c>
      <c r="U41" s="206">
        <f>ISI!U37+NFM!U53+CHI!U42+NMM!U41+PPA!U42+FBT!U22+TRE!U22+MAE!U22+TEL!U22+WWP!U22+OIS!U22</f>
        <v>109.3889939810834</v>
      </c>
      <c r="V41" s="206">
        <f>ISI!V37+NFM!V53+CHI!V42+NMM!V41+PPA!V42+FBT!V22+TRE!V22+MAE!V22+TEL!V22+WWP!V22+OIS!V22</f>
        <v>95.211693895098875</v>
      </c>
      <c r="W41" s="206">
        <f>ISI!W37+NFM!W53+CHI!W42+NMM!W41+PPA!W42+FBT!W22+TRE!W22+MAE!W22+TEL!W22+WWP!W22+OIS!W22</f>
        <v>97.507308684436794</v>
      </c>
    </row>
    <row r="42" spans="1:23" ht="12" customHeight="1" x14ac:dyDescent="0.25">
      <c r="A42" s="19" t="s">
        <v>37</v>
      </c>
      <c r="B42" s="207">
        <f t="shared" ref="B42:W42" si="3">SUM(B43:B48)</f>
        <v>289.70576096302659</v>
      </c>
      <c r="C42" s="207">
        <f t="shared" si="3"/>
        <v>300.60180567497855</v>
      </c>
      <c r="D42" s="207">
        <f t="shared" si="3"/>
        <v>292.08460877042137</v>
      </c>
      <c r="E42" s="207">
        <f t="shared" si="3"/>
        <v>285.25838349097171</v>
      </c>
      <c r="F42" s="207">
        <f t="shared" si="3"/>
        <v>282.03877901977648</v>
      </c>
      <c r="G42" s="207">
        <f t="shared" si="3"/>
        <v>275.05494411006021</v>
      </c>
      <c r="H42" s="207">
        <f t="shared" si="3"/>
        <v>275.79062768701635</v>
      </c>
      <c r="I42" s="207">
        <f t="shared" si="3"/>
        <v>244.00490111779879</v>
      </c>
      <c r="J42" s="207">
        <f t="shared" si="3"/>
        <v>342.6913155631986</v>
      </c>
      <c r="K42" s="207">
        <f t="shared" si="3"/>
        <v>455.73705932932069</v>
      </c>
      <c r="L42" s="207">
        <f t="shared" si="3"/>
        <v>439.9303525365433</v>
      </c>
      <c r="M42" s="207">
        <f t="shared" si="3"/>
        <v>501.76758383490971</v>
      </c>
      <c r="N42" s="207">
        <f t="shared" si="3"/>
        <v>551.73404987102322</v>
      </c>
      <c r="O42" s="207">
        <f t="shared" si="3"/>
        <v>555.46018916595017</v>
      </c>
      <c r="P42" s="207">
        <f t="shared" si="3"/>
        <v>599.04944110060183</v>
      </c>
      <c r="Q42" s="207">
        <f t="shared" si="3"/>
        <v>671.03766122098023</v>
      </c>
      <c r="R42" s="207">
        <f t="shared" si="3"/>
        <v>669.1267411865864</v>
      </c>
      <c r="S42" s="207">
        <f t="shared" si="3"/>
        <v>637.86259673258803</v>
      </c>
      <c r="T42" s="207">
        <f t="shared" si="3"/>
        <v>658.48082545141881</v>
      </c>
      <c r="U42" s="207">
        <f t="shared" si="3"/>
        <v>707.1265692175408</v>
      </c>
      <c r="V42" s="207">
        <f t="shared" si="3"/>
        <v>747.61315563198616</v>
      </c>
      <c r="W42" s="207">
        <f t="shared" si="3"/>
        <v>783.07016337059326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289.70576096302659</v>
      </c>
      <c r="C43" s="206">
        <f>ISI!C39+NFM!C55+CHI!C44+NMM!C43+PPA!C44+FBT!C24+TRE!C24+MAE!C24+TEL!C24+WWP!C24+OIS!C24</f>
        <v>300.60180567497855</v>
      </c>
      <c r="D43" s="206">
        <f>ISI!D39+NFM!D55+CHI!D44+NMM!D43+PPA!D44+FBT!D24+TRE!D24+MAE!D24+TEL!D24+WWP!D24+OIS!D24</f>
        <v>292.08460877042137</v>
      </c>
      <c r="E43" s="206">
        <f>ISI!E39+NFM!E55+CHI!E44+NMM!E43+PPA!E44+FBT!E24+TRE!E24+MAE!E24+TEL!E24+WWP!E24+OIS!E24</f>
        <v>285.25838349097171</v>
      </c>
      <c r="F43" s="206">
        <f>ISI!F39+NFM!F55+CHI!F44+NMM!F43+PPA!F44+FBT!F24+TRE!F24+MAE!F24+TEL!F24+WWP!F24+OIS!F24</f>
        <v>282.03877901977648</v>
      </c>
      <c r="G43" s="206">
        <f>ISI!G39+NFM!G55+CHI!G44+NMM!G43+PPA!G44+FBT!G24+TRE!G24+MAE!G24+TEL!G24+WWP!G24+OIS!G24</f>
        <v>275.05494411006021</v>
      </c>
      <c r="H43" s="206">
        <f>ISI!H39+NFM!H55+CHI!H44+NMM!H43+PPA!H44+FBT!H24+TRE!H24+MAE!H24+TEL!H24+WWP!H24+OIS!H24</f>
        <v>275.79062768701635</v>
      </c>
      <c r="I43" s="206">
        <f>ISI!I39+NFM!I55+CHI!I44+NMM!I43+PPA!I44+FBT!I24+TRE!I24+MAE!I24+TEL!I24+WWP!I24+OIS!I24</f>
        <v>244.00490111779879</v>
      </c>
      <c r="J43" s="206">
        <f>ISI!J39+NFM!J55+CHI!J44+NMM!J43+PPA!J44+FBT!J24+TRE!J24+MAE!J24+TEL!J24+WWP!J24+OIS!J24</f>
        <v>342.6913155631986</v>
      </c>
      <c r="K43" s="206">
        <f>ISI!K39+NFM!K55+CHI!K44+NMM!K43+PPA!K44+FBT!K24+TRE!K24+MAE!K24+TEL!K24+WWP!K24+OIS!K24</f>
        <v>455.73705932932069</v>
      </c>
      <c r="L43" s="206">
        <f>ISI!L39+NFM!L55+CHI!L44+NMM!L43+PPA!L44+FBT!L24+TRE!L24+MAE!L24+TEL!L24+WWP!L24+OIS!L24</f>
        <v>430.66311263972472</v>
      </c>
      <c r="M43" s="206">
        <f>ISI!M39+NFM!M55+CHI!M44+NMM!M43+PPA!M44+FBT!M24+TRE!M24+MAE!M24+TEL!M24+WWP!M24+OIS!M24</f>
        <v>492.18985382631126</v>
      </c>
      <c r="N43" s="206">
        <f>ISI!N39+NFM!N55+CHI!N44+NMM!N43+PPA!N44+FBT!N24+TRE!N24+MAE!N24+TEL!N24+WWP!N24+OIS!N24</f>
        <v>522.28435081685302</v>
      </c>
      <c r="O43" s="206">
        <f>ISI!O39+NFM!O55+CHI!O44+NMM!O43+PPA!O44+FBT!O24+TRE!O24+MAE!O24+TEL!O24+WWP!O24+OIS!O24</f>
        <v>524.93568357695619</v>
      </c>
      <c r="P43" s="206">
        <f>ISI!P39+NFM!P55+CHI!P44+NMM!P43+PPA!P44+FBT!P24+TRE!P24+MAE!P24+TEL!P24+WWP!P24+OIS!P24</f>
        <v>568.33387790197753</v>
      </c>
      <c r="Q43" s="206">
        <f>ISI!Q39+NFM!Q55+CHI!Q44+NMM!Q43+PPA!Q44+FBT!Q24+TRE!Q24+MAE!Q24+TEL!Q24+WWP!Q24+OIS!Q24</f>
        <v>639.7965606190885</v>
      </c>
      <c r="R43" s="206">
        <f>ISI!R39+NFM!R55+CHI!R44+NMM!R43+PPA!R44+FBT!R24+TRE!R24+MAE!R24+TEL!R24+WWP!R24+OIS!R24</f>
        <v>637.00197764402401</v>
      </c>
      <c r="S43" s="206">
        <f>ISI!S39+NFM!S55+CHI!S44+NMM!S43+PPA!S44+FBT!S24+TRE!S24+MAE!S24+TEL!S24+WWP!S24+OIS!S24</f>
        <v>606.59122957867578</v>
      </c>
      <c r="T43" s="206">
        <f>ISI!T39+NFM!T55+CHI!T44+NMM!T43+PPA!T44+FBT!T24+TRE!T24+MAE!T24+TEL!T24+WWP!T24+OIS!T24</f>
        <v>627.68168529664672</v>
      </c>
      <c r="U43" s="206">
        <f>ISI!U39+NFM!U55+CHI!U44+NMM!U43+PPA!U44+FBT!U24+TRE!U24+MAE!U24+TEL!U24+WWP!U24+OIS!U24</f>
        <v>677.94711951848672</v>
      </c>
      <c r="V43" s="206">
        <f>ISI!V39+NFM!V55+CHI!V44+NMM!V43+PPA!V44+FBT!V24+TRE!V24+MAE!V24+TEL!V24+WWP!V24+OIS!V24</f>
        <v>719.68039552880475</v>
      </c>
      <c r="W43" s="206">
        <f>ISI!W39+NFM!W55+CHI!W44+NMM!W43+PPA!W44+FBT!W24+TRE!W24+MAE!W24+TEL!W24+WWP!W24+OIS!W24</f>
        <v>751.73860705073082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19.776440240756664</v>
      </c>
      <c r="O44" s="206">
        <f>ISI!O40+NFM!O56+CHI!O45+NMM!O44+PPA!O45+FBT!O25+TRE!O25+MAE!O25+TEL!O25+WWP!O25+OIS!O25</f>
        <v>19.776440240756664</v>
      </c>
      <c r="P44" s="206">
        <f>ISI!P40+NFM!P56+CHI!P45+NMM!P44+PPA!P45+FBT!P25+TRE!P25+MAE!P25+TEL!P25+WWP!P25+OIS!P25</f>
        <v>19.776440240756664</v>
      </c>
      <c r="Q44" s="206">
        <f>ISI!Q40+NFM!Q56+CHI!Q45+NMM!Q44+PPA!Q45+FBT!Q25+TRE!Q25+MAE!Q25+TEL!Q25+WWP!Q25+OIS!Q25</f>
        <v>19.776440240756664</v>
      </c>
      <c r="R44" s="206">
        <f>ISI!R40+NFM!R56+CHI!R45+NMM!R44+PPA!R45+FBT!R25+TRE!R25+MAE!R25+TEL!R25+WWP!R25+OIS!R25</f>
        <v>19.776440240756664</v>
      </c>
      <c r="S44" s="206">
        <f>ISI!S40+NFM!S56+CHI!S45+NMM!S44+PPA!S45+FBT!S25+TRE!S25+MAE!S25+TEL!S25+WWP!S25+OIS!S25</f>
        <v>18.58220120378331</v>
      </c>
      <c r="T44" s="206">
        <f>ISI!T40+NFM!T56+CHI!T45+NMM!T44+PPA!T45+FBT!T25+TRE!T25+MAE!T25+TEL!T25+WWP!T25+OIS!T25</f>
        <v>18.784092863284606</v>
      </c>
      <c r="U44" s="206">
        <f>ISI!U40+NFM!U56+CHI!U45+NMM!U44+PPA!U45+FBT!U25+TRE!U25+MAE!U25+TEL!U25+WWP!U25+OIS!U25</f>
        <v>16.310146173688739</v>
      </c>
      <c r="V44" s="206">
        <f>ISI!V40+NFM!V56+CHI!V45+NMM!V44+PPA!V45+FBT!V25+TRE!V25+MAE!V25+TEL!V25+WWP!V25+OIS!V25</f>
        <v>16.347893379191749</v>
      </c>
      <c r="W44" s="206">
        <f>ISI!W40+NFM!W56+CHI!W45+NMM!W44+PPA!W45+FBT!W25+TRE!W25+MAE!W25+TEL!W25+WWP!W25+OIS!W25</f>
        <v>15.956147893379185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6.7116079105760953</v>
      </c>
      <c r="M46" s="206">
        <f>ISI!M42+NFM!M58+CHI!M47+NMM!M46+PPA!M47+FBT!M27+TRE!M27+MAE!M27+TEL!M27+WWP!M27+OIS!M27</f>
        <v>7.0220980223559746</v>
      </c>
      <c r="N46" s="206">
        <f>ISI!N42+NFM!N58+CHI!N47+NMM!N46+PPA!N47+FBT!N27+TRE!N27+MAE!N27+TEL!N27+WWP!N27+OIS!N27</f>
        <v>7.7625107480653481</v>
      </c>
      <c r="O46" s="206">
        <f>ISI!O42+NFM!O58+CHI!O47+NMM!O46+PPA!O47+FBT!O27+TRE!O27+MAE!O27+TEL!O27+WWP!O27+OIS!O27</f>
        <v>8.4073946689595864</v>
      </c>
      <c r="P46" s="206">
        <f>ISI!P42+NFM!P58+CHI!P47+NMM!P46+PPA!P47+FBT!P27+TRE!P27+MAE!P27+TEL!P27+WWP!P27+OIS!P27</f>
        <v>8.9805674978503873</v>
      </c>
      <c r="Q46" s="206">
        <f>ISI!Q42+NFM!Q58+CHI!Q47+NMM!Q46+PPA!Q47+FBT!Q27+TRE!Q27+MAE!Q27+TEL!Q27+WWP!Q27+OIS!Q27</f>
        <v>9.5061049011177978</v>
      </c>
      <c r="R46" s="206">
        <f>ISI!R42+NFM!R58+CHI!R47+NMM!R46+PPA!R47+FBT!R27+TRE!R27+MAE!R27+TEL!R27+WWP!R27+OIS!R27</f>
        <v>10.007652622527941</v>
      </c>
      <c r="S46" s="206">
        <f>ISI!S42+NFM!S58+CHI!S47+NMM!S46+PPA!S47+FBT!S27+TRE!S27+MAE!S27+TEL!S27+WWP!S27+OIS!S27</f>
        <v>10.438607050730869</v>
      </c>
      <c r="T46" s="206">
        <f>ISI!T42+NFM!T58+CHI!T47+NMM!T46+PPA!T47+FBT!T27+TRE!T27+MAE!T27+TEL!T27+WWP!T27+OIS!T27</f>
        <v>10.921066208082539</v>
      </c>
      <c r="U46" s="206">
        <f>ISI!U42+NFM!U58+CHI!U47+NMM!U46+PPA!U47+FBT!U27+TRE!U27+MAE!U27+TEL!U27+WWP!U27+OIS!U27</f>
        <v>11.39733447979363</v>
      </c>
      <c r="V46" s="206">
        <f>ISI!V42+NFM!V58+CHI!V47+NMM!V46+PPA!V47+FBT!V27+TRE!V27+MAE!V27+TEL!V27+WWP!V27+OIS!V27</f>
        <v>10.18056749785039</v>
      </c>
      <c r="W46" s="206">
        <f>ISI!W42+NFM!W58+CHI!W47+NMM!W46+PPA!W47+FBT!W27+TRE!W27+MAE!W27+TEL!W27+WWP!W27+OIS!W27</f>
        <v>10.490111779879619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2.5556319862424761</v>
      </c>
      <c r="M47" s="206">
        <f>ISI!M43+NFM!M59+CHI!M48+NMM!M47+PPA!M48+FBT!M28+TRE!M28+MAE!M28+TEL!M28+WWP!M28+OIS!M28</f>
        <v>2.5556319862424761</v>
      </c>
      <c r="N47" s="206">
        <f>ISI!N43+NFM!N59+CHI!N48+NMM!N47+PPA!N48+FBT!N28+TRE!N28+MAE!N28+TEL!N28+WWP!N28+OIS!N28</f>
        <v>1.9107480653482369</v>
      </c>
      <c r="O47" s="206">
        <f>ISI!O43+NFM!O59+CHI!O48+NMM!O47+PPA!O48+FBT!O28+TRE!O28+MAE!O28+TEL!O28+WWP!O28+OIS!O28</f>
        <v>2.3406706792777299</v>
      </c>
      <c r="P47" s="206">
        <f>ISI!P43+NFM!P59+CHI!P48+NMM!P47+PPA!P48+FBT!P28+TRE!P28+MAE!P28+TEL!P28+WWP!P28+OIS!P28</f>
        <v>1.958555460017197</v>
      </c>
      <c r="Q47" s="206">
        <f>ISI!Q43+NFM!Q59+CHI!Q48+NMM!Q47+PPA!Q48+FBT!Q28+TRE!Q28+MAE!Q28+TEL!Q28+WWP!Q28+OIS!Q28</f>
        <v>1.958555460017197</v>
      </c>
      <c r="R47" s="206">
        <f>ISI!R43+NFM!R59+CHI!R48+NMM!R47+PPA!R48+FBT!R28+TRE!R28+MAE!R28+TEL!R28+WWP!R28+OIS!R28</f>
        <v>2.3406706792777299</v>
      </c>
      <c r="S47" s="206">
        <f>ISI!S43+NFM!S59+CHI!S48+NMM!S47+PPA!S48+FBT!S28+TRE!S28+MAE!S28+TEL!S28+WWP!S28+OIS!S28</f>
        <v>2.2505588993981078</v>
      </c>
      <c r="T47" s="206">
        <f>ISI!T43+NFM!T59+CHI!T48+NMM!T47+PPA!T48+FBT!T28+TRE!T28+MAE!T28+TEL!T28+WWP!T28+OIS!T28</f>
        <v>1.093981083404987</v>
      </c>
      <c r="U47" s="206">
        <f>ISI!U43+NFM!U59+CHI!U48+NMM!U47+PPA!U48+FBT!U28+TRE!U28+MAE!U28+TEL!U28+WWP!U28+OIS!U28</f>
        <v>1.4719690455717971</v>
      </c>
      <c r="V47" s="206">
        <f>ISI!V43+NFM!V59+CHI!V48+NMM!V47+PPA!V48+FBT!V28+TRE!V28+MAE!V28+TEL!V28+WWP!V28+OIS!V28</f>
        <v>1.404299226139295</v>
      </c>
      <c r="W47" s="206">
        <f>ISI!W43+NFM!W59+CHI!W48+NMM!W47+PPA!W48+FBT!W28+TRE!W28+MAE!W28+TEL!W28+WWP!W28+OIS!W28</f>
        <v>1.3508168529664659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3.5344797936371455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0</v>
      </c>
      <c r="F49" s="208">
        <f>ISI!F45+NFM!F61+CHI!F50+NMM!F49+PPA!F50+FBT!F30+TRE!F30+MAE!F30+TEL!F30+WWP!F30+OIS!F30</f>
        <v>2800.7546861564911</v>
      </c>
      <c r="G49" s="208">
        <f>ISI!G45+NFM!G61+CHI!G50+NMM!G49+PPA!G50+FBT!G30+TRE!G30+MAE!G30+TEL!G30+WWP!G30+OIS!G30</f>
        <v>2852.2499570077389</v>
      </c>
      <c r="H49" s="208">
        <f>ISI!H45+NFM!H61+CHI!H50+NMM!H49+PPA!H50+FBT!H30+TRE!H30+MAE!H30+TEL!H30+WWP!H30+OIS!H30</f>
        <v>2885.7840068787618</v>
      </c>
      <c r="I49" s="208">
        <f>ISI!I45+NFM!I61+CHI!I50+NMM!I49+PPA!I50+FBT!I30+TRE!I30+MAE!I30+TEL!I30+WWP!I30+OIS!I30</f>
        <v>2834.0021496130694</v>
      </c>
      <c r="J49" s="208">
        <f>ISI!J45+NFM!J61+CHI!J50+NMM!J49+PPA!J50+FBT!J30+TRE!J30+MAE!J30+TEL!J30+WWP!J30+OIS!J30</f>
        <v>3028.7809974204638</v>
      </c>
      <c r="K49" s="208">
        <f>ISI!K45+NFM!K61+CHI!K50+NMM!K49+PPA!K50+FBT!K30+TRE!K30+MAE!K30+TEL!K30+WWP!K30+OIS!K30</f>
        <v>2937.6612209802233</v>
      </c>
      <c r="L49" s="208">
        <f>ISI!L45+NFM!L61+CHI!L50+NMM!L49+PPA!L50+FBT!L30+TRE!L30+MAE!L30+TEL!L30+WWP!L30+OIS!L30</f>
        <v>3129.4066208082545</v>
      </c>
      <c r="M49" s="208">
        <f>ISI!M45+NFM!M61+CHI!M50+NMM!M49+PPA!M50+FBT!M30+TRE!M30+MAE!M30+TEL!M30+WWP!M30+OIS!M30</f>
        <v>2444.9699054170246</v>
      </c>
      <c r="N49" s="208">
        <f>ISI!N45+NFM!N61+CHI!N50+NMM!N49+PPA!N50+FBT!N30+TRE!N30+MAE!N30+TEL!N30+WWP!N30+OIS!N30</f>
        <v>2583.0466036113494</v>
      </c>
      <c r="O49" s="208">
        <f>ISI!O45+NFM!O61+CHI!O50+NMM!O49+PPA!O50+FBT!O30+TRE!O30+MAE!O30+TEL!O30+WWP!O30+OIS!O30</f>
        <v>2560.1891659501289</v>
      </c>
      <c r="P49" s="208">
        <f>ISI!P45+NFM!P61+CHI!P50+NMM!P49+PPA!P50+FBT!P30+TRE!P30+MAE!P30+TEL!P30+WWP!P30+OIS!P30</f>
        <v>2629.1679277730004</v>
      </c>
      <c r="Q49" s="208">
        <f>ISI!Q45+NFM!Q61+CHI!Q50+NMM!Q49+PPA!Q50+FBT!Q30+TRE!Q30+MAE!Q30+TEL!Q30+WWP!Q30+OIS!Q30</f>
        <v>2695.6863284608771</v>
      </c>
      <c r="R49" s="208">
        <f>ISI!R45+NFM!R61+CHI!R50+NMM!R49+PPA!R50+FBT!R30+TRE!R30+MAE!R30+TEL!R30+WWP!R30+OIS!R30</f>
        <v>2735.6453998280308</v>
      </c>
      <c r="S49" s="208">
        <f>ISI!S45+NFM!S61+CHI!S50+NMM!S49+PPA!S50+FBT!S30+TRE!S30+MAE!S30+TEL!S30+WWP!S30+OIS!S30</f>
        <v>2873.934049871023</v>
      </c>
      <c r="T49" s="208">
        <f>ISI!T45+NFM!T61+CHI!T50+NMM!T49+PPA!T50+FBT!T30+TRE!T30+MAE!T30+TEL!T30+WWP!T30+OIS!T30</f>
        <v>2601.7454858125534</v>
      </c>
      <c r="U49" s="208">
        <f>ISI!U45+NFM!U61+CHI!U50+NMM!U49+PPA!U50+FBT!U30+TRE!U30+MAE!U30+TEL!U30+WWP!U30+OIS!U30</f>
        <v>2942.3600171969047</v>
      </c>
      <c r="V49" s="208">
        <f>ISI!V45+NFM!V61+CHI!V50+NMM!V49+PPA!V50+FBT!V30+TRE!V30+MAE!V30+TEL!V30+WWP!V30+OIS!V30</f>
        <v>2687.3108340498702</v>
      </c>
      <c r="W49" s="208">
        <f>ISI!W45+NFM!W61+CHI!W50+NMM!W49+PPA!W50+FBT!W30+TRE!W30+MAE!W30+TEL!W30+WWP!W30+OIS!W30</f>
        <v>2041.5943250214962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12196.646603611347</v>
      </c>
      <c r="C50" s="209">
        <f>ISI!C46+NFM!C62+CHI!C51+NMM!C50+PPA!C51+FBT!C31+TRE!C31+MAE!C31+TEL!C31+WWP!C31+OIS!C31</f>
        <v>12313.413585554599</v>
      </c>
      <c r="D50" s="209">
        <f>ISI!D46+NFM!D62+CHI!D51+NMM!D50+PPA!D51+FBT!D31+TRE!D31+MAE!D31+TEL!D31+WWP!D31+OIS!D31</f>
        <v>12304.987102321582</v>
      </c>
      <c r="E50" s="209">
        <f>ISI!E46+NFM!E62+CHI!E51+NMM!E50+PPA!E51+FBT!E31+TRE!E31+MAE!E31+TEL!E31+WWP!E31+OIS!E31</f>
        <v>12413.413585554599</v>
      </c>
      <c r="F50" s="209">
        <f>ISI!F46+NFM!F62+CHI!F51+NMM!F50+PPA!F51+FBT!F31+TRE!F31+MAE!F31+TEL!F31+WWP!F31+OIS!F31</f>
        <v>12398.71023215821</v>
      </c>
      <c r="G50" s="209">
        <f>ISI!G46+NFM!G62+CHI!G51+NMM!G50+PPA!G51+FBT!G31+TRE!G31+MAE!G31+TEL!G31+WWP!G31+OIS!G31</f>
        <v>12447.37747205503</v>
      </c>
      <c r="H50" s="209">
        <f>ISI!H46+NFM!H62+CHI!H51+NMM!H50+PPA!H51+FBT!H31+TRE!H31+MAE!H31+TEL!H31+WWP!H31+OIS!H31</f>
        <v>12670.851246775581</v>
      </c>
      <c r="I50" s="209">
        <f>ISI!I46+NFM!I62+CHI!I51+NMM!I50+PPA!I51+FBT!I31+TRE!I31+MAE!I31+TEL!I31+WWP!I31+OIS!I31</f>
        <v>12568.357695614788</v>
      </c>
      <c r="J50" s="209">
        <f>ISI!J46+NFM!J62+CHI!J51+NMM!J50+PPA!J51+FBT!J31+TRE!J31+MAE!J31+TEL!J31+WWP!J31+OIS!J31</f>
        <v>12179.363714531384</v>
      </c>
      <c r="K50" s="209">
        <f>ISI!K46+NFM!K62+CHI!K51+NMM!K50+PPA!K51+FBT!K31+TRE!K31+MAE!K31+TEL!K31+WWP!K31+OIS!K31</f>
        <v>10370.335339638865</v>
      </c>
      <c r="L50" s="209">
        <f>ISI!L46+NFM!L62+CHI!L51+NMM!L50+PPA!L51+FBT!L31+TRE!L31+MAE!L31+TEL!L31+WWP!L31+OIS!L31</f>
        <v>10994.668959587274</v>
      </c>
      <c r="M50" s="209">
        <f>ISI!M46+NFM!M62+CHI!M51+NMM!M50+PPA!M51+FBT!M31+TRE!M31+MAE!M31+TEL!M31+WWP!M31+OIS!M31</f>
        <v>11012.553740326739</v>
      </c>
      <c r="N50" s="209">
        <f>ISI!N46+NFM!N62+CHI!N51+NMM!N50+PPA!N51+FBT!N31+TRE!N31+MAE!N31+TEL!N31+WWP!N31+OIS!N31</f>
        <v>10345.915735167671</v>
      </c>
      <c r="O50" s="209">
        <f>ISI!O46+NFM!O62+CHI!O51+NMM!O50+PPA!O51+FBT!O31+TRE!O31+MAE!O31+TEL!O31+WWP!O31+OIS!O31</f>
        <v>9886.5864144454008</v>
      </c>
      <c r="P50" s="209">
        <f>ISI!P46+NFM!P62+CHI!P51+NMM!P50+PPA!P51+FBT!P31+TRE!P31+MAE!P31+TEL!P31+WWP!P31+OIS!P31</f>
        <v>9709.2003439380896</v>
      </c>
      <c r="Q50" s="209">
        <f>ISI!Q46+NFM!Q62+CHI!Q51+NMM!Q50+PPA!Q51+FBT!Q31+TRE!Q31+MAE!Q31+TEL!Q31+WWP!Q31+OIS!Q31</f>
        <v>9687.4462596732574</v>
      </c>
      <c r="R50" s="209">
        <f>ISI!R46+NFM!R62+CHI!R51+NMM!R50+PPA!R51+FBT!R31+TRE!R31+MAE!R31+TEL!R31+WWP!R31+OIS!R31</f>
        <v>9738.3490971625106</v>
      </c>
      <c r="S50" s="209">
        <f>ISI!S46+NFM!S62+CHI!S51+NMM!S50+PPA!S51+FBT!S31+TRE!S31+MAE!S31+TEL!S31+WWP!S31+OIS!S31</f>
        <v>9940.6214961306941</v>
      </c>
      <c r="T50" s="209">
        <f>ISI!T46+NFM!T62+CHI!T51+NMM!T50+PPA!T51+FBT!T31+TRE!T31+MAE!T31+TEL!T31+WWP!T31+OIS!T31</f>
        <v>9980.2356835769533</v>
      </c>
      <c r="U50" s="209">
        <f>ISI!U46+NFM!U62+CHI!U51+NMM!U50+PPA!U51+FBT!U31+TRE!U31+MAE!U31+TEL!U31+WWP!U31+OIS!U31</f>
        <v>10278.144453998282</v>
      </c>
      <c r="V50" s="209">
        <f>ISI!V46+NFM!V62+CHI!V51+NMM!V50+PPA!V51+FBT!V31+TRE!V31+MAE!V31+TEL!V31+WWP!V31+OIS!V31</f>
        <v>10086.375236457437</v>
      </c>
      <c r="W50" s="209">
        <f>ISI!W46+NFM!W62+CHI!W51+NMM!W50+PPA!W51+FBT!W31+TRE!W31+MAE!W31+TEL!W31+WWP!W31+OIS!W31</f>
        <v>10972.25958727429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37585.367497850391</v>
      </c>
      <c r="C51" s="212">
        <f t="shared" si="4"/>
        <v>36376.508684436805</v>
      </c>
      <c r="D51" s="212">
        <f t="shared" si="4"/>
        <v>36622.733447979357</v>
      </c>
      <c r="E51" s="212">
        <f t="shared" si="4"/>
        <v>38225.61891659502</v>
      </c>
      <c r="F51" s="212">
        <f t="shared" si="4"/>
        <v>37509.213069647449</v>
      </c>
      <c r="G51" s="212">
        <f t="shared" si="4"/>
        <v>37211.521066208079</v>
      </c>
      <c r="H51" s="212">
        <f t="shared" si="4"/>
        <v>36144.576870163371</v>
      </c>
      <c r="I51" s="212">
        <f t="shared" si="4"/>
        <v>35907.652450558897</v>
      </c>
      <c r="J51" s="212">
        <f t="shared" si="4"/>
        <v>34528.29535683577</v>
      </c>
      <c r="K51" s="212">
        <f t="shared" si="4"/>
        <v>28552.8871883061</v>
      </c>
      <c r="L51" s="212">
        <f t="shared" si="4"/>
        <v>29014.718228718823</v>
      </c>
      <c r="M51" s="212">
        <f t="shared" si="4"/>
        <v>27744.857867583829</v>
      </c>
      <c r="N51" s="212">
        <f t="shared" si="4"/>
        <v>26948.704299226145</v>
      </c>
      <c r="O51" s="212">
        <f t="shared" si="4"/>
        <v>25353.58710232158</v>
      </c>
      <c r="P51" s="212">
        <f t="shared" si="4"/>
        <v>24739.085382631121</v>
      </c>
      <c r="Q51" s="212">
        <f t="shared" si="4"/>
        <v>24853.372398968186</v>
      </c>
      <c r="R51" s="212">
        <f t="shared" si="4"/>
        <v>25088.948925193465</v>
      </c>
      <c r="S51" s="212">
        <f t="shared" si="4"/>
        <v>24925.748667239895</v>
      </c>
      <c r="T51" s="212">
        <f t="shared" si="4"/>
        <v>24663.854428202918</v>
      </c>
      <c r="U51" s="212">
        <f t="shared" si="4"/>
        <v>24928.486070507315</v>
      </c>
      <c r="V51" s="212">
        <f t="shared" si="4"/>
        <v>23861.102837489245</v>
      </c>
      <c r="W51" s="212">
        <f t="shared" si="4"/>
        <v>28632.287532244191</v>
      </c>
    </row>
    <row r="52" spans="1:23" ht="12" customHeight="1" x14ac:dyDescent="0.25">
      <c r="A52" s="17" t="s">
        <v>16</v>
      </c>
      <c r="B52" s="211">
        <f>ISI!B$47</f>
        <v>4933.2664660361143</v>
      </c>
      <c r="C52" s="211">
        <f>ISI!C$47</f>
        <v>4605.1459157351683</v>
      </c>
      <c r="D52" s="211">
        <f>ISI!D$47</f>
        <v>4493.4031814273412</v>
      </c>
      <c r="E52" s="211">
        <f>ISI!E$47</f>
        <v>4570.1179707652627</v>
      </c>
      <c r="F52" s="211">
        <f>ISI!F$47</f>
        <v>4595.3975064488404</v>
      </c>
      <c r="G52" s="211">
        <f>ISI!G$47</f>
        <v>4811.0179707652633</v>
      </c>
      <c r="H52" s="211">
        <f>ISI!H$47</f>
        <v>4799.6968185726564</v>
      </c>
      <c r="I52" s="211">
        <f>ISI!I$47</f>
        <v>4700.4586414445394</v>
      </c>
      <c r="J52" s="211">
        <f>ISI!J$47</f>
        <v>4569.4206362854693</v>
      </c>
      <c r="K52" s="211">
        <f>ISI!K$47</f>
        <v>3274.6871023215808</v>
      </c>
      <c r="L52" s="211">
        <f>ISI!L$47</f>
        <v>3650.7093723129819</v>
      </c>
      <c r="M52" s="211">
        <f>ISI!M$47</f>
        <v>3842.5479793637151</v>
      </c>
      <c r="N52" s="211">
        <f>ISI!N$47</f>
        <v>4010.7002579535679</v>
      </c>
      <c r="O52" s="211">
        <f>ISI!O$47</f>
        <v>3560.2990541702502</v>
      </c>
      <c r="P52" s="211">
        <f>ISI!P$47</f>
        <v>3635.3353396388648</v>
      </c>
      <c r="Q52" s="211">
        <f>ISI!Q$47</f>
        <v>3546.5173688736031</v>
      </c>
      <c r="R52" s="211">
        <f>ISI!R$47</f>
        <v>3681.1606190885641</v>
      </c>
      <c r="S52" s="211">
        <f>ISI!S$47</f>
        <v>3597.0694754944088</v>
      </c>
      <c r="T52" s="211">
        <f>ISI!T$47</f>
        <v>3619.6315563198623</v>
      </c>
      <c r="U52" s="211">
        <f>ISI!U$47</f>
        <v>3620.0685296646607</v>
      </c>
      <c r="V52" s="211">
        <f>ISI!V$47</f>
        <v>3166.5694754944116</v>
      </c>
      <c r="W52" s="211">
        <f>ISI!W$47</f>
        <v>3434.7518056563467</v>
      </c>
    </row>
    <row r="53" spans="1:23" ht="12" customHeight="1" x14ac:dyDescent="0.25">
      <c r="A53" s="18" t="s">
        <v>41</v>
      </c>
      <c r="B53" s="206">
        <f>ISI!B$48</f>
        <v>2883.6874141485791</v>
      </c>
      <c r="C53" s="206">
        <f>ISI!C$48</f>
        <v>2583.148085896752</v>
      </c>
      <c r="D53" s="206">
        <f>ISI!D$48</f>
        <v>2429.264883386008</v>
      </c>
      <c r="E53" s="206">
        <f>ISI!E$48</f>
        <v>2513.3353949497041</v>
      </c>
      <c r="F53" s="206">
        <f>ISI!F$48</f>
        <v>2546.2440211112062</v>
      </c>
      <c r="G53" s="206">
        <f>ISI!G$48</f>
        <v>2795.03696538847</v>
      </c>
      <c r="H53" s="206">
        <f>ISI!H$48</f>
        <v>2660.3494739766238</v>
      </c>
      <c r="I53" s="206">
        <f>ISI!I$48</f>
        <v>2565.9349665887562</v>
      </c>
      <c r="J53" s="206">
        <f>ISI!J$48</f>
        <v>2448.5122250051741</v>
      </c>
      <c r="K53" s="206">
        <f>ISI!K$48</f>
        <v>1528.477621468144</v>
      </c>
      <c r="L53" s="206">
        <f>ISI!L$48</f>
        <v>1859.720193570678</v>
      </c>
      <c r="M53" s="206">
        <f>ISI!M$48</f>
        <v>1997.188757908845</v>
      </c>
      <c r="N53" s="206">
        <f>ISI!N$48</f>
        <v>2083.1226534994198</v>
      </c>
      <c r="O53" s="206">
        <f>ISI!O$48</f>
        <v>1606.933078081626</v>
      </c>
      <c r="P53" s="206">
        <f>ISI!P$48</f>
        <v>1611.150739783985</v>
      </c>
      <c r="Q53" s="206">
        <f>ISI!Q$48</f>
        <v>1319.5949498304899</v>
      </c>
      <c r="R53" s="206">
        <f>ISI!R$48</f>
        <v>1488.8550729865119</v>
      </c>
      <c r="S53" s="206">
        <f>ISI!S$48</f>
        <v>1227.9084399833209</v>
      </c>
      <c r="T53" s="206">
        <f>ISI!T$48</f>
        <v>1170.0031862915459</v>
      </c>
      <c r="U53" s="206">
        <f>ISI!U$48</f>
        <v>1147.701326876783</v>
      </c>
      <c r="V53" s="206">
        <f>ISI!V$48</f>
        <v>879.15007839941541</v>
      </c>
      <c r="W53" s="206">
        <f>ISI!W$48</f>
        <v>946.7438250208678</v>
      </c>
    </row>
    <row r="54" spans="1:23" ht="12" customHeight="1" x14ac:dyDescent="0.25">
      <c r="A54" s="18" t="s">
        <v>42</v>
      </c>
      <c r="B54" s="206">
        <f>ISI!B$49</f>
        <v>2049.5790518875351</v>
      </c>
      <c r="C54" s="206">
        <f>ISI!C$49</f>
        <v>2021.997829838416</v>
      </c>
      <c r="D54" s="206">
        <f>ISI!D$49</f>
        <v>2064.1382980413332</v>
      </c>
      <c r="E54" s="206">
        <f>ISI!E$49</f>
        <v>2056.7825758155582</v>
      </c>
      <c r="F54" s="206">
        <f>ISI!F$49</f>
        <v>2049.1534853376338</v>
      </c>
      <c r="G54" s="206">
        <f>ISI!G$49</f>
        <v>2015.9810053767931</v>
      </c>
      <c r="H54" s="206">
        <f>ISI!H$49</f>
        <v>2139.3473445960321</v>
      </c>
      <c r="I54" s="206">
        <f>ISI!I$49</f>
        <v>2134.5236748557832</v>
      </c>
      <c r="J54" s="206">
        <f>ISI!J$49</f>
        <v>2120.9084112802948</v>
      </c>
      <c r="K54" s="206">
        <f>ISI!K$49</f>
        <v>1746.2094808534371</v>
      </c>
      <c r="L54" s="206">
        <f>ISI!L$49</f>
        <v>1790.9891787423039</v>
      </c>
      <c r="M54" s="206">
        <f>ISI!M$49</f>
        <v>1845.3592214548701</v>
      </c>
      <c r="N54" s="206">
        <f>ISI!N$49</f>
        <v>1927.5776044541481</v>
      </c>
      <c r="O54" s="206">
        <f>ISI!O$49</f>
        <v>1953.3659760886239</v>
      </c>
      <c r="P54" s="206">
        <f>ISI!P$49</f>
        <v>2024.1845998548799</v>
      </c>
      <c r="Q54" s="206">
        <f>ISI!Q$49</f>
        <v>2226.9224190431132</v>
      </c>
      <c r="R54" s="206">
        <f>ISI!R$49</f>
        <v>2192.3055461020522</v>
      </c>
      <c r="S54" s="206">
        <f>ISI!S$49</f>
        <v>2369.1610355110879</v>
      </c>
      <c r="T54" s="206">
        <f>ISI!T$49</f>
        <v>2449.6283700283161</v>
      </c>
      <c r="U54" s="206">
        <f>ISI!U$49</f>
        <v>2472.3672027878779</v>
      </c>
      <c r="V54" s="206">
        <f>ISI!V$49</f>
        <v>2287.4193970949959</v>
      </c>
      <c r="W54" s="206">
        <f>ISI!W$49</f>
        <v>2488.0079806354788</v>
      </c>
    </row>
    <row r="55" spans="1:23" ht="12" customHeight="1" x14ac:dyDescent="0.25">
      <c r="A55" s="19" t="s">
        <v>20</v>
      </c>
      <c r="B55" s="207">
        <f>NFM!B$63</f>
        <v>965.08005159071354</v>
      </c>
      <c r="C55" s="207">
        <f>NFM!C$63</f>
        <v>979.01203783318988</v>
      </c>
      <c r="D55" s="207">
        <f>NFM!D$63</f>
        <v>954.95073086844354</v>
      </c>
      <c r="E55" s="207">
        <f>NFM!E$63</f>
        <v>961.71977644024071</v>
      </c>
      <c r="F55" s="207">
        <f>NFM!F$63</f>
        <v>967.76956147893384</v>
      </c>
      <c r="G55" s="207">
        <f>NFM!G$63</f>
        <v>964.23215821152189</v>
      </c>
      <c r="H55" s="207">
        <f>NFM!H$63</f>
        <v>981.98804815133246</v>
      </c>
      <c r="I55" s="207">
        <f>NFM!I$63</f>
        <v>947.09174548581268</v>
      </c>
      <c r="J55" s="207">
        <f>NFM!J$63</f>
        <v>931.12184006878738</v>
      </c>
      <c r="K55" s="207">
        <f>NFM!K$63</f>
        <v>857.57944969905395</v>
      </c>
      <c r="L55" s="207">
        <f>NFM!L$63</f>
        <v>843.36534823731711</v>
      </c>
      <c r="M55" s="207">
        <f>NFM!M$63</f>
        <v>943.73989681857233</v>
      </c>
      <c r="N55" s="207">
        <f>NFM!N$63</f>
        <v>763.70756663800489</v>
      </c>
      <c r="O55" s="207">
        <f>NFM!O$63</f>
        <v>639.02502149613042</v>
      </c>
      <c r="P55" s="207">
        <f>NFM!P$63</f>
        <v>643.52347377472029</v>
      </c>
      <c r="Q55" s="207">
        <f>NFM!Q$63</f>
        <v>624.5433361994842</v>
      </c>
      <c r="R55" s="207">
        <f>NFM!R$63</f>
        <v>655.29518486672384</v>
      </c>
      <c r="S55" s="207">
        <f>NFM!S$63</f>
        <v>694.44832330180566</v>
      </c>
      <c r="T55" s="207">
        <f>NFM!T$63</f>
        <v>713.87076526225292</v>
      </c>
      <c r="U55" s="207">
        <f>NFM!U$63</f>
        <v>663.45898538263089</v>
      </c>
      <c r="V55" s="207">
        <f>NFM!V$63</f>
        <v>662.6336199484092</v>
      </c>
      <c r="W55" s="207">
        <f>NFM!W$63</f>
        <v>800.66933281599881</v>
      </c>
    </row>
    <row r="56" spans="1:23" ht="12" customHeight="1" x14ac:dyDescent="0.25">
      <c r="A56" s="18" t="s">
        <v>43</v>
      </c>
      <c r="B56" s="206">
        <f>NFM!B$64</f>
        <v>331.96284437071199</v>
      </c>
      <c r="C56" s="206">
        <f>NFM!C$64</f>
        <v>191.01941305938769</v>
      </c>
      <c r="D56" s="206">
        <f>NFM!D$64</f>
        <v>354.04280945775503</v>
      </c>
      <c r="E56" s="206">
        <f>NFM!E$64</f>
        <v>381.12076431407792</v>
      </c>
      <c r="F56" s="206">
        <f>NFM!F$64</f>
        <v>391.15802004939729</v>
      </c>
      <c r="G56" s="206">
        <f>NFM!G$64</f>
        <v>366.99310896653537</v>
      </c>
      <c r="H56" s="206">
        <f>NFM!H$64</f>
        <v>365.70933776782829</v>
      </c>
      <c r="I56" s="206">
        <f>NFM!I$64</f>
        <v>350.50051868350369</v>
      </c>
      <c r="J56" s="206">
        <f>NFM!J$64</f>
        <v>346.80762949399133</v>
      </c>
      <c r="K56" s="206">
        <f>NFM!K$64</f>
        <v>40.528133634877257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362.61990424382469</v>
      </c>
      <c r="C57" s="206">
        <f>NFM!C$65</f>
        <v>374.65104711205367</v>
      </c>
      <c r="D57" s="206">
        <f>NFM!D$65</f>
        <v>350.75819393590297</v>
      </c>
      <c r="E57" s="206">
        <f>NFM!E$65</f>
        <v>360.24227356115125</v>
      </c>
      <c r="F57" s="206">
        <f>NFM!F$65</f>
        <v>363.26722670713326</v>
      </c>
      <c r="G57" s="206">
        <f>NFM!G$65</f>
        <v>392.05442799619442</v>
      </c>
      <c r="H57" s="206">
        <f>NFM!H$65</f>
        <v>418.90162788892451</v>
      </c>
      <c r="I57" s="206">
        <f>NFM!I$65</f>
        <v>402.60107696491218</v>
      </c>
      <c r="J57" s="206">
        <f>NFM!J$65</f>
        <v>399.61303556881774</v>
      </c>
      <c r="K57" s="206">
        <f>NFM!K$65</f>
        <v>438.73455352948162</v>
      </c>
      <c r="L57" s="206">
        <f>NFM!L$65</f>
        <v>471.05332309635821</v>
      </c>
      <c r="M57" s="206">
        <f>NFM!M$65</f>
        <v>416.9243623020306</v>
      </c>
      <c r="N57" s="206">
        <f>NFM!N$65</f>
        <v>345.69984723112077</v>
      </c>
      <c r="O57" s="206">
        <f>NFM!O$65</f>
        <v>160.77620918392449</v>
      </c>
      <c r="P57" s="206">
        <f>NFM!P$65</f>
        <v>117.8239952983738</v>
      </c>
      <c r="Q57" s="206">
        <f>NFM!Q$65</f>
        <v>110.2045843260084</v>
      </c>
      <c r="R57" s="206">
        <f>NFM!R$65</f>
        <v>118.5046281531191</v>
      </c>
      <c r="S57" s="206">
        <f>NFM!S$65</f>
        <v>130.9579837492193</v>
      </c>
      <c r="T57" s="206">
        <f>NFM!T$65</f>
        <v>124.22765985282351</v>
      </c>
      <c r="U57" s="206">
        <f>NFM!U$65</f>
        <v>118.12674489919461</v>
      </c>
      <c r="V57" s="206">
        <f>NFM!V$65</f>
        <v>104.69160669113469</v>
      </c>
      <c r="W57" s="206">
        <f>NFM!W$65</f>
        <v>117.7119654391298</v>
      </c>
    </row>
    <row r="58" spans="1:23" ht="12" customHeight="1" x14ac:dyDescent="0.25">
      <c r="A58" s="22" t="s">
        <v>44</v>
      </c>
      <c r="B58" s="213">
        <f>NFM!B$66</f>
        <v>264.59185869210847</v>
      </c>
      <c r="C58" s="213">
        <f>NFM!C$66</f>
        <v>280.94048876082849</v>
      </c>
      <c r="D58" s="213">
        <f>NFM!D$66</f>
        <v>262.32180550770681</v>
      </c>
      <c r="E58" s="213">
        <f>NFM!E$66</f>
        <v>269.46102684333181</v>
      </c>
      <c r="F58" s="213">
        <f>NFM!F$66</f>
        <v>267.36469601173337</v>
      </c>
      <c r="G58" s="213">
        <f>NFM!G$66</f>
        <v>252.39597691391151</v>
      </c>
      <c r="H58" s="213">
        <f>NFM!H$66</f>
        <v>259.07935772549399</v>
      </c>
      <c r="I58" s="213">
        <f>NFM!I$66</f>
        <v>240.85798330642069</v>
      </c>
      <c r="J58" s="213">
        <f>NFM!J$66</f>
        <v>240.36316105473651</v>
      </c>
      <c r="K58" s="213">
        <f>NFM!K$66</f>
        <v>302.47392297217982</v>
      </c>
      <c r="L58" s="213">
        <f>NFM!L$66</f>
        <v>281.25092340340262</v>
      </c>
      <c r="M58" s="213">
        <f>NFM!M$66</f>
        <v>248.63025843570469</v>
      </c>
      <c r="N58" s="213">
        <f>NFM!N$66</f>
        <v>188.9728432175323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98.028045551716218</v>
      </c>
      <c r="C59" s="214">
        <f>NFM!C$67</f>
        <v>93.710558351225188</v>
      </c>
      <c r="D59" s="214">
        <f>NFM!D$67</f>
        <v>88.436388428196153</v>
      </c>
      <c r="E59" s="214">
        <f>NFM!E$67</f>
        <v>90.781246717819442</v>
      </c>
      <c r="F59" s="214">
        <f>NFM!F$67</f>
        <v>95.902530695399903</v>
      </c>
      <c r="G59" s="214">
        <f>NFM!G$67</f>
        <v>139.65845108228291</v>
      </c>
      <c r="H59" s="214">
        <f>NFM!H$67</f>
        <v>159.82227016343049</v>
      </c>
      <c r="I59" s="214">
        <f>NFM!I$67</f>
        <v>161.74309365849149</v>
      </c>
      <c r="J59" s="214">
        <f>NFM!J$67</f>
        <v>159.2498745140812</v>
      </c>
      <c r="K59" s="214">
        <f>NFM!K$67</f>
        <v>136.26063055730179</v>
      </c>
      <c r="L59" s="214">
        <f>NFM!L$67</f>
        <v>189.80239969295559</v>
      </c>
      <c r="M59" s="214">
        <f>NFM!M$67</f>
        <v>168.29410386632591</v>
      </c>
      <c r="N59" s="214">
        <f>NFM!N$67</f>
        <v>156.7270040135885</v>
      </c>
      <c r="O59" s="214">
        <f>NFM!O$67</f>
        <v>160.77620918392449</v>
      </c>
      <c r="P59" s="214">
        <f>NFM!P$67</f>
        <v>117.8239952983738</v>
      </c>
      <c r="Q59" s="214">
        <f>NFM!Q$67</f>
        <v>110.2045843260084</v>
      </c>
      <c r="R59" s="214">
        <f>NFM!R$67</f>
        <v>118.5046281531191</v>
      </c>
      <c r="S59" s="214">
        <f>NFM!S$67</f>
        <v>130.9579837492193</v>
      </c>
      <c r="T59" s="214">
        <f>NFM!T$67</f>
        <v>124.22765985282351</v>
      </c>
      <c r="U59" s="214">
        <f>NFM!U$67</f>
        <v>118.12674489919461</v>
      </c>
      <c r="V59" s="214">
        <f>NFM!V$67</f>
        <v>104.69160669113469</v>
      </c>
      <c r="W59" s="214">
        <f>NFM!W$67</f>
        <v>117.7119654391298</v>
      </c>
    </row>
    <row r="60" spans="1:23" ht="12" customHeight="1" x14ac:dyDescent="0.25">
      <c r="A60" s="18" t="s">
        <v>45</v>
      </c>
      <c r="B60" s="206">
        <f>NFM!B$68</f>
        <v>270.4973029761768</v>
      </c>
      <c r="C60" s="206">
        <f>NFM!C$68</f>
        <v>413.34157766174849</v>
      </c>
      <c r="D60" s="206">
        <f>NFM!D$68</f>
        <v>250.14972747478549</v>
      </c>
      <c r="E60" s="206">
        <f>NFM!E$68</f>
        <v>220.3567385650116</v>
      </c>
      <c r="F60" s="206">
        <f>NFM!F$68</f>
        <v>213.34431472240331</v>
      </c>
      <c r="G60" s="206">
        <f>NFM!G$68</f>
        <v>205.1846212487921</v>
      </c>
      <c r="H60" s="206">
        <f>NFM!H$68</f>
        <v>197.3770824945797</v>
      </c>
      <c r="I60" s="206">
        <f>NFM!I$68</f>
        <v>193.99014983739681</v>
      </c>
      <c r="J60" s="206">
        <f>NFM!J$68</f>
        <v>184.70117500597831</v>
      </c>
      <c r="K60" s="206">
        <f>NFM!K$68</f>
        <v>378.3167625346951</v>
      </c>
      <c r="L60" s="206">
        <f>NFM!L$68</f>
        <v>372.31202514095889</v>
      </c>
      <c r="M60" s="206">
        <f>NFM!M$68</f>
        <v>526.81553451654167</v>
      </c>
      <c r="N60" s="206">
        <f>NFM!N$68</f>
        <v>418.00771940688412</v>
      </c>
      <c r="O60" s="206">
        <f>NFM!O$68</f>
        <v>478.24881231220593</v>
      </c>
      <c r="P60" s="206">
        <f>NFM!P$68</f>
        <v>525.69947847634648</v>
      </c>
      <c r="Q60" s="206">
        <f>NFM!Q$68</f>
        <v>514.33875187347576</v>
      </c>
      <c r="R60" s="206">
        <f>NFM!R$68</f>
        <v>536.7905567136047</v>
      </c>
      <c r="S60" s="206">
        <f>NFM!S$68</f>
        <v>563.49033955258642</v>
      </c>
      <c r="T60" s="206">
        <f>NFM!T$68</f>
        <v>589.64310540942938</v>
      </c>
      <c r="U60" s="206">
        <f>NFM!U$68</f>
        <v>545.33224048343629</v>
      </c>
      <c r="V60" s="206">
        <f>NFM!V$68</f>
        <v>557.94201325727454</v>
      </c>
      <c r="W60" s="206">
        <f>NFM!W$68</f>
        <v>682.957367376869</v>
      </c>
    </row>
    <row r="61" spans="1:23" ht="12" customHeight="1" x14ac:dyDescent="0.25">
      <c r="A61" s="19" t="s">
        <v>21</v>
      </c>
      <c r="B61" s="207">
        <f>CHI!B$52</f>
        <v>6162.4705932932047</v>
      </c>
      <c r="C61" s="207">
        <f>CHI!C$52</f>
        <v>5385.54539982803</v>
      </c>
      <c r="D61" s="207">
        <f>CHI!D$52</f>
        <v>5311.8672398968183</v>
      </c>
      <c r="E61" s="207">
        <f>CHI!E$52</f>
        <v>5763.0212381771271</v>
      </c>
      <c r="F61" s="207">
        <f>CHI!F$52</f>
        <v>5547.8780739466893</v>
      </c>
      <c r="G61" s="207">
        <f>CHI!G$52</f>
        <v>5424.755546001722</v>
      </c>
      <c r="H61" s="207">
        <f>CHI!H$52</f>
        <v>5179.5466895958725</v>
      </c>
      <c r="I61" s="207">
        <f>CHI!I$52</f>
        <v>5674.4850386930357</v>
      </c>
      <c r="J61" s="207">
        <f>CHI!J$52</f>
        <v>4718.4742906276861</v>
      </c>
      <c r="K61" s="207">
        <f>CHI!K$52</f>
        <v>4364.8111779879619</v>
      </c>
      <c r="L61" s="207">
        <f>CHI!L$52</f>
        <v>4241.645227858985</v>
      </c>
      <c r="M61" s="207">
        <f>CHI!M$52</f>
        <v>4098.3835769561483</v>
      </c>
      <c r="N61" s="207">
        <f>CHI!N$52</f>
        <v>4112.3137575236469</v>
      </c>
      <c r="O61" s="207">
        <f>CHI!O$52</f>
        <v>4136.6198624247645</v>
      </c>
      <c r="P61" s="207">
        <f>CHI!P$52</f>
        <v>3722.6986242476364</v>
      </c>
      <c r="Q61" s="207">
        <f>CHI!Q$52</f>
        <v>3292.0074806534822</v>
      </c>
      <c r="R61" s="207">
        <f>CHI!R$52</f>
        <v>3506.4344797936374</v>
      </c>
      <c r="S61" s="207">
        <f>CHI!S$52</f>
        <v>3654.1467755803942</v>
      </c>
      <c r="T61" s="207">
        <f>CHI!T$52</f>
        <v>3646.0620808254503</v>
      </c>
      <c r="U61" s="207">
        <f>CHI!U$52</f>
        <v>3495.9568357695625</v>
      </c>
      <c r="V61" s="207">
        <f>CHI!V$52</f>
        <v>3410.5478933791915</v>
      </c>
      <c r="W61" s="207">
        <f>CHI!W$52</f>
        <v>4115.7379224373153</v>
      </c>
    </row>
    <row r="62" spans="1:23" ht="12" customHeight="1" x14ac:dyDescent="0.25">
      <c r="A62" s="18" t="s">
        <v>57</v>
      </c>
      <c r="B62" s="206">
        <f>CHI!B$53</f>
        <v>2302.4007700777966</v>
      </c>
      <c r="C62" s="206">
        <f>CHI!C$53</f>
        <v>2062.7689876762197</v>
      </c>
      <c r="D62" s="206">
        <f>CHI!D$53</f>
        <v>2025.9986586439936</v>
      </c>
      <c r="E62" s="206">
        <f>CHI!E$53</f>
        <v>2002.4747364871191</v>
      </c>
      <c r="F62" s="206">
        <f>CHI!F$53</f>
        <v>1898.3563148659505</v>
      </c>
      <c r="G62" s="206">
        <f>CHI!G$53</f>
        <v>2061.5654939026908</v>
      </c>
      <c r="H62" s="206">
        <f>CHI!H$53</f>
        <v>1991.3821004012407</v>
      </c>
      <c r="I62" s="206">
        <f>CHI!I$53</f>
        <v>2144.1681683653269</v>
      </c>
      <c r="J62" s="206">
        <f>CHI!J$53</f>
        <v>2124.8879200005586</v>
      </c>
      <c r="K62" s="206">
        <f>CHI!K$53</f>
        <v>1624.7755252892994</v>
      </c>
      <c r="L62" s="206">
        <f>CHI!L$53</f>
        <v>1989.9666871428153</v>
      </c>
      <c r="M62" s="206">
        <f>CHI!M$53</f>
        <v>1885.9783845781058</v>
      </c>
      <c r="N62" s="206">
        <f>CHI!N$53</f>
        <v>1748.2027200922985</v>
      </c>
      <c r="O62" s="206">
        <f>CHI!O$53</f>
        <v>1854.714746125414</v>
      </c>
      <c r="P62" s="206">
        <f>CHI!P$53</f>
        <v>1719.3452624529082</v>
      </c>
      <c r="Q62" s="206">
        <f>CHI!Q$53</f>
        <v>1619.6734544278174</v>
      </c>
      <c r="R62" s="206">
        <f>CHI!R$53</f>
        <v>1799.7305337028911</v>
      </c>
      <c r="S62" s="206">
        <f>CHI!S$53</f>
        <v>1976.4113079364652</v>
      </c>
      <c r="T62" s="206">
        <f>CHI!T$53</f>
        <v>1934.5780552860006</v>
      </c>
      <c r="U62" s="206">
        <f>CHI!U$53</f>
        <v>1799.4434961237657</v>
      </c>
      <c r="V62" s="206">
        <f>CHI!V$53</f>
        <v>1637.4216098152192</v>
      </c>
      <c r="W62" s="206">
        <f>CHI!W$53</f>
        <v>2103.7860246759865</v>
      </c>
    </row>
    <row r="63" spans="1:23" ht="12" customHeight="1" x14ac:dyDescent="0.25">
      <c r="A63" s="18" t="s">
        <v>47</v>
      </c>
      <c r="B63" s="206">
        <f>CHI!B$54</f>
        <v>2435.8751931452898</v>
      </c>
      <c r="C63" s="206">
        <f>CHI!C$54</f>
        <v>1834.5125092946471</v>
      </c>
      <c r="D63" s="206">
        <f>CHI!D$54</f>
        <v>1745.1780485145539</v>
      </c>
      <c r="E63" s="206">
        <f>CHI!E$54</f>
        <v>2251.9690077940681</v>
      </c>
      <c r="F63" s="206">
        <f>CHI!F$54</f>
        <v>2215.24616776314</v>
      </c>
      <c r="G63" s="206">
        <f>CHI!G$54</f>
        <v>2026.4086112105781</v>
      </c>
      <c r="H63" s="206">
        <f>CHI!H$54</f>
        <v>1879.632158617191</v>
      </c>
      <c r="I63" s="206">
        <f>CHI!I$54</f>
        <v>2242.8154635524588</v>
      </c>
      <c r="J63" s="206">
        <f>CHI!J$54</f>
        <v>1273.4731576721269</v>
      </c>
      <c r="K63" s="206">
        <f>CHI!K$54</f>
        <v>1542.5077077287569</v>
      </c>
      <c r="L63" s="206">
        <f>CHI!L$54</f>
        <v>1028.1689391111261</v>
      </c>
      <c r="M63" s="206">
        <f>CHI!M$54</f>
        <v>977.40710314521573</v>
      </c>
      <c r="N63" s="206">
        <f>CHI!N$54</f>
        <v>1151.0676630165219</v>
      </c>
      <c r="O63" s="206">
        <f>CHI!O$54</f>
        <v>1118.0663850487531</v>
      </c>
      <c r="P63" s="206">
        <f>CHI!P$54</f>
        <v>797.8073600750372</v>
      </c>
      <c r="Q63" s="206">
        <f>CHI!Q$54</f>
        <v>876.47083715525321</v>
      </c>
      <c r="R63" s="206">
        <f>CHI!R$54</f>
        <v>877.50742368700094</v>
      </c>
      <c r="S63" s="206">
        <f>CHI!S$54</f>
        <v>772.96093817034534</v>
      </c>
      <c r="T63" s="206">
        <f>CHI!T$54</f>
        <v>874.51306920047966</v>
      </c>
      <c r="U63" s="206">
        <f>CHI!U$54</f>
        <v>747.9296958127976</v>
      </c>
      <c r="V63" s="206">
        <f>CHI!V$54</f>
        <v>813.517513142648</v>
      </c>
      <c r="W63" s="206">
        <f>CHI!W$54</f>
        <v>1086.6630609225831</v>
      </c>
    </row>
    <row r="64" spans="1:23" ht="12" customHeight="1" x14ac:dyDescent="0.25">
      <c r="A64" s="18" t="s">
        <v>48</v>
      </c>
      <c r="B64" s="206">
        <f>CHI!B$55</f>
        <v>1424.1946300701179</v>
      </c>
      <c r="C64" s="206">
        <f>CHI!C$55</f>
        <v>1488.263902857163</v>
      </c>
      <c r="D64" s="206">
        <f>CHI!D$55</f>
        <v>1540.690532738271</v>
      </c>
      <c r="E64" s="206">
        <f>CHI!E$55</f>
        <v>1508.5774938959401</v>
      </c>
      <c r="F64" s="206">
        <f>CHI!F$55</f>
        <v>1434.275591317599</v>
      </c>
      <c r="G64" s="206">
        <f>CHI!G$55</f>
        <v>1336.7814408884531</v>
      </c>
      <c r="H64" s="206">
        <f>CHI!H$55</f>
        <v>1308.5324305774409</v>
      </c>
      <c r="I64" s="206">
        <f>CHI!I$55</f>
        <v>1287.50140677525</v>
      </c>
      <c r="J64" s="206">
        <f>CHI!J$55</f>
        <v>1320.113212955001</v>
      </c>
      <c r="K64" s="206">
        <f>CHI!K$55</f>
        <v>1197.5279449699051</v>
      </c>
      <c r="L64" s="206">
        <f>CHI!L$55</f>
        <v>1223.5096016050441</v>
      </c>
      <c r="M64" s="206">
        <f>CHI!M$55</f>
        <v>1234.9980892328269</v>
      </c>
      <c r="N64" s="206">
        <f>CHI!N$55</f>
        <v>1213.043374414827</v>
      </c>
      <c r="O64" s="206">
        <f>CHI!O$55</f>
        <v>1163.838731250597</v>
      </c>
      <c r="P64" s="206">
        <f>CHI!P$55</f>
        <v>1205.546001719691</v>
      </c>
      <c r="Q64" s="206">
        <f>CHI!Q$55</f>
        <v>795.86318907041164</v>
      </c>
      <c r="R64" s="206">
        <f>CHI!R$55</f>
        <v>829.19652240374512</v>
      </c>
      <c r="S64" s="206">
        <f>CHI!S$55</f>
        <v>904.7745294735837</v>
      </c>
      <c r="T64" s="206">
        <f>CHI!T$55</f>
        <v>836.97095633897015</v>
      </c>
      <c r="U64" s="206">
        <f>CHI!U$55</f>
        <v>948.58364383299909</v>
      </c>
      <c r="V64" s="206">
        <f>CHI!V$55</f>
        <v>959.60877042132415</v>
      </c>
      <c r="W64" s="206">
        <f>CHI!W$55</f>
        <v>925.28883683874562</v>
      </c>
    </row>
    <row r="65" spans="1:23" ht="12" customHeight="1" x14ac:dyDescent="0.25">
      <c r="A65" s="19" t="s">
        <v>22</v>
      </c>
      <c r="B65" s="207">
        <f>NMM!B$51</f>
        <v>8089.6926053310381</v>
      </c>
      <c r="C65" s="207">
        <f>NMM!C$51</f>
        <v>7624.177730008596</v>
      </c>
      <c r="D65" s="207">
        <f>NMM!D$51</f>
        <v>7685.555889939812</v>
      </c>
      <c r="E65" s="207">
        <f>NMM!E$51</f>
        <v>8463.0878761822896</v>
      </c>
      <c r="F65" s="207">
        <f>NMM!F$51</f>
        <v>8814.1635425623354</v>
      </c>
      <c r="G65" s="207">
        <f>NMM!G$51</f>
        <v>8893.1264832330253</v>
      </c>
      <c r="H65" s="207">
        <f>NMM!H$51</f>
        <v>8152.9257953568367</v>
      </c>
      <c r="I65" s="207">
        <f>NMM!I$51</f>
        <v>8122.7839208942396</v>
      </c>
      <c r="J65" s="207">
        <f>NMM!J$51</f>
        <v>8218.0538263112649</v>
      </c>
      <c r="K65" s="207">
        <f>NMM!K$51</f>
        <v>5942.8233877902003</v>
      </c>
      <c r="L65" s="207">
        <f>NMM!L$51</f>
        <v>5947.8480653482347</v>
      </c>
      <c r="M65" s="207">
        <f>NMM!M$51</f>
        <v>5841.6398968185722</v>
      </c>
      <c r="N65" s="207">
        <f>NMM!N$51</f>
        <v>5395.9010318142718</v>
      </c>
      <c r="O65" s="207">
        <f>NMM!O$51</f>
        <v>4984.130868443679</v>
      </c>
      <c r="P65" s="207">
        <f>NMM!P$51</f>
        <v>4486.751504729149</v>
      </c>
      <c r="Q65" s="207">
        <f>NMM!Q$51</f>
        <v>4970.6382631126398</v>
      </c>
      <c r="R65" s="207">
        <f>NMM!R$51</f>
        <v>4621.9447979363731</v>
      </c>
      <c r="S65" s="207">
        <f>NMM!S$51</f>
        <v>4193.0898538263118</v>
      </c>
      <c r="T65" s="207">
        <f>NMM!T$51</f>
        <v>4298.9273430782459</v>
      </c>
      <c r="U65" s="207">
        <f>NMM!U$51</f>
        <v>4236.9904557179707</v>
      </c>
      <c r="V65" s="207">
        <f>NMM!V$51</f>
        <v>4219.5325881341359</v>
      </c>
      <c r="W65" s="207">
        <f>NMM!W$51</f>
        <v>4730.2089506123821</v>
      </c>
    </row>
    <row r="66" spans="1:23" ht="12" customHeight="1" x14ac:dyDescent="0.25">
      <c r="A66" s="18" t="s">
        <v>49</v>
      </c>
      <c r="B66" s="206">
        <f>NMM!B$52</f>
        <v>3172.3874999999989</v>
      </c>
      <c r="C66" s="206">
        <f>NMM!C$52</f>
        <v>3111.4583230021999</v>
      </c>
      <c r="D66" s="206">
        <f>NMM!D$52</f>
        <v>3287.1945575478662</v>
      </c>
      <c r="E66" s="206">
        <f>NMM!E$52</f>
        <v>3382.400035335374</v>
      </c>
      <c r="F66" s="206">
        <f>NMM!F$52</f>
        <v>3365.538160528316</v>
      </c>
      <c r="G66" s="206">
        <f>NMM!G$52</f>
        <v>2962.0809820540981</v>
      </c>
      <c r="H66" s="206">
        <f>NMM!H$52</f>
        <v>3469.8039074200551</v>
      </c>
      <c r="I66" s="206">
        <f>NMM!I$52</f>
        <v>3451.542695336148</v>
      </c>
      <c r="J66" s="206">
        <f>NMM!J$52</f>
        <v>3159.3135616365512</v>
      </c>
      <c r="K66" s="206">
        <f>NMM!K$52</f>
        <v>2548.9433515204541</v>
      </c>
      <c r="L66" s="206">
        <f>NMM!L$52</f>
        <v>2685.719840543808</v>
      </c>
      <c r="M66" s="206">
        <f>NMM!M$52</f>
        <v>2486.1356329531891</v>
      </c>
      <c r="N66" s="206">
        <f>NMM!N$52</f>
        <v>2032.442828273767</v>
      </c>
      <c r="O66" s="206">
        <f>NMM!O$52</f>
        <v>1656.567749264485</v>
      </c>
      <c r="P66" s="206">
        <f>NMM!P$52</f>
        <v>1502.9791747564771</v>
      </c>
      <c r="Q66" s="206">
        <f>NMM!Q$52</f>
        <v>1441.091734270115</v>
      </c>
      <c r="R66" s="206">
        <f>NMM!R$52</f>
        <v>1417.0812623166671</v>
      </c>
      <c r="S66" s="206">
        <f>NMM!S$52</f>
        <v>1425.8757753852949</v>
      </c>
      <c r="T66" s="206">
        <f>NMM!T$52</f>
        <v>1302.432261990293</v>
      </c>
      <c r="U66" s="206">
        <f>NMM!U$52</f>
        <v>1375.1969395360161</v>
      </c>
      <c r="V66" s="206">
        <f>NMM!V$52</f>
        <v>1490.427692794193</v>
      </c>
      <c r="W66" s="206">
        <f>NMM!W$52</f>
        <v>1422.8962127344389</v>
      </c>
    </row>
    <row r="67" spans="1:23" ht="12" customHeight="1" x14ac:dyDescent="0.25">
      <c r="A67" s="18" t="s">
        <v>50</v>
      </c>
      <c r="B67" s="206">
        <f>NMM!B$53</f>
        <v>3894.8467340944462</v>
      </c>
      <c r="C67" s="206">
        <f>NMM!C$53</f>
        <v>3515.821256845029</v>
      </c>
      <c r="D67" s="206">
        <f>NMM!D$53</f>
        <v>3431.274135315512</v>
      </c>
      <c r="E67" s="206">
        <f>NMM!E$53</f>
        <v>4060.7474600264168</v>
      </c>
      <c r="F67" s="206">
        <f>NMM!F$53</f>
        <v>4389.9326325692055</v>
      </c>
      <c r="G67" s="206">
        <f>NMM!G$53</f>
        <v>4874.3381226539104</v>
      </c>
      <c r="H67" s="206">
        <f>NMM!H$53</f>
        <v>3672.071790758308</v>
      </c>
      <c r="I67" s="206">
        <f>NMM!I$53</f>
        <v>3651.026206975223</v>
      </c>
      <c r="J67" s="206">
        <f>NMM!J$53</f>
        <v>4063.262212232396</v>
      </c>
      <c r="K67" s="206">
        <f>NMM!K$53</f>
        <v>2495.4493048707618</v>
      </c>
      <c r="L67" s="206">
        <f>NMM!L$53</f>
        <v>2376.3677579010441</v>
      </c>
      <c r="M67" s="206">
        <f>NMM!M$53</f>
        <v>2437.6059726644112</v>
      </c>
      <c r="N67" s="206">
        <f>NMM!N$53</f>
        <v>2511.6051942903032</v>
      </c>
      <c r="O67" s="206">
        <f>NMM!O$53</f>
        <v>2555.5563294537992</v>
      </c>
      <c r="P67" s="206">
        <f>NMM!P$53</f>
        <v>2195.1061915895671</v>
      </c>
      <c r="Q67" s="206">
        <f>NMM!Q$53</f>
        <v>2702.6017362732441</v>
      </c>
      <c r="R67" s="206">
        <f>NMM!R$53</f>
        <v>2413.027166903983</v>
      </c>
      <c r="S67" s="206">
        <f>NMM!S$53</f>
        <v>1949.7253542063179</v>
      </c>
      <c r="T67" s="206">
        <f>NMM!T$53</f>
        <v>2189.6230354249369</v>
      </c>
      <c r="U67" s="206">
        <f>NMM!U$53</f>
        <v>2048.3501389491248</v>
      </c>
      <c r="V67" s="206">
        <f>NMM!V$53</f>
        <v>1892.9186479802311</v>
      </c>
      <c r="W67" s="206">
        <f>NMM!W$53</f>
        <v>2530.0103477320072</v>
      </c>
    </row>
    <row r="68" spans="1:23" ht="12" customHeight="1" x14ac:dyDescent="0.25">
      <c r="A68" s="18" t="s">
        <v>58</v>
      </c>
      <c r="B68" s="206">
        <f>NMM!B$54</f>
        <v>1022.4583712365931</v>
      </c>
      <c r="C68" s="206">
        <f>NMM!C$54</f>
        <v>996.89815016136754</v>
      </c>
      <c r="D68" s="206">
        <f>NMM!D$54</f>
        <v>967.08719707643354</v>
      </c>
      <c r="E68" s="206">
        <f>NMM!E$54</f>
        <v>1019.9403808204989</v>
      </c>
      <c r="F68" s="206">
        <f>NMM!F$54</f>
        <v>1058.6927494648139</v>
      </c>
      <c r="G68" s="206">
        <f>NMM!G$54</f>
        <v>1056.7073785250161</v>
      </c>
      <c r="H68" s="206">
        <f>NMM!H$54</f>
        <v>1011.0500971784739</v>
      </c>
      <c r="I68" s="206">
        <f>NMM!I$54</f>
        <v>1020.215018582869</v>
      </c>
      <c r="J68" s="206">
        <f>NMM!J$54</f>
        <v>995.47805244231756</v>
      </c>
      <c r="K68" s="206">
        <f>NMM!K$54</f>
        <v>898.43073139898479</v>
      </c>
      <c r="L68" s="206">
        <f>NMM!L$54</f>
        <v>885.76046690338273</v>
      </c>
      <c r="M68" s="206">
        <f>NMM!M$54</f>
        <v>917.89829120097113</v>
      </c>
      <c r="N68" s="206">
        <f>NMM!N$54</f>
        <v>851.85300925020181</v>
      </c>
      <c r="O68" s="206">
        <f>NMM!O$54</f>
        <v>772.00678972539527</v>
      </c>
      <c r="P68" s="206">
        <f>NMM!P$54</f>
        <v>788.66613838310525</v>
      </c>
      <c r="Q68" s="206">
        <f>NMM!Q$54</f>
        <v>826.94479256928071</v>
      </c>
      <c r="R68" s="206">
        <f>NMM!R$54</f>
        <v>791.83636871572276</v>
      </c>
      <c r="S68" s="206">
        <f>NMM!S$54</f>
        <v>817.48872423469902</v>
      </c>
      <c r="T68" s="206">
        <f>NMM!T$54</f>
        <v>806.87204566301614</v>
      </c>
      <c r="U68" s="206">
        <f>NMM!U$54</f>
        <v>813.44337723283002</v>
      </c>
      <c r="V68" s="206">
        <f>NMM!V$54</f>
        <v>836.1862473597123</v>
      </c>
      <c r="W68" s="206">
        <f>NMM!W$54</f>
        <v>777.30239014593576</v>
      </c>
    </row>
    <row r="69" spans="1:23" ht="12" customHeight="1" x14ac:dyDescent="0.25">
      <c r="A69" s="19" t="s">
        <v>23</v>
      </c>
      <c r="B69" s="207">
        <f>PPA!B$52</f>
        <v>2640.3075666380046</v>
      </c>
      <c r="C69" s="207">
        <f>PPA!C$52</f>
        <v>2680.5340498710229</v>
      </c>
      <c r="D69" s="207">
        <f>PPA!D$52</f>
        <v>2719.0975064488393</v>
      </c>
      <c r="E69" s="207">
        <f>PPA!E$52</f>
        <v>2797.7619948409283</v>
      </c>
      <c r="F69" s="207">
        <f>PPA!F$52</f>
        <v>2867.3473774720533</v>
      </c>
      <c r="G69" s="207">
        <f>PPA!G$52</f>
        <v>2736.3882201203787</v>
      </c>
      <c r="H69" s="207">
        <f>PPA!H$52</f>
        <v>2771.4937231298368</v>
      </c>
      <c r="I69" s="207">
        <f>PPA!I$52</f>
        <v>2837.4820292347376</v>
      </c>
      <c r="J69" s="207">
        <f>PPA!J$52</f>
        <v>2567.3593293207218</v>
      </c>
      <c r="K69" s="207">
        <f>PPA!K$52</f>
        <v>2433.2138435081679</v>
      </c>
      <c r="L69" s="207">
        <f>PPA!L$52</f>
        <v>2411.8228718830605</v>
      </c>
      <c r="M69" s="207">
        <f>PPA!M$52</f>
        <v>2246.1546001719689</v>
      </c>
      <c r="N69" s="207">
        <f>PPA!N$52</f>
        <v>2355.8350816852972</v>
      </c>
      <c r="O69" s="207">
        <f>PPA!O$52</f>
        <v>2020.1036113499576</v>
      </c>
      <c r="P69" s="207">
        <f>PPA!P$52</f>
        <v>2243.8138435081682</v>
      </c>
      <c r="Q69" s="207">
        <f>PPA!Q$52</f>
        <v>2372.3773860705069</v>
      </c>
      <c r="R69" s="207">
        <f>PPA!R$52</f>
        <v>2314.0466036113498</v>
      </c>
      <c r="S69" s="207">
        <f>PPA!S$52</f>
        <v>2286.3755803955291</v>
      </c>
      <c r="T69" s="207">
        <f>PPA!T$52</f>
        <v>2060.8692175408428</v>
      </c>
      <c r="U69" s="207">
        <f>PPA!U$52</f>
        <v>2057.7553740326739</v>
      </c>
      <c r="V69" s="207">
        <f>PPA!V$52</f>
        <v>2040.459157351675</v>
      </c>
      <c r="W69" s="207">
        <f>PPA!W$52</f>
        <v>3285.2551075489</v>
      </c>
    </row>
    <row r="70" spans="1:23" ht="12" customHeight="1" x14ac:dyDescent="0.25">
      <c r="A70" s="18" t="s">
        <v>52</v>
      </c>
      <c r="B70" s="206">
        <f>PPA!B$53</f>
        <v>102.5211531207172</v>
      </c>
      <c r="C70" s="206">
        <f>PPA!C$53</f>
        <v>103.8792831035272</v>
      </c>
      <c r="D70" s="206">
        <f>PPA!D$53</f>
        <v>106.0560521180186</v>
      </c>
      <c r="E70" s="206">
        <f>PPA!E$53</f>
        <v>115.2472424912317</v>
      </c>
      <c r="F70" s="206">
        <f>PPA!F$53</f>
        <v>117.9380261434608</v>
      </c>
      <c r="G70" s="206">
        <f>PPA!G$53</f>
        <v>114.4401845003662</v>
      </c>
      <c r="H70" s="206">
        <f>PPA!H$53</f>
        <v>113.05080880906181</v>
      </c>
      <c r="I70" s="206">
        <f>PPA!I$53</f>
        <v>112.98430521251539</v>
      </c>
      <c r="J70" s="206">
        <f>PPA!J$53</f>
        <v>106.8953499668814</v>
      </c>
      <c r="K70" s="206">
        <f>PPA!K$53</f>
        <v>88.704209375911105</v>
      </c>
      <c r="L70" s="206">
        <f>PPA!L$53</f>
        <v>86.055861725136083</v>
      </c>
      <c r="M70" s="206">
        <f>PPA!M$53</f>
        <v>78.018134979097525</v>
      </c>
      <c r="N70" s="206">
        <f>PPA!N$53</f>
        <v>85.367524160286195</v>
      </c>
      <c r="O70" s="206">
        <f>PPA!O$53</f>
        <v>73.897745513945296</v>
      </c>
      <c r="P70" s="206">
        <f>PPA!P$53</f>
        <v>85.787477323751929</v>
      </c>
      <c r="Q70" s="206">
        <f>PPA!Q$53</f>
        <v>92.162364033402838</v>
      </c>
      <c r="R70" s="206">
        <f>PPA!R$53</f>
        <v>89.506517637369882</v>
      </c>
      <c r="S70" s="206">
        <f>PPA!S$53</f>
        <v>84.119942079726059</v>
      </c>
      <c r="T70" s="206">
        <f>PPA!T$53</f>
        <v>72.153992725572863</v>
      </c>
      <c r="U70" s="206">
        <f>PPA!U$53</f>
        <v>68.073209975502081</v>
      </c>
      <c r="V70" s="206">
        <f>PPA!V$53</f>
        <v>47.651579436648888</v>
      </c>
      <c r="W70" s="206">
        <f>PPA!W$53</f>
        <v>72.934662623435358</v>
      </c>
    </row>
    <row r="71" spans="1:23" ht="12" customHeight="1" x14ac:dyDescent="0.25">
      <c r="A71" s="18" t="s">
        <v>59</v>
      </c>
      <c r="B71" s="206">
        <f>PPA!B$54</f>
        <v>2051.6013429141958</v>
      </c>
      <c r="C71" s="206">
        <f>PPA!C$54</f>
        <v>2083.0624092869662</v>
      </c>
      <c r="D71" s="206">
        <f>PPA!D$54</f>
        <v>2112.348038967531</v>
      </c>
      <c r="E71" s="206">
        <f>PPA!E$54</f>
        <v>2167.3360927951162</v>
      </c>
      <c r="F71" s="206">
        <f>PPA!F$54</f>
        <v>2221.4172701124839</v>
      </c>
      <c r="G71" s="206">
        <f>PPA!G$54</f>
        <v>2118.0707158686901</v>
      </c>
      <c r="H71" s="206">
        <f>PPA!H$54</f>
        <v>2148.1012827313648</v>
      </c>
      <c r="I71" s="206">
        <f>PPA!I$54</f>
        <v>2202.0050348560462</v>
      </c>
      <c r="J71" s="206">
        <f>PPA!J$54</f>
        <v>1987.7115649907321</v>
      </c>
      <c r="K71" s="206">
        <f>PPA!K$54</f>
        <v>1896.4587103511369</v>
      </c>
      <c r="L71" s="206">
        <f>PPA!L$54</f>
        <v>1881.6550104556629</v>
      </c>
      <c r="M71" s="206">
        <f>PPA!M$54</f>
        <v>1754.5305479623239</v>
      </c>
      <c r="N71" s="206">
        <f>PPA!N$54</f>
        <v>1836.6651248118981</v>
      </c>
      <c r="O71" s="206">
        <f>PPA!O$54</f>
        <v>1574.2248779693839</v>
      </c>
      <c r="P71" s="206">
        <f>PPA!P$54</f>
        <v>1773.295784355812</v>
      </c>
      <c r="Q71" s="206">
        <f>PPA!Q$54</f>
        <v>1889.85484242499</v>
      </c>
      <c r="R71" s="206">
        <f>PPA!R$54</f>
        <v>1841.104048905097</v>
      </c>
      <c r="S71" s="206">
        <f>PPA!S$54</f>
        <v>1791.7798572897209</v>
      </c>
      <c r="T71" s="206">
        <f>PPA!T$54</f>
        <v>1609.06011829</v>
      </c>
      <c r="U71" s="206">
        <f>PPA!U$54</f>
        <v>1667.142276792435</v>
      </c>
      <c r="V71" s="206">
        <f>PPA!V$54</f>
        <v>1665.841876185782</v>
      </c>
      <c r="W71" s="206">
        <f>PPA!W$54</f>
        <v>2685.887098916483</v>
      </c>
    </row>
    <row r="72" spans="1:23" ht="12" customHeight="1" x14ac:dyDescent="0.25">
      <c r="A72" s="18" t="s">
        <v>60</v>
      </c>
      <c r="B72" s="206">
        <f>PPA!B$55</f>
        <v>486.18507060309162</v>
      </c>
      <c r="C72" s="206">
        <f>PPA!C$55</f>
        <v>493.59235748052993</v>
      </c>
      <c r="D72" s="206">
        <f>PPA!D$55</f>
        <v>500.69341536328977</v>
      </c>
      <c r="E72" s="206">
        <f>PPA!E$55</f>
        <v>515.17865955458024</v>
      </c>
      <c r="F72" s="206">
        <f>PPA!F$55</f>
        <v>527.99208121610877</v>
      </c>
      <c r="G72" s="206">
        <f>PPA!G$55</f>
        <v>503.87731975132237</v>
      </c>
      <c r="H72" s="206">
        <f>PPA!H$55</f>
        <v>510.3416315894101</v>
      </c>
      <c r="I72" s="206">
        <f>PPA!I$55</f>
        <v>522.49268916617621</v>
      </c>
      <c r="J72" s="206">
        <f>PPA!J$55</f>
        <v>472.75241436310858</v>
      </c>
      <c r="K72" s="206">
        <f>PPA!K$55</f>
        <v>448.05092378111959</v>
      </c>
      <c r="L72" s="206">
        <f>PPA!L$55</f>
        <v>444.1119997022617</v>
      </c>
      <c r="M72" s="206">
        <f>PPA!M$55</f>
        <v>413.60591723054767</v>
      </c>
      <c r="N72" s="206">
        <f>PPA!N$55</f>
        <v>433.80243271311269</v>
      </c>
      <c r="O72" s="206">
        <f>PPA!O$55</f>
        <v>371.98098786662848</v>
      </c>
      <c r="P72" s="206">
        <f>PPA!P$55</f>
        <v>384.73058182860422</v>
      </c>
      <c r="Q72" s="206">
        <f>PPA!Q$55</f>
        <v>390.36017961211428</v>
      </c>
      <c r="R72" s="206">
        <f>PPA!R$55</f>
        <v>383.43603706888308</v>
      </c>
      <c r="S72" s="206">
        <f>PPA!S$55</f>
        <v>410.4757810260819</v>
      </c>
      <c r="T72" s="206">
        <f>PPA!T$55</f>
        <v>379.65510652527001</v>
      </c>
      <c r="U72" s="206">
        <f>PPA!U$55</f>
        <v>322.53988726473671</v>
      </c>
      <c r="V72" s="206">
        <f>PPA!V$55</f>
        <v>326.96570172924419</v>
      </c>
      <c r="W72" s="206">
        <f>PPA!W$55</f>
        <v>526.43334600898152</v>
      </c>
    </row>
    <row r="73" spans="1:23" ht="12" customHeight="1" x14ac:dyDescent="0.25">
      <c r="A73" s="20" t="s">
        <v>61</v>
      </c>
      <c r="B73" s="208">
        <f>FBT!B$12</f>
        <v>3495.7147893379188</v>
      </c>
      <c r="C73" s="208">
        <f>FBT!C$12</f>
        <v>3576.6572656921749</v>
      </c>
      <c r="D73" s="208">
        <f>FBT!D$12</f>
        <v>3723.366380051591</v>
      </c>
      <c r="E73" s="208">
        <f>FBT!E$12</f>
        <v>3778.405846947549</v>
      </c>
      <c r="F73" s="208">
        <f>FBT!F$12</f>
        <v>3645.7389509888212</v>
      </c>
      <c r="G73" s="208">
        <f>FBT!G$12</f>
        <v>3444.0169389509879</v>
      </c>
      <c r="H73" s="208">
        <f>FBT!H$12</f>
        <v>3292.399914015477</v>
      </c>
      <c r="I73" s="208">
        <f>FBT!I$12</f>
        <v>3190.9262252794501</v>
      </c>
      <c r="J73" s="208">
        <f>FBT!J$12</f>
        <v>3289.0990541702499</v>
      </c>
      <c r="K73" s="208">
        <f>FBT!K$12</f>
        <v>2995.1656921754079</v>
      </c>
      <c r="L73" s="208">
        <f>FBT!L$12</f>
        <v>2777.474462596731</v>
      </c>
      <c r="M73" s="208">
        <f>FBT!M$12</f>
        <v>2725.5780739466891</v>
      </c>
      <c r="N73" s="208">
        <f>FBT!N$12</f>
        <v>2676.638607050731</v>
      </c>
      <c r="O73" s="208">
        <f>FBT!O$12</f>
        <v>2657.1319862424762</v>
      </c>
      <c r="P73" s="208">
        <f>FBT!P$12</f>
        <v>2737.1501289767839</v>
      </c>
      <c r="Q73" s="208">
        <f>FBT!Q$12</f>
        <v>2707.757867583834</v>
      </c>
      <c r="R73" s="208">
        <f>FBT!R$12</f>
        <v>2824.0327601031809</v>
      </c>
      <c r="S73" s="208">
        <f>FBT!S$12</f>
        <v>2853.1055889939812</v>
      </c>
      <c r="T73" s="208">
        <f>FBT!T$12</f>
        <v>2800.3071367153912</v>
      </c>
      <c r="U73" s="208">
        <f>FBT!U$12</f>
        <v>2787.597076526225</v>
      </c>
      <c r="V73" s="208">
        <f>FBT!V$12</f>
        <v>2764.310490111779</v>
      </c>
      <c r="W73" s="208">
        <f>FBT!W$12</f>
        <v>3360.4992185570841</v>
      </c>
    </row>
    <row r="74" spans="1:23" ht="12" customHeight="1" x14ac:dyDescent="0.25">
      <c r="A74" s="14" t="s">
        <v>62</v>
      </c>
      <c r="B74" s="206">
        <f>TRE!B$12</f>
        <v>405.07308684436799</v>
      </c>
      <c r="C74" s="206">
        <f>TRE!C$12</f>
        <v>389.25193465176272</v>
      </c>
      <c r="D74" s="206">
        <f>TRE!D$12</f>
        <v>381.16938950988822</v>
      </c>
      <c r="E74" s="206">
        <f>TRE!E$12</f>
        <v>379.01977644024072</v>
      </c>
      <c r="F74" s="206">
        <f>TRE!F$12</f>
        <v>476.5644024075666</v>
      </c>
      <c r="G74" s="206">
        <f>TRE!G$12</f>
        <v>478.47042132416158</v>
      </c>
      <c r="H74" s="206">
        <f>TRE!H$12</f>
        <v>494.067067927773</v>
      </c>
      <c r="I74" s="206">
        <f>TRE!I$12</f>
        <v>475.28899398108331</v>
      </c>
      <c r="J74" s="206">
        <f>TRE!J$12</f>
        <v>464.34505588993972</v>
      </c>
      <c r="K74" s="206">
        <f>TRE!K$12</f>
        <v>408.80859845227849</v>
      </c>
      <c r="L74" s="206">
        <f>TRE!L$12</f>
        <v>497.03353396388638</v>
      </c>
      <c r="M74" s="206">
        <f>TRE!M$12</f>
        <v>414.73198624247641</v>
      </c>
      <c r="N74" s="206">
        <f>TRE!N$12</f>
        <v>375.26036113499572</v>
      </c>
      <c r="O74" s="206">
        <f>TRE!O$12</f>
        <v>364.86096302665521</v>
      </c>
      <c r="P74" s="206">
        <f>TRE!P$12</f>
        <v>373.96104901117792</v>
      </c>
      <c r="Q74" s="206">
        <f>TRE!Q$12</f>
        <v>398.48572656921749</v>
      </c>
      <c r="R74" s="206">
        <f>TRE!R$12</f>
        <v>419.17454858125529</v>
      </c>
      <c r="S74" s="206">
        <f>TRE!S$12</f>
        <v>419.9233018056749</v>
      </c>
      <c r="T74" s="206">
        <f>TRE!T$12</f>
        <v>409.52055030094579</v>
      </c>
      <c r="U74" s="206">
        <f>TRE!U$12</f>
        <v>409.8375752364575</v>
      </c>
      <c r="V74" s="206">
        <f>TRE!V$12</f>
        <v>433.94918314703352</v>
      </c>
      <c r="W74" s="206">
        <f>TRE!W$12</f>
        <v>412.26801375752359</v>
      </c>
    </row>
    <row r="75" spans="1:23" ht="12" customHeight="1" x14ac:dyDescent="0.25">
      <c r="A75" s="14" t="s">
        <v>63</v>
      </c>
      <c r="B75" s="206">
        <f>MAE!B$12</f>
        <v>4723.7725709372307</v>
      </c>
      <c r="C75" s="206">
        <f>MAE!C$12</f>
        <v>4813.2067067927755</v>
      </c>
      <c r="D75" s="206">
        <f>MAE!D$12</f>
        <v>4874.6458297506442</v>
      </c>
      <c r="E75" s="206">
        <f>MAE!E$12</f>
        <v>4945.0941530524487</v>
      </c>
      <c r="F75" s="206">
        <f>MAE!F$12</f>
        <v>4870.5838349097157</v>
      </c>
      <c r="G75" s="206">
        <f>MAE!G$12</f>
        <v>4793.880825451417</v>
      </c>
      <c r="H75" s="206">
        <f>MAE!H$12</f>
        <v>4791.0265692175399</v>
      </c>
      <c r="I75" s="206">
        <f>MAE!I$12</f>
        <v>4751.0675838349098</v>
      </c>
      <c r="J75" s="206">
        <f>MAE!J$12</f>
        <v>4654.612123817712</v>
      </c>
      <c r="K75" s="206">
        <f>MAE!K$12</f>
        <v>3734.8882201203778</v>
      </c>
      <c r="L75" s="206">
        <f>MAE!L$12</f>
        <v>3896.517454858124</v>
      </c>
      <c r="M75" s="206">
        <f>MAE!M$12</f>
        <v>3678.7857265692169</v>
      </c>
      <c r="N75" s="206">
        <f>MAE!N$12</f>
        <v>3489.337919174548</v>
      </c>
      <c r="O75" s="206">
        <f>MAE!O$12</f>
        <v>3356.116852966466</v>
      </c>
      <c r="P75" s="206">
        <f>MAE!P$12</f>
        <v>3314.9230438521058</v>
      </c>
      <c r="Q75" s="206">
        <f>MAE!Q$12</f>
        <v>3356.7663800515902</v>
      </c>
      <c r="R75" s="206">
        <f>MAE!R$12</f>
        <v>3408.837231298367</v>
      </c>
      <c r="S75" s="206">
        <f>MAE!S$12</f>
        <v>3501.6305245055878</v>
      </c>
      <c r="T75" s="206">
        <f>MAE!T$12</f>
        <v>3477.0089423903692</v>
      </c>
      <c r="U75" s="206">
        <f>MAE!U$12</f>
        <v>3495.7809974204638</v>
      </c>
      <c r="V75" s="206">
        <f>MAE!V$12</f>
        <v>3278.2550300945841</v>
      </c>
      <c r="W75" s="206">
        <f>MAE!W$12</f>
        <v>3683.0307565074399</v>
      </c>
    </row>
    <row r="76" spans="1:23" ht="12" customHeight="1" x14ac:dyDescent="0.25">
      <c r="A76" s="14" t="s">
        <v>64</v>
      </c>
      <c r="B76" s="206">
        <f>TEL!B$12</f>
        <v>2707.5271711092</v>
      </c>
      <c r="C76" s="206">
        <f>TEL!C$12</f>
        <v>2687.416509028375</v>
      </c>
      <c r="D76" s="206">
        <f>TEL!D$12</f>
        <v>2717.4569217540839</v>
      </c>
      <c r="E76" s="206">
        <f>TEL!E$12</f>
        <v>2724.2141874462591</v>
      </c>
      <c r="F76" s="206">
        <f>TEL!F$12</f>
        <v>2554.237145313843</v>
      </c>
      <c r="G76" s="206">
        <f>TEL!G$12</f>
        <v>2383.0705932932069</v>
      </c>
      <c r="H76" s="206">
        <f>TEL!H$12</f>
        <v>2257.8867583834908</v>
      </c>
      <c r="I76" s="206">
        <f>TEL!I$12</f>
        <v>1907.905846947549</v>
      </c>
      <c r="J76" s="206">
        <f>TEL!J$12</f>
        <v>1655.061134995701</v>
      </c>
      <c r="K76" s="206">
        <f>TEL!K$12</f>
        <v>1384.4128976784179</v>
      </c>
      <c r="L76" s="206">
        <f>TEL!L$12</f>
        <v>1340.2121238177131</v>
      </c>
      <c r="M76" s="206">
        <f>TEL!M$12</f>
        <v>1191.282115219261</v>
      </c>
      <c r="N76" s="206">
        <f>TEL!N$12</f>
        <v>1200.9075666380049</v>
      </c>
      <c r="O76" s="206">
        <f>TEL!O$12</f>
        <v>1166.661822871883</v>
      </c>
      <c r="P76" s="206">
        <f>TEL!P$12</f>
        <v>1137.5966466036109</v>
      </c>
      <c r="Q76" s="206">
        <f>TEL!Q$12</f>
        <v>1106.4679277730011</v>
      </c>
      <c r="R76" s="206">
        <f>TEL!R$12</f>
        <v>1098.5740326741191</v>
      </c>
      <c r="S76" s="206">
        <f>TEL!S$12</f>
        <v>1163.23551160791</v>
      </c>
      <c r="T76" s="206">
        <f>TEL!T$12</f>
        <v>1126.690971625108</v>
      </c>
      <c r="U76" s="206">
        <f>TEL!U$12</f>
        <v>1117.6792777300091</v>
      </c>
      <c r="V76" s="206">
        <f>TEL!V$12</f>
        <v>996.94840928632834</v>
      </c>
      <c r="W76" s="206">
        <f>TEL!W$12</f>
        <v>1035.72095884229</v>
      </c>
    </row>
    <row r="77" spans="1:23" ht="12" customHeight="1" x14ac:dyDescent="0.25">
      <c r="A77" s="14" t="s">
        <v>65</v>
      </c>
      <c r="B77" s="206">
        <f>WWP!B$12</f>
        <v>465.24789337919168</v>
      </c>
      <c r="C77" s="206">
        <f>WWP!C$12</f>
        <v>484.08331900257951</v>
      </c>
      <c r="D77" s="206">
        <f>WWP!D$12</f>
        <v>484.68993981083412</v>
      </c>
      <c r="E77" s="206">
        <f>WWP!E$12</f>
        <v>482.87472055030088</v>
      </c>
      <c r="F77" s="206">
        <f>WWP!F$12</f>
        <v>503.48237317282877</v>
      </c>
      <c r="G77" s="206">
        <f>WWP!G$12</f>
        <v>504.4616509028375</v>
      </c>
      <c r="H77" s="206">
        <f>WWP!H$12</f>
        <v>538.90799656061904</v>
      </c>
      <c r="I77" s="206">
        <f>WWP!I$12</f>
        <v>499.58443680137572</v>
      </c>
      <c r="J77" s="206">
        <f>WWP!J$12</f>
        <v>542.28521066208077</v>
      </c>
      <c r="K77" s="206">
        <f>WWP!K$12</f>
        <v>574.12347377472042</v>
      </c>
      <c r="L77" s="206">
        <f>WWP!L$12</f>
        <v>464.90877042132422</v>
      </c>
      <c r="M77" s="206">
        <f>WWP!M$12</f>
        <v>475.819260533104</v>
      </c>
      <c r="N77" s="206">
        <f>WWP!N$12</f>
        <v>431.84299226139291</v>
      </c>
      <c r="O77" s="206">
        <f>WWP!O$12</f>
        <v>403.66870163370578</v>
      </c>
      <c r="P77" s="206">
        <f>WWP!P$12</f>
        <v>413.92467755803938</v>
      </c>
      <c r="Q77" s="206">
        <f>WWP!Q$12</f>
        <v>456.97196904557183</v>
      </c>
      <c r="R77" s="206">
        <f>WWP!R$12</f>
        <v>468.32175408426491</v>
      </c>
      <c r="S77" s="206">
        <f>WWP!S$12</f>
        <v>484.99509888220121</v>
      </c>
      <c r="T77" s="206">
        <f>WWP!T$12</f>
        <v>494.18142734307821</v>
      </c>
      <c r="U77" s="206">
        <f>WWP!U$12</f>
        <v>484.11943250214961</v>
      </c>
      <c r="V77" s="206">
        <f>WWP!V$12</f>
        <v>481.60584694754948</v>
      </c>
      <c r="W77" s="206">
        <f>WWP!W$12</f>
        <v>617.60959269185719</v>
      </c>
    </row>
    <row r="78" spans="1:23" ht="12" customHeight="1" x14ac:dyDescent="0.25">
      <c r="A78" s="21" t="s">
        <v>66</v>
      </c>
      <c r="B78" s="209">
        <f>OIS!B$12</f>
        <v>2997.2147033534052</v>
      </c>
      <c r="C78" s="209">
        <f>OIS!C$12</f>
        <v>3151.4778159931279</v>
      </c>
      <c r="D78" s="209">
        <f>OIS!D$12</f>
        <v>3276.5304385210652</v>
      </c>
      <c r="E78" s="209">
        <f>OIS!E$12</f>
        <v>3360.3013757523622</v>
      </c>
      <c r="F78" s="209">
        <f>OIS!F$12</f>
        <v>2666.0503009458298</v>
      </c>
      <c r="G78" s="209">
        <f>OIS!G$12</f>
        <v>2778.100257953563</v>
      </c>
      <c r="H78" s="209">
        <f>OIS!H$12</f>
        <v>2884.637489251938</v>
      </c>
      <c r="I78" s="209">
        <f>OIS!I$12</f>
        <v>2800.5779879621609</v>
      </c>
      <c r="J78" s="209">
        <f>OIS!J$12</f>
        <v>2918.4628546861591</v>
      </c>
      <c r="K78" s="209">
        <f>OIS!K$12</f>
        <v>2582.373344797933</v>
      </c>
      <c r="L78" s="209">
        <f>OIS!L$12</f>
        <v>2943.180997420463</v>
      </c>
      <c r="M78" s="209">
        <f>OIS!M$12</f>
        <v>2286.194754944107</v>
      </c>
      <c r="N78" s="209">
        <f>OIS!N$12</f>
        <v>2136.2591573516811</v>
      </c>
      <c r="O78" s="209">
        <f>OIS!O$12</f>
        <v>2064.968357695614</v>
      </c>
      <c r="P78" s="209">
        <f>OIS!P$12</f>
        <v>2029.407050730865</v>
      </c>
      <c r="Q78" s="209">
        <f>OIS!Q$12</f>
        <v>2020.838693035251</v>
      </c>
      <c r="R78" s="209">
        <f>OIS!R$12</f>
        <v>2091.1269131556278</v>
      </c>
      <c r="S78" s="209">
        <f>OIS!S$12</f>
        <v>2077.7286328460891</v>
      </c>
      <c r="T78" s="209">
        <f>OIS!T$12</f>
        <v>2016.7844368013721</v>
      </c>
      <c r="U78" s="209">
        <f>OIS!U$12</f>
        <v>2559.241530524509</v>
      </c>
      <c r="V78" s="209">
        <f>OIS!V$12</f>
        <v>2406.291143594146</v>
      </c>
      <c r="W78" s="209">
        <f>OIS!W$12</f>
        <v>3156.5358728170581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7756.8405846947544</v>
      </c>
      <c r="C81" s="212">
        <v>8986.8993981083404</v>
      </c>
      <c r="D81" s="212">
        <v>9005.9496130696461</v>
      </c>
      <c r="E81" s="212">
        <v>8530.3191745485801</v>
      </c>
      <c r="F81" s="212">
        <v>7788.625967325881</v>
      </c>
      <c r="G81" s="212">
        <v>8021.730180567497</v>
      </c>
      <c r="H81" s="212">
        <v>8486.6605331040428</v>
      </c>
      <c r="I81" s="212">
        <v>8340.6850386930346</v>
      </c>
      <c r="J81" s="212">
        <v>8501.5763542562327</v>
      </c>
      <c r="K81" s="212">
        <v>8176.050902837489</v>
      </c>
      <c r="L81" s="212">
        <v>9222.365606190886</v>
      </c>
      <c r="M81" s="212">
        <v>8818.9142734307807</v>
      </c>
      <c r="N81" s="212">
        <v>7414.0512467755816</v>
      </c>
      <c r="O81" s="212">
        <v>5842.0465176268272</v>
      </c>
      <c r="P81" s="212">
        <v>6739.1754944110044</v>
      </c>
      <c r="Q81" s="212">
        <v>6218.0423903697338</v>
      </c>
      <c r="R81" s="212">
        <v>5928.5682717110913</v>
      </c>
      <c r="S81" s="212">
        <v>7452.6295786758365</v>
      </c>
      <c r="T81" s="212">
        <v>6784.2745485812538</v>
      </c>
      <c r="U81" s="212">
        <v>6778.2539982803082</v>
      </c>
      <c r="V81" s="212">
        <v>6582.4799656061905</v>
      </c>
      <c r="W81" s="212">
        <v>5601.4831470335339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4.8882201203783318</v>
      </c>
    </row>
    <row r="83" spans="1:23" ht="12" customHeight="1" x14ac:dyDescent="0.25">
      <c r="A83" s="14" t="s">
        <v>31</v>
      </c>
      <c r="B83" s="206">
        <v>6779.7769561478926</v>
      </c>
      <c r="C83" s="206">
        <v>7993.4557179707654</v>
      </c>
      <c r="D83" s="206">
        <v>8085.3993121238173</v>
      </c>
      <c r="E83" s="206">
        <v>7600.7190025795344</v>
      </c>
      <c r="F83" s="206">
        <v>6801.7386070507309</v>
      </c>
      <c r="G83" s="206">
        <v>7029.1033533963882</v>
      </c>
      <c r="H83" s="206">
        <v>7540.6803095442829</v>
      </c>
      <c r="I83" s="206">
        <v>7571.6179707652609</v>
      </c>
      <c r="J83" s="206">
        <v>7806.2625107480644</v>
      </c>
      <c r="K83" s="206">
        <v>7609.3484092863282</v>
      </c>
      <c r="L83" s="206">
        <v>8656.458469475494</v>
      </c>
      <c r="M83" s="206">
        <v>8392.2160791057595</v>
      </c>
      <c r="N83" s="206">
        <v>7043.2429922613937</v>
      </c>
      <c r="O83" s="206">
        <v>5392.4119518486668</v>
      </c>
      <c r="P83" s="206">
        <v>6229.7601891659488</v>
      </c>
      <c r="Q83" s="206">
        <v>5645.5359415305247</v>
      </c>
      <c r="R83" s="206">
        <v>5275.9887360275143</v>
      </c>
      <c r="S83" s="206">
        <v>6797.1097162510732</v>
      </c>
      <c r="T83" s="206">
        <v>6168.1903697334465</v>
      </c>
      <c r="U83" s="206">
        <v>6135.3369733447962</v>
      </c>
      <c r="V83" s="206">
        <v>5929.1828890799652</v>
      </c>
      <c r="W83" s="206">
        <v>4932.7501289767833</v>
      </c>
    </row>
    <row r="84" spans="1:23" ht="12" customHeight="1" x14ac:dyDescent="0.25">
      <c r="A84" s="18" t="s">
        <v>32</v>
      </c>
      <c r="B84" s="206">
        <v>105.2235597592433</v>
      </c>
      <c r="C84" s="206">
        <v>503.65434221840059</v>
      </c>
      <c r="D84" s="206">
        <v>367.6913155631986</v>
      </c>
      <c r="E84" s="206">
        <v>266.01461736887359</v>
      </c>
      <c r="F84" s="206">
        <v>0</v>
      </c>
      <c r="G84" s="206">
        <v>5.9114359415305238</v>
      </c>
      <c r="H84" s="206">
        <v>203.35339638865</v>
      </c>
      <c r="I84" s="206">
        <v>422.07652622527939</v>
      </c>
      <c r="J84" s="206">
        <v>487.10232158211522</v>
      </c>
      <c r="K84" s="206">
        <v>0</v>
      </c>
      <c r="L84" s="206">
        <v>0</v>
      </c>
      <c r="M84" s="206">
        <v>282.56663800515912</v>
      </c>
      <c r="N84" s="206">
        <v>282.56663800515912</v>
      </c>
      <c r="O84" s="206">
        <v>277.83748925193458</v>
      </c>
      <c r="P84" s="206">
        <v>262.46775580395519</v>
      </c>
      <c r="Q84" s="206">
        <v>294.38950988822012</v>
      </c>
      <c r="R84" s="206">
        <v>176.1607910576096</v>
      </c>
      <c r="S84" s="206">
        <v>176.1607910576096</v>
      </c>
      <c r="T84" s="206">
        <v>147.7858985382631</v>
      </c>
      <c r="U84" s="206">
        <v>107.6283748925193</v>
      </c>
      <c r="V84" s="206">
        <v>161.4424763542562</v>
      </c>
      <c r="W84" s="206">
        <v>52.059673258813397</v>
      </c>
    </row>
    <row r="85" spans="1:23" ht="12" customHeight="1" x14ac:dyDescent="0.25">
      <c r="A85" s="18" t="s">
        <v>33</v>
      </c>
      <c r="B85" s="206">
        <v>20.875150472914871</v>
      </c>
      <c r="C85" s="206">
        <v>35.158125537403272</v>
      </c>
      <c r="D85" s="206">
        <v>32.960705073086842</v>
      </c>
      <c r="E85" s="206">
        <v>38.454170249355109</v>
      </c>
      <c r="F85" s="206">
        <v>17.579019776440241</v>
      </c>
      <c r="G85" s="206">
        <v>3.2960447119518479</v>
      </c>
      <c r="H85" s="206">
        <v>15.3816852966466</v>
      </c>
      <c r="I85" s="206">
        <v>14.28297506448839</v>
      </c>
      <c r="J85" s="206">
        <v>0</v>
      </c>
      <c r="K85" s="206">
        <v>34.059415305245047</v>
      </c>
      <c r="L85" s="206">
        <v>8.7895098882201186</v>
      </c>
      <c r="M85" s="206">
        <v>7.690799656061909</v>
      </c>
      <c r="N85" s="206">
        <v>93.388736027515051</v>
      </c>
      <c r="O85" s="206">
        <v>43.947635425623382</v>
      </c>
      <c r="P85" s="206">
        <v>46.145055889939812</v>
      </c>
      <c r="Q85" s="206">
        <v>62.625365434221827</v>
      </c>
      <c r="R85" s="206">
        <v>34.059415305245047</v>
      </c>
      <c r="S85" s="206">
        <v>31.862080825451411</v>
      </c>
      <c r="T85" s="206">
        <v>25.26990541702493</v>
      </c>
      <c r="U85" s="206">
        <v>21.984780739466899</v>
      </c>
      <c r="V85" s="206">
        <v>16.708856405846952</v>
      </c>
      <c r="W85" s="206">
        <v>88.519346517626829</v>
      </c>
    </row>
    <row r="86" spans="1:23" ht="12" customHeight="1" x14ac:dyDescent="0.25">
      <c r="A86" s="18" t="s">
        <v>83</v>
      </c>
      <c r="B86" s="206">
        <v>1053.095442820292</v>
      </c>
      <c r="C86" s="206">
        <v>733.60558899398109</v>
      </c>
      <c r="D86" s="206">
        <v>1051.0604471195179</v>
      </c>
      <c r="E86" s="206">
        <v>670.52166809974199</v>
      </c>
      <c r="F86" s="206">
        <v>661.36431642304387</v>
      </c>
      <c r="G86" s="206">
        <v>662.38177128116934</v>
      </c>
      <c r="H86" s="206">
        <v>651.18942390369727</v>
      </c>
      <c r="I86" s="206">
        <v>661.36431642304387</v>
      </c>
      <c r="J86" s="206">
        <v>951.34711951848658</v>
      </c>
      <c r="K86" s="206">
        <v>861.8085124677558</v>
      </c>
      <c r="L86" s="206">
        <v>1181.2983662940669</v>
      </c>
      <c r="M86" s="206">
        <v>669.50412725709361</v>
      </c>
      <c r="N86" s="206">
        <v>524.00404127257093</v>
      </c>
      <c r="O86" s="206">
        <v>346.96190885640578</v>
      </c>
      <c r="P86" s="206">
        <v>312.36741186586409</v>
      </c>
      <c r="Q86" s="206">
        <v>183.14703353396391</v>
      </c>
      <c r="R86" s="206">
        <v>135.32527944969911</v>
      </c>
      <c r="S86" s="206">
        <v>127.1854686156492</v>
      </c>
      <c r="T86" s="206">
        <v>84.722785898538262</v>
      </c>
      <c r="U86" s="206">
        <v>42.260189165950123</v>
      </c>
      <c r="V86" s="206">
        <v>14.81556319862425</v>
      </c>
      <c r="W86" s="206">
        <v>10.9938950988822</v>
      </c>
    </row>
    <row r="87" spans="1:23" ht="12" customHeight="1" x14ac:dyDescent="0.25">
      <c r="A87" s="18" t="s">
        <v>70</v>
      </c>
      <c r="B87" s="206">
        <v>126.11066208082541</v>
      </c>
      <c r="C87" s="206">
        <v>95.538349097162509</v>
      </c>
      <c r="D87" s="206">
        <v>159.54909716251069</v>
      </c>
      <c r="E87" s="206">
        <v>115.6013757523646</v>
      </c>
      <c r="F87" s="206">
        <v>37.259931212381773</v>
      </c>
      <c r="G87" s="206">
        <v>140.44135855546</v>
      </c>
      <c r="H87" s="206">
        <v>270.37351676698188</v>
      </c>
      <c r="I87" s="206">
        <v>192.98744625967319</v>
      </c>
      <c r="J87" s="206">
        <v>210.18435081685291</v>
      </c>
      <c r="K87" s="206">
        <v>256.04282029234741</v>
      </c>
      <c r="L87" s="206">
        <v>241.71203783319001</v>
      </c>
      <c r="M87" s="206">
        <v>279.92742906276868</v>
      </c>
      <c r="N87" s="206">
        <v>358.26887360275151</v>
      </c>
      <c r="O87" s="206">
        <v>349.67042132416162</v>
      </c>
      <c r="P87" s="206">
        <v>333.42889079965602</v>
      </c>
      <c r="Q87" s="206">
        <v>303.81195184866721</v>
      </c>
      <c r="R87" s="206">
        <v>262.73052450558902</v>
      </c>
      <c r="S87" s="206">
        <v>229.29208942390369</v>
      </c>
      <c r="T87" s="206">
        <v>187.2552020636285</v>
      </c>
      <c r="U87" s="206">
        <v>131.8429062768702</v>
      </c>
      <c r="V87" s="206">
        <v>114.3145313843508</v>
      </c>
      <c r="W87" s="206">
        <v>46.012209802235589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3404.1558899398105</v>
      </c>
      <c r="C88" s="206">
        <f t="shared" si="5"/>
        <v>4498.4332760103189</v>
      </c>
      <c r="D88" s="206">
        <f t="shared" si="5"/>
        <v>4040.2024935511618</v>
      </c>
      <c r="E88" s="206">
        <f t="shared" si="5"/>
        <v>3952.1831470335333</v>
      </c>
      <c r="F88" s="206">
        <f t="shared" si="5"/>
        <v>3378.3604471195194</v>
      </c>
      <c r="G88" s="206">
        <f t="shared" si="5"/>
        <v>3358.5650902837474</v>
      </c>
      <c r="H88" s="206">
        <f t="shared" si="5"/>
        <v>3426.2731728288918</v>
      </c>
      <c r="I88" s="206">
        <f t="shared" si="5"/>
        <v>3211.1637145313844</v>
      </c>
      <c r="J88" s="206">
        <f t="shared" si="5"/>
        <v>3015.3721410146168</v>
      </c>
      <c r="K88" s="206">
        <f t="shared" si="5"/>
        <v>3375.0835769561477</v>
      </c>
      <c r="L88" s="206">
        <f t="shared" si="5"/>
        <v>4028.8049011177991</v>
      </c>
      <c r="M88" s="206">
        <f t="shared" si="5"/>
        <v>4475.8288907996548</v>
      </c>
      <c r="N88" s="206">
        <f t="shared" si="5"/>
        <v>3307.9916595012915</v>
      </c>
      <c r="O88" s="206">
        <f t="shared" si="5"/>
        <v>2711.4359415305248</v>
      </c>
      <c r="P88" s="206">
        <f t="shared" si="5"/>
        <v>2820.3974204643164</v>
      </c>
      <c r="Q88" s="206">
        <f t="shared" si="5"/>
        <v>2432.7840068787627</v>
      </c>
      <c r="R88" s="206">
        <f t="shared" si="5"/>
        <v>2179.1295786758378</v>
      </c>
      <c r="S88" s="206">
        <f t="shared" si="5"/>
        <v>1972.6204643164219</v>
      </c>
      <c r="T88" s="206">
        <f t="shared" si="5"/>
        <v>1556.0198624247623</v>
      </c>
      <c r="U88" s="206">
        <f t="shared" si="5"/>
        <v>2024.9417884780732</v>
      </c>
      <c r="V88" s="206">
        <f t="shared" si="5"/>
        <v>2249.1840068787615</v>
      </c>
      <c r="W88" s="206">
        <f t="shared" si="5"/>
        <v>2287.7075666380033</v>
      </c>
    </row>
    <row r="89" spans="1:23" ht="12" customHeight="1" x14ac:dyDescent="0.25">
      <c r="A89" s="18" t="s">
        <v>84</v>
      </c>
      <c r="B89" s="206">
        <v>2070.3162510748061</v>
      </c>
      <c r="C89" s="206">
        <v>2127.0660361134992</v>
      </c>
      <c r="D89" s="206">
        <v>2433.935253654342</v>
      </c>
      <c r="E89" s="206">
        <v>2557.9440240756662</v>
      </c>
      <c r="F89" s="206">
        <v>2707.174892519346</v>
      </c>
      <c r="G89" s="206">
        <v>2858.507652622528</v>
      </c>
      <c r="H89" s="206">
        <v>2974.1091143594149</v>
      </c>
      <c r="I89" s="206">
        <v>3069.7429922613919</v>
      </c>
      <c r="J89" s="206">
        <v>3142.2565778159928</v>
      </c>
      <c r="K89" s="206">
        <v>3082.3540842648322</v>
      </c>
      <c r="L89" s="206">
        <v>3195.8536543422179</v>
      </c>
      <c r="M89" s="206">
        <v>2676.6981943250212</v>
      </c>
      <c r="N89" s="206">
        <v>2477.0230438521062</v>
      </c>
      <c r="O89" s="206">
        <v>1662.558555460017</v>
      </c>
      <c r="P89" s="206">
        <v>2454.9536543422182</v>
      </c>
      <c r="Q89" s="206">
        <v>2368.7780739466889</v>
      </c>
      <c r="R89" s="206">
        <v>2488.5831470335338</v>
      </c>
      <c r="S89" s="206">
        <v>4259.9888220120374</v>
      </c>
      <c r="T89" s="206">
        <v>4167.1367153912297</v>
      </c>
      <c r="U89" s="206">
        <v>3806.6789337919172</v>
      </c>
      <c r="V89" s="206">
        <v>3372.7174548581252</v>
      </c>
      <c r="W89" s="206">
        <v>2447.4574376612209</v>
      </c>
    </row>
    <row r="90" spans="1:23" ht="12" customHeight="1" x14ac:dyDescent="0.25">
      <c r="A90" s="14" t="s">
        <v>35</v>
      </c>
      <c r="B90" s="206">
        <v>977.06362854686154</v>
      </c>
      <c r="C90" s="206">
        <v>993.44368013757514</v>
      </c>
      <c r="D90" s="206">
        <v>920.55030094582969</v>
      </c>
      <c r="E90" s="206">
        <v>929.6001719690455</v>
      </c>
      <c r="F90" s="206">
        <v>986.8873602751504</v>
      </c>
      <c r="G90" s="206">
        <v>992.62682717110908</v>
      </c>
      <c r="H90" s="206">
        <v>945.98022355975922</v>
      </c>
      <c r="I90" s="206">
        <v>769.067067927773</v>
      </c>
      <c r="J90" s="206">
        <v>695.31384350816847</v>
      </c>
      <c r="K90" s="206">
        <v>566.70249355116073</v>
      </c>
      <c r="L90" s="206">
        <v>565.90713671539118</v>
      </c>
      <c r="M90" s="206">
        <v>426.69819432502152</v>
      </c>
      <c r="N90" s="206">
        <v>370.80825451418741</v>
      </c>
      <c r="O90" s="206">
        <v>449.63456577815992</v>
      </c>
      <c r="P90" s="206">
        <v>509.41530524505578</v>
      </c>
      <c r="Q90" s="206">
        <v>572.50644883920893</v>
      </c>
      <c r="R90" s="206">
        <v>652.57953568357686</v>
      </c>
      <c r="S90" s="206">
        <v>655.51986242476346</v>
      </c>
      <c r="T90" s="206">
        <v>616.08417884780738</v>
      </c>
      <c r="U90" s="206">
        <v>642.91702493551156</v>
      </c>
      <c r="V90" s="206">
        <v>653.29707652622528</v>
      </c>
      <c r="W90" s="206">
        <v>663.84479793637149</v>
      </c>
    </row>
    <row r="91" spans="1:23" ht="12" customHeight="1" x14ac:dyDescent="0.25">
      <c r="A91" s="18" t="s">
        <v>72</v>
      </c>
      <c r="B91" s="206">
        <v>977.06362854686154</v>
      </c>
      <c r="C91" s="206">
        <v>993.44368013757514</v>
      </c>
      <c r="D91" s="206">
        <v>920.55030094582969</v>
      </c>
      <c r="E91" s="206">
        <v>929.6001719690455</v>
      </c>
      <c r="F91" s="206">
        <v>986.8873602751504</v>
      </c>
      <c r="G91" s="206">
        <v>992.62682717110908</v>
      </c>
      <c r="H91" s="206">
        <v>945.98022355975922</v>
      </c>
      <c r="I91" s="206">
        <v>769.067067927773</v>
      </c>
      <c r="J91" s="206">
        <v>695.31384350816847</v>
      </c>
      <c r="K91" s="206">
        <v>566.70249355116073</v>
      </c>
      <c r="L91" s="206">
        <v>565.90713671539118</v>
      </c>
      <c r="M91" s="206">
        <v>426.69819432502152</v>
      </c>
      <c r="N91" s="206">
        <v>370.80825451418741</v>
      </c>
      <c r="O91" s="206">
        <v>449.63456577815992</v>
      </c>
      <c r="P91" s="206">
        <v>509.41530524505578</v>
      </c>
      <c r="Q91" s="206">
        <v>572.50644883920893</v>
      </c>
      <c r="R91" s="206">
        <v>652.57953568357686</v>
      </c>
      <c r="S91" s="206">
        <v>655.51986242476346</v>
      </c>
      <c r="T91" s="206">
        <v>616.08417884780738</v>
      </c>
      <c r="U91" s="206">
        <v>642.91702493551156</v>
      </c>
      <c r="V91" s="206">
        <v>653.29707652622528</v>
      </c>
      <c r="W91" s="206">
        <v>663.84479793637149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7756.8405846947544</v>
      </c>
      <c r="C94" s="212">
        <f t="shared" si="6"/>
        <v>8986.8993981083404</v>
      </c>
      <c r="D94" s="212">
        <f t="shared" si="6"/>
        <v>9005.9496130696461</v>
      </c>
      <c r="E94" s="212">
        <f t="shared" si="6"/>
        <v>8530.3191745485801</v>
      </c>
      <c r="F94" s="212">
        <f t="shared" si="6"/>
        <v>7788.625967325881</v>
      </c>
      <c r="G94" s="212">
        <f t="shared" si="6"/>
        <v>8021.730180567497</v>
      </c>
      <c r="H94" s="212">
        <f t="shared" si="6"/>
        <v>8486.6605331040428</v>
      </c>
      <c r="I94" s="212">
        <f t="shared" si="6"/>
        <v>8340.6850386930346</v>
      </c>
      <c r="J94" s="212">
        <f t="shared" si="6"/>
        <v>8501.5763542562327</v>
      </c>
      <c r="K94" s="212">
        <f t="shared" si="6"/>
        <v>8176.050902837489</v>
      </c>
      <c r="L94" s="212">
        <f t="shared" si="6"/>
        <v>9222.365606190886</v>
      </c>
      <c r="M94" s="212">
        <f t="shared" si="6"/>
        <v>8818.9142734307807</v>
      </c>
      <c r="N94" s="212">
        <f t="shared" si="6"/>
        <v>7414.0512467755816</v>
      </c>
      <c r="O94" s="212">
        <f t="shared" si="6"/>
        <v>5842.0465176268272</v>
      </c>
      <c r="P94" s="212">
        <f t="shared" si="6"/>
        <v>6739.1754944110044</v>
      </c>
      <c r="Q94" s="212">
        <f t="shared" si="6"/>
        <v>6218.0423903697338</v>
      </c>
      <c r="R94" s="212">
        <f t="shared" si="6"/>
        <v>5928.5682717110913</v>
      </c>
      <c r="S94" s="212">
        <f t="shared" si="6"/>
        <v>7452.6295786758365</v>
      </c>
      <c r="T94" s="212">
        <f t="shared" si="6"/>
        <v>6784.2745485812538</v>
      </c>
      <c r="U94" s="212">
        <f t="shared" si="6"/>
        <v>6778.2539982803082</v>
      </c>
      <c r="V94" s="212">
        <f t="shared" si="6"/>
        <v>6582.4799656061905</v>
      </c>
      <c r="W94" s="212">
        <f t="shared" si="6"/>
        <v>5601.4831470335339</v>
      </c>
    </row>
    <row r="95" spans="1:23" ht="12" customHeight="1" x14ac:dyDescent="0.25">
      <c r="A95" s="24" t="s">
        <v>46</v>
      </c>
      <c r="B95" s="215">
        <f>CHI!B58</f>
        <v>4818.5775591933161</v>
      </c>
      <c r="C95" s="215">
        <f>CHI!C58</f>
        <v>5405.586626890321</v>
      </c>
      <c r="D95" s="215">
        <f>CHI!D58</f>
        <v>5437.085594361014</v>
      </c>
      <c r="E95" s="215">
        <f>CHI!E58</f>
        <v>4926.4689508436231</v>
      </c>
      <c r="F95" s="215">
        <f>CHI!F58</f>
        <v>4761.5600171969036</v>
      </c>
      <c r="G95" s="215">
        <f>CHI!G58</f>
        <v>5042.5001719690454</v>
      </c>
      <c r="H95" s="215">
        <f>CHI!H58</f>
        <v>5432.3660361134989</v>
      </c>
      <c r="I95" s="215">
        <f>CHI!I58</f>
        <v>5472.9578675838338</v>
      </c>
      <c r="J95" s="215">
        <f>CHI!J58</f>
        <v>5867.6889079965586</v>
      </c>
      <c r="K95" s="215">
        <f>CHI!K58</f>
        <v>5206.2171886248971</v>
      </c>
      <c r="L95" s="215">
        <f>CHI!L58</f>
        <v>5632.8938346610976</v>
      </c>
      <c r="M95" s="215">
        <f>CHI!M58</f>
        <v>5938.5999307883403</v>
      </c>
      <c r="N95" s="215">
        <f>CHI!N58</f>
        <v>4866.9748228334811</v>
      </c>
      <c r="O95" s="215">
        <f>CHI!O58</f>
        <v>3695.3378434885858</v>
      </c>
      <c r="P95" s="215">
        <f>CHI!P58</f>
        <v>4954.9393987288759</v>
      </c>
      <c r="Q95" s="215">
        <f>CHI!Q58</f>
        <v>4031.0069169805552</v>
      </c>
      <c r="R95" s="215">
        <f>CHI!R58</f>
        <v>4052.9879105264572</v>
      </c>
      <c r="S95" s="215">
        <f>CHI!S58</f>
        <v>5764.4506441149824</v>
      </c>
      <c r="T95" s="215">
        <f>CHI!T58</f>
        <v>5444.457953568357</v>
      </c>
      <c r="U95" s="215">
        <f>CHI!U58</f>
        <v>4965.7417884780734</v>
      </c>
      <c r="V95" s="215">
        <f>CHI!V58</f>
        <v>4415.1170249355109</v>
      </c>
      <c r="W95" s="215">
        <f>CHI!W58</f>
        <v>3479.8037833190019</v>
      </c>
    </row>
    <row r="96" spans="1:23" ht="12" customHeight="1" x14ac:dyDescent="0.25">
      <c r="A96" s="21" t="s">
        <v>29</v>
      </c>
      <c r="B96" s="209">
        <v>2938.2630255014383</v>
      </c>
      <c r="C96" s="209">
        <v>3581.3127712180194</v>
      </c>
      <c r="D96" s="209">
        <v>3568.8640187086321</v>
      </c>
      <c r="E96" s="209">
        <v>3603.850223704957</v>
      </c>
      <c r="F96" s="209">
        <v>3027.0659501289774</v>
      </c>
      <c r="G96" s="209">
        <v>2979.2300085984516</v>
      </c>
      <c r="H96" s="209">
        <v>3054.2944969905438</v>
      </c>
      <c r="I96" s="209">
        <v>2867.7271711092008</v>
      </c>
      <c r="J96" s="209">
        <v>2633.8874462596741</v>
      </c>
      <c r="K96" s="209">
        <v>2969.833714212592</v>
      </c>
      <c r="L96" s="209">
        <v>3589.4717715297884</v>
      </c>
      <c r="M96" s="209">
        <v>2880.3143426424404</v>
      </c>
      <c r="N96" s="209">
        <v>2547.0764239421005</v>
      </c>
      <c r="O96" s="209">
        <v>2146.7086741382413</v>
      </c>
      <c r="P96" s="209">
        <v>1784.2360956821285</v>
      </c>
      <c r="Q96" s="209">
        <v>2187.0354733891786</v>
      </c>
      <c r="R96" s="209">
        <v>1875.5803611846341</v>
      </c>
      <c r="S96" s="209">
        <v>1688.178934560854</v>
      </c>
      <c r="T96" s="209">
        <v>1339.8165950128969</v>
      </c>
      <c r="U96" s="209">
        <v>1812.5122098022348</v>
      </c>
      <c r="V96" s="209">
        <v>2167.3629406706796</v>
      </c>
      <c r="W96" s="209">
        <v>2121.679363714532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96275.87613596741</v>
      </c>
      <c r="C98" s="205">
        <f t="shared" si="7"/>
        <v>91932.878665818644</v>
      </c>
      <c r="D98" s="205">
        <f t="shared" si="7"/>
        <v>92563.053760226423</v>
      </c>
      <c r="E98" s="205">
        <f t="shared" si="7"/>
        <v>98252.103384930422</v>
      </c>
      <c r="F98" s="205">
        <f t="shared" si="7"/>
        <v>90033.429678429427</v>
      </c>
      <c r="G98" s="205">
        <f t="shared" si="7"/>
        <v>90275.200103893672</v>
      </c>
      <c r="H98" s="205">
        <f t="shared" si="7"/>
        <v>85965.940289294565</v>
      </c>
      <c r="I98" s="205">
        <f t="shared" si="7"/>
        <v>86642.138364428116</v>
      </c>
      <c r="J98" s="205">
        <f t="shared" si="7"/>
        <v>81398.978135742436</v>
      </c>
      <c r="K98" s="205">
        <f t="shared" si="7"/>
        <v>62725.055202217874</v>
      </c>
      <c r="L98" s="205">
        <f t="shared" si="7"/>
        <v>62594.445529443976</v>
      </c>
      <c r="M98" s="205">
        <f t="shared" si="7"/>
        <v>61471.948934068627</v>
      </c>
      <c r="N98" s="205">
        <f t="shared" si="7"/>
        <v>57255.706887821623</v>
      </c>
      <c r="O98" s="205">
        <f t="shared" si="7"/>
        <v>51750.786511513688</v>
      </c>
      <c r="P98" s="205">
        <f t="shared" si="7"/>
        <v>49687.880748370648</v>
      </c>
      <c r="Q98" s="205">
        <f t="shared" si="7"/>
        <v>49368.70177663293</v>
      </c>
      <c r="R98" s="205">
        <f t="shared" si="7"/>
        <v>49390.815673361663</v>
      </c>
      <c r="S98" s="205">
        <f t="shared" si="7"/>
        <v>46719.662564267564</v>
      </c>
      <c r="T98" s="205">
        <f t="shared" si="7"/>
        <v>47216.154953961675</v>
      </c>
      <c r="U98" s="205">
        <f t="shared" si="7"/>
        <v>45777.984121417328</v>
      </c>
      <c r="V98" s="205">
        <f t="shared" si="7"/>
        <v>42702.96628494576</v>
      </c>
      <c r="W98" s="205">
        <f t="shared" si="7"/>
        <v>55086.219467462237</v>
      </c>
    </row>
    <row r="99" spans="1:23" ht="12" customHeight="1" x14ac:dyDescent="0.25">
      <c r="A99" s="25" t="s">
        <v>16</v>
      </c>
      <c r="B99" s="211">
        <f>ISI!B$54</f>
        <v>12143.725030739944</v>
      </c>
      <c r="C99" s="211">
        <f>ISI!C$54</f>
        <v>10167.562233421906</v>
      </c>
      <c r="D99" s="211">
        <f>ISI!D$54</f>
        <v>9695.9915217653397</v>
      </c>
      <c r="E99" s="211">
        <f>ISI!E$54</f>
        <v>9899.4385130123665</v>
      </c>
      <c r="F99" s="211">
        <f>ISI!F$54</f>
        <v>9951.5332609415</v>
      </c>
      <c r="G99" s="211">
        <f>ISI!G$54</f>
        <v>11235.994294561013</v>
      </c>
      <c r="H99" s="211">
        <f>ISI!H$54</f>
        <v>10905.596611853478</v>
      </c>
      <c r="I99" s="211">
        <f>ISI!I$54</f>
        <v>10461.153465660256</v>
      </c>
      <c r="J99" s="211">
        <f>ISI!J$54</f>
        <v>10001.088084656107</v>
      </c>
      <c r="K99" s="211">
        <f>ISI!K$54</f>
        <v>6169.2469525216929</v>
      </c>
      <c r="L99" s="211">
        <f>ISI!L$54</f>
        <v>7378.7898479470105</v>
      </c>
      <c r="M99" s="211">
        <f>ISI!M$54</f>
        <v>7914.9518676264788</v>
      </c>
      <c r="N99" s="211">
        <f>ISI!N$54</f>
        <v>8290.8937115966783</v>
      </c>
      <c r="O99" s="211">
        <f>ISI!O$54</f>
        <v>7055.2740681326304</v>
      </c>
      <c r="P99" s="211">
        <f>ISI!P$54</f>
        <v>7745.6045011238402</v>
      </c>
      <c r="Q99" s="211">
        <f>ISI!Q$54</f>
        <v>7145.5650029687258</v>
      </c>
      <c r="R99" s="211">
        <f>ISI!R$54</f>
        <v>7587.6865042194895</v>
      </c>
      <c r="S99" s="211">
        <f>ISI!S$54</f>
        <v>6717.5081115980429</v>
      </c>
      <c r="T99" s="211">
        <f>ISI!T$54</f>
        <v>7028.7923969980629</v>
      </c>
      <c r="U99" s="211">
        <f>ISI!U$54</f>
        <v>6689.3738110648537</v>
      </c>
      <c r="V99" s="211">
        <f>ISI!V$54</f>
        <v>5650.1279365432174</v>
      </c>
      <c r="W99" s="211">
        <f>ISI!W$54</f>
        <v>6213.2742982180353</v>
      </c>
    </row>
    <row r="100" spans="1:23" ht="12" customHeight="1" x14ac:dyDescent="0.25">
      <c r="A100" s="14" t="s">
        <v>41</v>
      </c>
      <c r="B100" s="206">
        <f>ISI!B$55</f>
        <v>9672.4665440142326</v>
      </c>
      <c r="C100" s="206">
        <f>ISI!C$55</f>
        <v>8026.0325328006093</v>
      </c>
      <c r="D100" s="206">
        <f>ISI!D$55</f>
        <v>7501.8805528157682</v>
      </c>
      <c r="E100" s="206">
        <f>ISI!E$55</f>
        <v>7696.234729576704</v>
      </c>
      <c r="F100" s="206">
        <f>ISI!F$55</f>
        <v>7833.5181429948489</v>
      </c>
      <c r="G100" s="206">
        <f>ISI!G$55</f>
        <v>9111.0459214119583</v>
      </c>
      <c r="H100" s="206">
        <f>ISI!H$55</f>
        <v>8709.0323775445413</v>
      </c>
      <c r="I100" s="206">
        <f>ISI!I$55</f>
        <v>8322.7962502180635</v>
      </c>
      <c r="J100" s="206">
        <f>ISI!J$55</f>
        <v>7872.1641230617897</v>
      </c>
      <c r="K100" s="206">
        <f>ISI!K$55</f>
        <v>4578.8749659897694</v>
      </c>
      <c r="L100" s="206">
        <f>ISI!L$55</f>
        <v>5697.9298304762269</v>
      </c>
      <c r="M100" s="206">
        <f>ISI!M$55</f>
        <v>6292.1133286231361</v>
      </c>
      <c r="N100" s="206">
        <f>ISI!N$55</f>
        <v>6519.1019543730708</v>
      </c>
      <c r="O100" s="206">
        <f>ISI!O$55</f>
        <v>5167.7414885243697</v>
      </c>
      <c r="P100" s="206">
        <f>ISI!P$55</f>
        <v>5474.7423688669605</v>
      </c>
      <c r="Q100" s="206">
        <f>ISI!Q$55</f>
        <v>4620.9406881383502</v>
      </c>
      <c r="R100" s="206">
        <f>ISI!R$55</f>
        <v>5140.5087729809939</v>
      </c>
      <c r="S100" s="206">
        <f>ISI!S$55</f>
        <v>4189.353378958036</v>
      </c>
      <c r="T100" s="206">
        <f>ISI!T$55</f>
        <v>4305.2872441036598</v>
      </c>
      <c r="U100" s="206">
        <f>ISI!U$55</f>
        <v>4055.9744250790618</v>
      </c>
      <c r="V100" s="206">
        <f>ISI!V$55</f>
        <v>3089.7599813061115</v>
      </c>
      <c r="W100" s="206">
        <f>ISI!W$55</f>
        <v>3423.998256427195</v>
      </c>
    </row>
    <row r="101" spans="1:23" ht="12" customHeight="1" x14ac:dyDescent="0.25">
      <c r="A101" s="14" t="s">
        <v>42</v>
      </c>
      <c r="B101" s="206">
        <f>ISI!B$56</f>
        <v>2471.2584867257115</v>
      </c>
      <c r="C101" s="206">
        <f>ISI!C$56</f>
        <v>2141.5297006212973</v>
      </c>
      <c r="D101" s="206">
        <f>ISI!D$56</f>
        <v>2194.1109689495725</v>
      </c>
      <c r="E101" s="206">
        <f>ISI!E$56</f>
        <v>2203.2037834356634</v>
      </c>
      <c r="F101" s="206">
        <f>ISI!F$56</f>
        <v>2118.0151179466511</v>
      </c>
      <c r="G101" s="206">
        <f>ISI!G$56</f>
        <v>2124.9483731490541</v>
      </c>
      <c r="H101" s="206">
        <f>ISI!H$56</f>
        <v>2196.5642343089357</v>
      </c>
      <c r="I101" s="206">
        <f>ISI!I$56</f>
        <v>2138.3572154421918</v>
      </c>
      <c r="J101" s="206">
        <f>ISI!J$56</f>
        <v>2128.923961594317</v>
      </c>
      <c r="K101" s="206">
        <f>ISI!K$56</f>
        <v>1590.3719865319231</v>
      </c>
      <c r="L101" s="206">
        <f>ISI!L$56</f>
        <v>1680.8600174707833</v>
      </c>
      <c r="M101" s="206">
        <f>ISI!M$56</f>
        <v>1622.8385390033427</v>
      </c>
      <c r="N101" s="206">
        <f>ISI!N$56</f>
        <v>1771.7917572236067</v>
      </c>
      <c r="O101" s="206">
        <f>ISI!O$56</f>
        <v>1887.5325796082611</v>
      </c>
      <c r="P101" s="206">
        <f>ISI!P$56</f>
        <v>2270.8621322568792</v>
      </c>
      <c r="Q101" s="206">
        <f>ISI!Q$56</f>
        <v>2524.6243148303756</v>
      </c>
      <c r="R101" s="206">
        <f>ISI!R$56</f>
        <v>2447.1777312384952</v>
      </c>
      <c r="S101" s="206">
        <f>ISI!S$56</f>
        <v>2528.1547326400068</v>
      </c>
      <c r="T101" s="206">
        <f>ISI!T$56</f>
        <v>2723.5051528944032</v>
      </c>
      <c r="U101" s="206">
        <f>ISI!U$56</f>
        <v>2633.3993859857915</v>
      </c>
      <c r="V101" s="206">
        <f>ISI!V$56</f>
        <v>2560.3679552371059</v>
      </c>
      <c r="W101" s="206">
        <f>ISI!W$56</f>
        <v>2789.2760417908398</v>
      </c>
    </row>
    <row r="102" spans="1:23" ht="12" customHeight="1" x14ac:dyDescent="0.25">
      <c r="A102" s="13" t="s">
        <v>20</v>
      </c>
      <c r="B102" s="207">
        <f>NFM!B$73</f>
        <v>2054.878248810166</v>
      </c>
      <c r="C102" s="207">
        <f>NFM!C$73</f>
        <v>2045.7139154481422</v>
      </c>
      <c r="D102" s="207">
        <f>NFM!D$73</f>
        <v>1985.8177037626599</v>
      </c>
      <c r="E102" s="207">
        <f>NFM!E$73</f>
        <v>1969.098773002429</v>
      </c>
      <c r="F102" s="207">
        <f>NFM!F$73</f>
        <v>1879.9112800670309</v>
      </c>
      <c r="G102" s="207">
        <f>NFM!G$73</f>
        <v>1865.6810322167921</v>
      </c>
      <c r="H102" s="207">
        <f>NFM!H$73</f>
        <v>1807.8518204606949</v>
      </c>
      <c r="I102" s="207">
        <f>NFM!I$73</f>
        <v>1823.1117422334546</v>
      </c>
      <c r="J102" s="207">
        <f>NFM!J$73</f>
        <v>1774.3679524372305</v>
      </c>
      <c r="K102" s="207">
        <f>NFM!K$73</f>
        <v>1586.9815795068771</v>
      </c>
      <c r="L102" s="207">
        <f>NFM!L$73</f>
        <v>1506.5944487845384</v>
      </c>
      <c r="M102" s="207">
        <f>NFM!M$73</f>
        <v>1717.6361226648612</v>
      </c>
      <c r="N102" s="207">
        <f>NFM!N$73</f>
        <v>1370.9015786625998</v>
      </c>
      <c r="O102" s="207">
        <f>NFM!O$73</f>
        <v>1233.1212413947831</v>
      </c>
      <c r="P102" s="207">
        <f>NFM!P$73</f>
        <v>1243.0582403124995</v>
      </c>
      <c r="Q102" s="207">
        <f>NFM!Q$73</f>
        <v>1227.4227312969483</v>
      </c>
      <c r="R102" s="207">
        <f>NFM!R$73</f>
        <v>1313.1077479006444</v>
      </c>
      <c r="S102" s="207">
        <f>NFM!S$73</f>
        <v>1412.9902309099089</v>
      </c>
      <c r="T102" s="207">
        <f>NFM!T$73</f>
        <v>1509.8552992867385</v>
      </c>
      <c r="U102" s="207">
        <f>NFM!U$73</f>
        <v>1483.13191446471</v>
      </c>
      <c r="V102" s="207">
        <f>NFM!V$73</f>
        <v>1338.251625901433</v>
      </c>
      <c r="W102" s="207">
        <f>NFM!W$73</f>
        <v>1635.1220698151981</v>
      </c>
    </row>
    <row r="103" spans="1:23" ht="12" customHeight="1" x14ac:dyDescent="0.25">
      <c r="A103" s="14" t="s">
        <v>43</v>
      </c>
      <c r="B103" s="206">
        <f>NFM!B$74</f>
        <v>668.66869335350805</v>
      </c>
      <c r="C103" s="206">
        <f>NFM!C$74</f>
        <v>396.39005766567561</v>
      </c>
      <c r="D103" s="206">
        <f>NFM!D$74</f>
        <v>680.07354720006015</v>
      </c>
      <c r="E103" s="206">
        <f>NFM!E$74</f>
        <v>744.40777220953146</v>
      </c>
      <c r="F103" s="206">
        <f>NFM!F$74</f>
        <v>750.01304914964157</v>
      </c>
      <c r="G103" s="206">
        <f>NFM!G$74</f>
        <v>692.00084232596498</v>
      </c>
      <c r="H103" s="206">
        <f>NFM!H$74</f>
        <v>700.7283232873308</v>
      </c>
      <c r="I103" s="206">
        <f>NFM!I$74</f>
        <v>662.1487266971194</v>
      </c>
      <c r="J103" s="206">
        <f>NFM!J$74</f>
        <v>648.74700428484869</v>
      </c>
      <c r="K103" s="206">
        <f>NFM!K$74</f>
        <v>85.434465861793527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492.10469481937508</v>
      </c>
      <c r="C104" s="206">
        <f>NFM!C$75</f>
        <v>502.55732798259606</v>
      </c>
      <c r="D104" s="206">
        <f>NFM!D$75</f>
        <v>468.05155754745988</v>
      </c>
      <c r="E104" s="206">
        <f>NFM!E$75</f>
        <v>521.42118773589868</v>
      </c>
      <c r="F104" s="206">
        <f>NFM!F$75</f>
        <v>487.10897388472864</v>
      </c>
      <c r="G104" s="206">
        <f>NFM!G$75</f>
        <v>534.0281494861166</v>
      </c>
      <c r="H104" s="206">
        <f>NFM!H$75</f>
        <v>562.85697138784042</v>
      </c>
      <c r="I104" s="206">
        <f>NFM!I$75</f>
        <v>614.01677307238833</v>
      </c>
      <c r="J104" s="206">
        <f>NFM!J$75</f>
        <v>618.22104227952377</v>
      </c>
      <c r="K104" s="206">
        <f>NFM!K$75</f>
        <v>662.37151004388397</v>
      </c>
      <c r="L104" s="206">
        <f>NFM!L$75</f>
        <v>676.11780782558424</v>
      </c>
      <c r="M104" s="206">
        <f>NFM!M$75</f>
        <v>619.12910936121352</v>
      </c>
      <c r="N104" s="206">
        <f>NFM!N$75</f>
        <v>486.55395024807831</v>
      </c>
      <c r="O104" s="206">
        <f>NFM!O$75</f>
        <v>264.95772354316438</v>
      </c>
      <c r="P104" s="206">
        <f>NFM!P$75</f>
        <v>191.73813204071061</v>
      </c>
      <c r="Q104" s="206">
        <f>NFM!Q$75</f>
        <v>179.08453579680199</v>
      </c>
      <c r="R104" s="206">
        <f>NFM!R$75</f>
        <v>199.47807218147571</v>
      </c>
      <c r="S104" s="206">
        <f>NFM!S$75</f>
        <v>221.42393748015769</v>
      </c>
      <c r="T104" s="206">
        <f>NFM!T$75</f>
        <v>216.26495837021389</v>
      </c>
      <c r="U104" s="206">
        <f>NFM!U$75</f>
        <v>216.2892062057465</v>
      </c>
      <c r="V104" s="206">
        <f>NFM!V$75</f>
        <v>176.91162726759711</v>
      </c>
      <c r="W104" s="206">
        <f>NFM!W$75</f>
        <v>206.39744523794289</v>
      </c>
    </row>
    <row r="105" spans="1:23" ht="12" customHeight="1" x14ac:dyDescent="0.25">
      <c r="A105" s="26" t="s">
        <v>44</v>
      </c>
      <c r="B105" s="213">
        <f>NFM!B$76</f>
        <v>348.40887651307838</v>
      </c>
      <c r="C105" s="213">
        <f>NFM!C$76</f>
        <v>355.67782654248288</v>
      </c>
      <c r="D105" s="213">
        <f>NFM!D$76</f>
        <v>345.32835520012679</v>
      </c>
      <c r="E105" s="213">
        <f>NFM!E$76</f>
        <v>390.18503445754072</v>
      </c>
      <c r="F105" s="213">
        <f>NFM!F$76</f>
        <v>352.03930399830625</v>
      </c>
      <c r="G105" s="213">
        <f>NFM!G$76</f>
        <v>344.9361808118357</v>
      </c>
      <c r="H105" s="213">
        <f>NFM!H$76</f>
        <v>344.72770121398099</v>
      </c>
      <c r="I105" s="213">
        <f>NFM!I$76</f>
        <v>397.24643086888409</v>
      </c>
      <c r="J105" s="213">
        <f>NFM!J$76</f>
        <v>411.10876514763424</v>
      </c>
      <c r="K105" s="213">
        <f>NFM!K$76</f>
        <v>428.97221867981898</v>
      </c>
      <c r="L105" s="213">
        <f>NFM!L$76</f>
        <v>335.72190652400963</v>
      </c>
      <c r="M105" s="213">
        <f>NFM!M$76</f>
        <v>314.03354326658678</v>
      </c>
      <c r="N105" s="213">
        <f>NFM!N$76</f>
        <v>212.08123100927799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143.6958183062967</v>
      </c>
      <c r="C106" s="214">
        <f>NFM!C$77</f>
        <v>146.87950144011319</v>
      </c>
      <c r="D106" s="214">
        <f>NFM!D$77</f>
        <v>122.7232023473331</v>
      </c>
      <c r="E106" s="214">
        <f>NFM!E$77</f>
        <v>131.23615327835799</v>
      </c>
      <c r="F106" s="214">
        <f>NFM!F$77</f>
        <v>135.06966988642239</v>
      </c>
      <c r="G106" s="214">
        <f>NFM!G$77</f>
        <v>189.09196867428091</v>
      </c>
      <c r="H106" s="214">
        <f>NFM!H$77</f>
        <v>218.1292701738594</v>
      </c>
      <c r="I106" s="214">
        <f>NFM!I$77</f>
        <v>216.77034220350421</v>
      </c>
      <c r="J106" s="214">
        <f>NFM!J$77</f>
        <v>207.1122771318895</v>
      </c>
      <c r="K106" s="214">
        <f>NFM!K$77</f>
        <v>233.39929136406499</v>
      </c>
      <c r="L106" s="214">
        <f>NFM!L$77</f>
        <v>340.39590130157461</v>
      </c>
      <c r="M106" s="214">
        <f>NFM!M$77</f>
        <v>305.09556609462669</v>
      </c>
      <c r="N106" s="214">
        <f>NFM!N$77</f>
        <v>274.47271923880032</v>
      </c>
      <c r="O106" s="214">
        <f>NFM!O$77</f>
        <v>264.95772354316438</v>
      </c>
      <c r="P106" s="214">
        <f>NFM!P$77</f>
        <v>191.73813204071061</v>
      </c>
      <c r="Q106" s="214">
        <f>NFM!Q$77</f>
        <v>179.08453579680199</v>
      </c>
      <c r="R106" s="214">
        <f>NFM!R$77</f>
        <v>199.47807218147571</v>
      </c>
      <c r="S106" s="214">
        <f>NFM!S$77</f>
        <v>221.42393748015769</v>
      </c>
      <c r="T106" s="214">
        <f>NFM!T$77</f>
        <v>216.26495837021389</v>
      </c>
      <c r="U106" s="214">
        <f>NFM!U$77</f>
        <v>216.2892062057465</v>
      </c>
      <c r="V106" s="214">
        <f>NFM!V$77</f>
        <v>176.91162726759711</v>
      </c>
      <c r="W106" s="214">
        <f>NFM!W$77</f>
        <v>206.39744523794289</v>
      </c>
    </row>
    <row r="107" spans="1:23" ht="12" customHeight="1" x14ac:dyDescent="0.25">
      <c r="A107" s="14" t="s">
        <v>45</v>
      </c>
      <c r="B107" s="206">
        <f>NFM!B$78</f>
        <v>894.10486063728285</v>
      </c>
      <c r="C107" s="206">
        <f>NFM!C$78</f>
        <v>1146.7665297998706</v>
      </c>
      <c r="D107" s="206">
        <f>NFM!D$78</f>
        <v>837.69259901513988</v>
      </c>
      <c r="E107" s="206">
        <f>NFM!E$78</f>
        <v>703.26981305699871</v>
      </c>
      <c r="F107" s="206">
        <f>NFM!F$78</f>
        <v>642.78925703266077</v>
      </c>
      <c r="G107" s="206">
        <f>NFM!G$78</f>
        <v>639.65204040471053</v>
      </c>
      <c r="H107" s="206">
        <f>NFM!H$78</f>
        <v>544.26652578552375</v>
      </c>
      <c r="I107" s="206">
        <f>NFM!I$78</f>
        <v>546.94624246394676</v>
      </c>
      <c r="J107" s="206">
        <f>NFM!J$78</f>
        <v>507.3999058728582</v>
      </c>
      <c r="K107" s="206">
        <f>NFM!K$78</f>
        <v>839.17560360119955</v>
      </c>
      <c r="L107" s="206">
        <f>NFM!L$78</f>
        <v>830.47664095895414</v>
      </c>
      <c r="M107" s="206">
        <f>NFM!M$78</f>
        <v>1098.5070133036477</v>
      </c>
      <c r="N107" s="206">
        <f>NFM!N$78</f>
        <v>884.34762841452152</v>
      </c>
      <c r="O107" s="206">
        <f>NFM!O$78</f>
        <v>968.16351785161862</v>
      </c>
      <c r="P107" s="206">
        <f>NFM!P$78</f>
        <v>1051.320108271789</v>
      </c>
      <c r="Q107" s="206">
        <f>NFM!Q$78</f>
        <v>1048.3381955001464</v>
      </c>
      <c r="R107" s="206">
        <f>NFM!R$78</f>
        <v>1113.6296757191687</v>
      </c>
      <c r="S107" s="206">
        <f>NFM!S$78</f>
        <v>1191.5662934297511</v>
      </c>
      <c r="T107" s="206">
        <f>NFM!T$78</f>
        <v>1293.5903409165246</v>
      </c>
      <c r="U107" s="206">
        <f>NFM!U$78</f>
        <v>1266.8427082589635</v>
      </c>
      <c r="V107" s="206">
        <f>NFM!V$78</f>
        <v>1161.3399986338359</v>
      </c>
      <c r="W107" s="206">
        <f>NFM!W$78</f>
        <v>1428.7246245772551</v>
      </c>
    </row>
    <row r="108" spans="1:23" ht="12" customHeight="1" x14ac:dyDescent="0.25">
      <c r="A108" s="13" t="s">
        <v>21</v>
      </c>
      <c r="B108" s="207">
        <f>CHI!B$79</f>
        <v>12414.592040211173</v>
      </c>
      <c r="C108" s="207">
        <f>CHI!C$79</f>
        <v>10149.712428631334</v>
      </c>
      <c r="D108" s="207">
        <f>CHI!D$79</f>
        <v>10293.804344621181</v>
      </c>
      <c r="E108" s="207">
        <f>CHI!E$79</f>
        <v>11758.893291859189</v>
      </c>
      <c r="F108" s="207">
        <f>CHI!F$79</f>
        <v>8551.8982249744768</v>
      </c>
      <c r="G108" s="207">
        <f>CHI!G$79</f>
        <v>8304.9502883172936</v>
      </c>
      <c r="H108" s="207">
        <f>CHI!H$79</f>
        <v>7818.083185711429</v>
      </c>
      <c r="I108" s="207">
        <f>CHI!I$79</f>
        <v>9334.1532441556192</v>
      </c>
      <c r="J108" s="207">
        <f>CHI!J$79</f>
        <v>6778.3308106167178</v>
      </c>
      <c r="K108" s="207">
        <f>CHI!K$79</f>
        <v>6132.6639942490319</v>
      </c>
      <c r="L108" s="207">
        <f>CHI!L$79</f>
        <v>6146.8597234164654</v>
      </c>
      <c r="M108" s="207">
        <f>CHI!M$79</f>
        <v>6083.172759561181</v>
      </c>
      <c r="N108" s="207">
        <f>CHI!N$79</f>
        <v>6525.6539478122722</v>
      </c>
      <c r="O108" s="207">
        <f>CHI!O$79</f>
        <v>5668.9429336110215</v>
      </c>
      <c r="P108" s="207">
        <f>CHI!P$79</f>
        <v>5721.4588331390387</v>
      </c>
      <c r="Q108" s="207">
        <f>CHI!Q$79</f>
        <v>4688.6422176641718</v>
      </c>
      <c r="R108" s="207">
        <f>CHI!R$79</f>
        <v>5352.8128737370644</v>
      </c>
      <c r="S108" s="207">
        <f>CHI!S$79</f>
        <v>5172.9737423870429</v>
      </c>
      <c r="T108" s="207">
        <f>CHI!T$79</f>
        <v>5398.0105069456931</v>
      </c>
      <c r="U108" s="207">
        <f>CHI!U$79</f>
        <v>4989.1003541985619</v>
      </c>
      <c r="V108" s="207">
        <f>CHI!V$79</f>
        <v>4731.5088607507842</v>
      </c>
      <c r="W108" s="207">
        <f>CHI!W$79</f>
        <v>7169.7128499141345</v>
      </c>
    </row>
    <row r="109" spans="1:23" ht="12" customHeight="1" x14ac:dyDescent="0.25">
      <c r="A109" s="14" t="s">
        <v>57</v>
      </c>
      <c r="B109" s="206">
        <f>CHI!B$80</f>
        <v>5130.1003548195968</v>
      </c>
      <c r="C109" s="206">
        <f>CHI!C$80</f>
        <v>4344.4191836061364</v>
      </c>
      <c r="D109" s="206">
        <f>CHI!D$80</f>
        <v>4399.7864584691542</v>
      </c>
      <c r="E109" s="206">
        <f>CHI!E$80</f>
        <v>4711.178467809521</v>
      </c>
      <c r="F109" s="206">
        <f>CHI!F$80</f>
        <v>3744.3686526228194</v>
      </c>
      <c r="G109" s="206">
        <f>CHI!G$80</f>
        <v>3938.134925071251</v>
      </c>
      <c r="H109" s="206">
        <f>CHI!H$80</f>
        <v>3764.757349155564</v>
      </c>
      <c r="I109" s="206">
        <f>CHI!I$80</f>
        <v>4317.4588507418848</v>
      </c>
      <c r="J109" s="206">
        <f>CHI!J$80</f>
        <v>3634.5662952749135</v>
      </c>
      <c r="K109" s="206">
        <f>CHI!K$80</f>
        <v>2800.328400213114</v>
      </c>
      <c r="L109" s="206">
        <f>CHI!L$80</f>
        <v>3423.7109952679589</v>
      </c>
      <c r="M109" s="206">
        <f>CHI!M$80</f>
        <v>3354.5307685535909</v>
      </c>
      <c r="N109" s="206">
        <f>CHI!N$80</f>
        <v>3370.2015220012199</v>
      </c>
      <c r="O109" s="206">
        <f>CHI!O$80</f>
        <v>3131.3767851916591</v>
      </c>
      <c r="P109" s="206">
        <f>CHI!P$80</f>
        <v>3221.2215903426877</v>
      </c>
      <c r="Q109" s="206">
        <f>CHI!Q$80</f>
        <v>2851.5043324435837</v>
      </c>
      <c r="R109" s="206">
        <f>CHI!R$80</f>
        <v>3354.39924637274</v>
      </c>
      <c r="S109" s="206">
        <f>CHI!S$80</f>
        <v>3352.3507031145318</v>
      </c>
      <c r="T109" s="206">
        <f>CHI!T$80</f>
        <v>3518.0560457578504</v>
      </c>
      <c r="U109" s="206">
        <f>CHI!U$80</f>
        <v>3129.4017484301949</v>
      </c>
      <c r="V109" s="206">
        <f>CHI!V$80</f>
        <v>2916.5734209383522</v>
      </c>
      <c r="W109" s="206">
        <f>CHI!W$80</f>
        <v>4245.4444379537617</v>
      </c>
    </row>
    <row r="110" spans="1:23" ht="12" customHeight="1" x14ac:dyDescent="0.25">
      <c r="A110" s="14" t="s">
        <v>47</v>
      </c>
      <c r="B110" s="206">
        <f>CHI!B$81</f>
        <v>4143.5802709243653</v>
      </c>
      <c r="C110" s="206">
        <f>CHI!C$81</f>
        <v>2768.8715592725366</v>
      </c>
      <c r="D110" s="206">
        <f>CHI!D$81</f>
        <v>2698.9541639501836</v>
      </c>
      <c r="E110" s="206">
        <f>CHI!E$81</f>
        <v>3763.8181185851436</v>
      </c>
      <c r="F110" s="206">
        <f>CHI!F$81</f>
        <v>2576.3716643149892</v>
      </c>
      <c r="G110" s="206">
        <f>CHI!G$81</f>
        <v>2319.5722058815359</v>
      </c>
      <c r="H110" s="206">
        <f>CHI!H$81</f>
        <v>2090.0882044548503</v>
      </c>
      <c r="I110" s="206">
        <f>CHI!I$81</f>
        <v>2877.9999611795383</v>
      </c>
      <c r="J110" s="206">
        <f>CHI!J$81</f>
        <v>1322.7064598577365</v>
      </c>
      <c r="K110" s="206">
        <f>CHI!K$81</f>
        <v>1634.6191391564712</v>
      </c>
      <c r="L110" s="206">
        <f>CHI!L$81</f>
        <v>1038.5648300758517</v>
      </c>
      <c r="M110" s="206">
        <f>CHI!M$81</f>
        <v>999.48418776822905</v>
      </c>
      <c r="N110" s="206">
        <f>CHI!N$81</f>
        <v>1325.9928914668524</v>
      </c>
      <c r="O110" s="206">
        <f>CHI!O$81</f>
        <v>1075.1595094918607</v>
      </c>
      <c r="P110" s="206">
        <f>CHI!P$81</f>
        <v>832.73477405822177</v>
      </c>
      <c r="Q110" s="206">
        <f>CHI!Q$81</f>
        <v>854.49674339558771</v>
      </c>
      <c r="R110" s="206">
        <f>CHI!R$81</f>
        <v>914.16565859265484</v>
      </c>
      <c r="S110" s="206">
        <f>CHI!S$81</f>
        <v>729.15118117435998</v>
      </c>
      <c r="T110" s="206">
        <f>CHI!T$81</f>
        <v>854.84812833408637</v>
      </c>
      <c r="U110" s="206">
        <f>CHI!U$81</f>
        <v>734.98094107321742</v>
      </c>
      <c r="V110" s="206">
        <f>CHI!V$81</f>
        <v>751.79774777947273</v>
      </c>
      <c r="W110" s="206">
        <f>CHI!W$81</f>
        <v>1448.0155609584026</v>
      </c>
    </row>
    <row r="111" spans="1:23" ht="12" customHeight="1" x14ac:dyDescent="0.25">
      <c r="A111" s="14" t="s">
        <v>48</v>
      </c>
      <c r="B111" s="206">
        <f>CHI!B$82</f>
        <v>3140.9114144672121</v>
      </c>
      <c r="C111" s="206">
        <f>CHI!C$82</f>
        <v>3036.4216857526608</v>
      </c>
      <c r="D111" s="206">
        <f>CHI!D$82</f>
        <v>3195.0637222018431</v>
      </c>
      <c r="E111" s="206">
        <f>CHI!E$82</f>
        <v>3283.896705464525</v>
      </c>
      <c r="F111" s="206">
        <f>CHI!F$82</f>
        <v>2231.1579080366691</v>
      </c>
      <c r="G111" s="206">
        <f>CHI!G$82</f>
        <v>2047.2431573645069</v>
      </c>
      <c r="H111" s="206">
        <f>CHI!H$82</f>
        <v>1963.2376321010149</v>
      </c>
      <c r="I111" s="206">
        <f>CHI!I$82</f>
        <v>2138.694432234196</v>
      </c>
      <c r="J111" s="206">
        <f>CHI!J$82</f>
        <v>1821.0580554840681</v>
      </c>
      <c r="K111" s="206">
        <f>CHI!K$82</f>
        <v>1697.7164548794469</v>
      </c>
      <c r="L111" s="206">
        <f>CHI!L$82</f>
        <v>1684.5838980726551</v>
      </c>
      <c r="M111" s="206">
        <f>CHI!M$82</f>
        <v>1729.1578032393611</v>
      </c>
      <c r="N111" s="206">
        <f>CHI!N$82</f>
        <v>1829.4595343441999</v>
      </c>
      <c r="O111" s="206">
        <f>CHI!O$82</f>
        <v>1462.4066389275019</v>
      </c>
      <c r="P111" s="206">
        <f>CHI!P$82</f>
        <v>1667.502468738129</v>
      </c>
      <c r="Q111" s="206">
        <f>CHI!Q$82</f>
        <v>982.64114182500077</v>
      </c>
      <c r="R111" s="206">
        <f>CHI!R$82</f>
        <v>1084.24796877167</v>
      </c>
      <c r="S111" s="206">
        <f>CHI!S$82</f>
        <v>1091.471858098151</v>
      </c>
      <c r="T111" s="206">
        <f>CHI!T$82</f>
        <v>1025.1063328537571</v>
      </c>
      <c r="U111" s="206">
        <f>CHI!U$82</f>
        <v>1124.71766469515</v>
      </c>
      <c r="V111" s="206">
        <f>CHI!V$82</f>
        <v>1063.137692032959</v>
      </c>
      <c r="W111" s="206">
        <f>CHI!W$82</f>
        <v>1476.2528510019699</v>
      </c>
    </row>
    <row r="112" spans="1:23" ht="12" customHeight="1" x14ac:dyDescent="0.25">
      <c r="A112" s="13" t="s">
        <v>22</v>
      </c>
      <c r="B112" s="207">
        <f>NMM!B$59</f>
        <v>41453.484541764279</v>
      </c>
      <c r="C112" s="207">
        <f>NMM!C$59</f>
        <v>40637.188495836926</v>
      </c>
      <c r="D112" s="207">
        <f>NMM!D$59</f>
        <v>40831.977981299337</v>
      </c>
      <c r="E112" s="207">
        <f>NMM!E$59</f>
        <v>44629.159367165092</v>
      </c>
      <c r="F112" s="207">
        <f>NMM!F$59</f>
        <v>46021.174457414498</v>
      </c>
      <c r="G112" s="207">
        <f>NMM!G$59</f>
        <v>46656.880159157794</v>
      </c>
      <c r="H112" s="207">
        <f>NMM!H$59</f>
        <v>44067.37289055578</v>
      </c>
      <c r="I112" s="207">
        <f>NMM!I$59</f>
        <v>44830.430358498328</v>
      </c>
      <c r="J112" s="207">
        <f>NMM!J$59</f>
        <v>43392.330495723967</v>
      </c>
      <c r="K112" s="207">
        <f>NMM!K$59</f>
        <v>32253.8050245616</v>
      </c>
      <c r="L112" s="207">
        <f>NMM!L$59</f>
        <v>32625.544691762632</v>
      </c>
      <c r="M112" s="207">
        <f>NMM!M$59</f>
        <v>32143.076069422765</v>
      </c>
      <c r="N112" s="207">
        <f>NMM!N$59</f>
        <v>28081.646783840231</v>
      </c>
      <c r="O112" s="207">
        <f>NMM!O$59</f>
        <v>25134.89444451411</v>
      </c>
      <c r="P112" s="207">
        <f>NMM!P$59</f>
        <v>22531.799611958646</v>
      </c>
      <c r="Q112" s="207">
        <f>NMM!Q$59</f>
        <v>23856.207119917904</v>
      </c>
      <c r="R112" s="207">
        <f>NMM!R$59</f>
        <v>21966.800720467207</v>
      </c>
      <c r="S112" s="207">
        <f>NMM!S$59</f>
        <v>20310.144799906182</v>
      </c>
      <c r="T112" s="207">
        <f>NMM!T$59</f>
        <v>20767.536133990463</v>
      </c>
      <c r="U112" s="207">
        <f>NMM!U$59</f>
        <v>20587.771418997094</v>
      </c>
      <c r="V112" s="207">
        <f>NMM!V$59</f>
        <v>19594.06898793919</v>
      </c>
      <c r="W112" s="207">
        <f>NMM!W$59</f>
        <v>22053.159485308337</v>
      </c>
    </row>
    <row r="113" spans="1:23" ht="12" customHeight="1" x14ac:dyDescent="0.25">
      <c r="A113" s="14" t="s">
        <v>49</v>
      </c>
      <c r="B113" s="206">
        <f>NMM!B$60</f>
        <v>26857.813454450741</v>
      </c>
      <c r="C113" s="206">
        <f>NMM!C$60</f>
        <v>27227.159812815578</v>
      </c>
      <c r="D113" s="206">
        <f>NMM!D$60</f>
        <v>27606.421718838465</v>
      </c>
      <c r="E113" s="206">
        <f>NMM!E$60</f>
        <v>29097.274791484924</v>
      </c>
      <c r="F113" s="206">
        <f>NMM!F$60</f>
        <v>29581.894406389169</v>
      </c>
      <c r="G113" s="206">
        <f>NMM!G$60</f>
        <v>28636.395417043102</v>
      </c>
      <c r="H113" s="206">
        <f>NMM!H$60</f>
        <v>29925.327375793975</v>
      </c>
      <c r="I113" s="206">
        <f>NMM!I$60</f>
        <v>30374.909391225461</v>
      </c>
      <c r="J113" s="206">
        <f>NMM!J$60</f>
        <v>27864.089151292381</v>
      </c>
      <c r="K113" s="206">
        <f>NMM!K$60</f>
        <v>22338.475225283142</v>
      </c>
      <c r="L113" s="206">
        <f>NMM!L$60</f>
        <v>23128.06135443192</v>
      </c>
      <c r="M113" s="206">
        <f>NMM!M$60</f>
        <v>22203.776797361701</v>
      </c>
      <c r="N113" s="206">
        <f>NMM!N$60</f>
        <v>18303.482606465746</v>
      </c>
      <c r="O113" s="206">
        <f>NMM!O$60</f>
        <v>15721.831163204628</v>
      </c>
      <c r="P113" s="206">
        <f>NMM!P$60</f>
        <v>14478.030986502619</v>
      </c>
      <c r="Q113" s="206">
        <f>NMM!Q$60</f>
        <v>14199.684197148918</v>
      </c>
      <c r="R113" s="206">
        <f>NMM!R$60</f>
        <v>13418.733192217314</v>
      </c>
      <c r="S113" s="206">
        <f>NMM!S$60</f>
        <v>13321.656380174285</v>
      </c>
      <c r="T113" s="206">
        <f>NMM!T$60</f>
        <v>13162.231551420275</v>
      </c>
      <c r="U113" s="206">
        <f>NMM!U$60</f>
        <v>13405.035749479446</v>
      </c>
      <c r="V113" s="206">
        <f>NMM!V$60</f>
        <v>12757.407496676213</v>
      </c>
      <c r="W113" s="206">
        <f>NMM!W$60</f>
        <v>13749.788883473488</v>
      </c>
    </row>
    <row r="114" spans="1:23" ht="12" customHeight="1" x14ac:dyDescent="0.25">
      <c r="A114" s="14" t="s">
        <v>50</v>
      </c>
      <c r="B114" s="206">
        <f>NMM!B$61</f>
        <v>12046.340382362981</v>
      </c>
      <c r="C114" s="206">
        <f>NMM!C$61</f>
        <v>10982.960132737962</v>
      </c>
      <c r="D114" s="206">
        <f>NMM!D$61</f>
        <v>10897.682368287429</v>
      </c>
      <c r="E114" s="206">
        <f>NMM!E$61</f>
        <v>12956.176926592265</v>
      </c>
      <c r="F114" s="206">
        <f>NMM!F$61</f>
        <v>13785.14575895579</v>
      </c>
      <c r="G114" s="206">
        <f>NMM!G$61</f>
        <v>15278.45059081137</v>
      </c>
      <c r="H114" s="206">
        <f>NMM!H$61</f>
        <v>11664.297318254434</v>
      </c>
      <c r="I114" s="206">
        <f>NMM!I$61</f>
        <v>11826.211600143839</v>
      </c>
      <c r="J114" s="206">
        <f>NMM!J$61</f>
        <v>12923.924632265949</v>
      </c>
      <c r="K114" s="206">
        <f>NMM!K$61</f>
        <v>7785.7401788892776</v>
      </c>
      <c r="L114" s="206">
        <f>NMM!L$61</f>
        <v>7478.9409239287252</v>
      </c>
      <c r="M114" s="206">
        <f>NMM!M$61</f>
        <v>7754.1709165083248</v>
      </c>
      <c r="N114" s="206">
        <f>NMM!N$61</f>
        <v>7698.049112908323</v>
      </c>
      <c r="O114" s="206">
        <f>NMM!O$61</f>
        <v>7500.8273501108652</v>
      </c>
      <c r="P114" s="206">
        <f>NMM!P$61</f>
        <v>6098.6839215121518</v>
      </c>
      <c r="Q114" s="206">
        <f>NMM!Q$61</f>
        <v>7637.0257860529591</v>
      </c>
      <c r="R114" s="206">
        <f>NMM!R$61</f>
        <v>6588.5371067337901</v>
      </c>
      <c r="S114" s="206">
        <f>NMM!S$61</f>
        <v>5043.2685449545406</v>
      </c>
      <c r="T114" s="206">
        <f>NMM!T$61</f>
        <v>5603.9607687340949</v>
      </c>
      <c r="U114" s="206">
        <f>NMM!U$61</f>
        <v>5195.8047259653631</v>
      </c>
      <c r="V114" s="206">
        <f>NMM!V$61</f>
        <v>4843.1679989466065</v>
      </c>
      <c r="W114" s="206">
        <f>NMM!W$61</f>
        <v>6406.9426314731572</v>
      </c>
    </row>
    <row r="115" spans="1:23" ht="12" customHeight="1" x14ac:dyDescent="0.25">
      <c r="A115" s="14" t="s">
        <v>58</v>
      </c>
      <c r="B115" s="206">
        <f>NMM!B$62</f>
        <v>2549.3307049505524</v>
      </c>
      <c r="C115" s="206">
        <f>NMM!C$62</f>
        <v>2427.0685502833903</v>
      </c>
      <c r="D115" s="206">
        <f>NMM!D$62</f>
        <v>2327.8738941734414</v>
      </c>
      <c r="E115" s="206">
        <f>NMM!E$62</f>
        <v>2575.7076490879035</v>
      </c>
      <c r="F115" s="206">
        <f>NMM!F$62</f>
        <v>2654.1342920695411</v>
      </c>
      <c r="G115" s="206">
        <f>NMM!G$62</f>
        <v>2742.0341513033163</v>
      </c>
      <c r="H115" s="206">
        <f>NMM!H$62</f>
        <v>2477.7481965073698</v>
      </c>
      <c r="I115" s="206">
        <f>NMM!I$62</f>
        <v>2629.309367129028</v>
      </c>
      <c r="J115" s="206">
        <f>NMM!J$62</f>
        <v>2604.3167121656379</v>
      </c>
      <c r="K115" s="206">
        <f>NMM!K$62</f>
        <v>2129.589620389178</v>
      </c>
      <c r="L115" s="206">
        <f>NMM!L$62</f>
        <v>2018.542413401984</v>
      </c>
      <c r="M115" s="206">
        <f>NMM!M$62</f>
        <v>2185.1283555527411</v>
      </c>
      <c r="N115" s="206">
        <f>NMM!N$62</f>
        <v>2080.1150644661611</v>
      </c>
      <c r="O115" s="206">
        <f>NMM!O$62</f>
        <v>1912.2359311986138</v>
      </c>
      <c r="P115" s="206">
        <f>NMM!P$62</f>
        <v>1955.0847039438745</v>
      </c>
      <c r="Q115" s="206">
        <f>NMM!Q$62</f>
        <v>2019.4971367160306</v>
      </c>
      <c r="R115" s="206">
        <f>NMM!R$62</f>
        <v>1959.5304215161004</v>
      </c>
      <c r="S115" s="206">
        <f>NMM!S$62</f>
        <v>1945.2198747773546</v>
      </c>
      <c r="T115" s="206">
        <f>NMM!T$62</f>
        <v>2001.3438138360943</v>
      </c>
      <c r="U115" s="206">
        <f>NMM!U$62</f>
        <v>1986.9309435522846</v>
      </c>
      <c r="V115" s="206">
        <f>NMM!V$62</f>
        <v>1993.4934923163723</v>
      </c>
      <c r="W115" s="206">
        <f>NMM!W$62</f>
        <v>1896.4279703616935</v>
      </c>
    </row>
    <row r="116" spans="1:23" ht="12" customHeight="1" x14ac:dyDescent="0.25">
      <c r="A116" s="13" t="s">
        <v>23</v>
      </c>
      <c r="B116" s="207">
        <f>PPA!B$57</f>
        <v>4296.5990848729243</v>
      </c>
      <c r="C116" s="207">
        <f>PPA!C$57</f>
        <v>4384.8775498725354</v>
      </c>
      <c r="D116" s="207">
        <f>PPA!D$57</f>
        <v>4429.1663977361532</v>
      </c>
      <c r="E116" s="207">
        <f>PPA!E$57</f>
        <v>4559.2607069975693</v>
      </c>
      <c r="F116" s="207">
        <f>PPA!F$57</f>
        <v>3075.7240828785034</v>
      </c>
      <c r="G116" s="207">
        <f>PPA!G$57</f>
        <v>2700.2424938388135</v>
      </c>
      <c r="H116" s="207">
        <f>PPA!H$57</f>
        <v>2745.0425991588468</v>
      </c>
      <c r="I116" s="207">
        <f>PPA!I$57</f>
        <v>2878.8745755589371</v>
      </c>
      <c r="J116" s="207">
        <f>PPA!J$57</f>
        <v>2618.181836998886</v>
      </c>
      <c r="K116" s="207">
        <f>PPA!K$57</f>
        <v>2654.6123829585285</v>
      </c>
      <c r="L116" s="207">
        <f>PPA!L$57</f>
        <v>2540.404504438663</v>
      </c>
      <c r="M116" s="207">
        <f>PPA!M$57</f>
        <v>1987.1188938011171</v>
      </c>
      <c r="N116" s="207">
        <f>PPA!N$57</f>
        <v>1754.2603346390874</v>
      </c>
      <c r="O116" s="207">
        <f>PPA!O$57</f>
        <v>1637.881153921245</v>
      </c>
      <c r="P116" s="207">
        <f>PPA!P$57</f>
        <v>1601.3652166792019</v>
      </c>
      <c r="Q116" s="207">
        <f>PPA!Q$57</f>
        <v>1653.3497534392638</v>
      </c>
      <c r="R116" s="207">
        <f>PPA!R$57</f>
        <v>1694.0632946390674</v>
      </c>
      <c r="S116" s="207">
        <f>PPA!S$57</f>
        <v>1717.2190357191369</v>
      </c>
      <c r="T116" s="207">
        <f>PPA!T$57</f>
        <v>1599.5814407990008</v>
      </c>
      <c r="U116" s="207">
        <f>PPA!U$57</f>
        <v>1553.6743923608662</v>
      </c>
      <c r="V116" s="207">
        <f>PPA!V$57</f>
        <v>1606.1909547610778</v>
      </c>
      <c r="W116" s="207">
        <f>PPA!W$57</f>
        <v>4365.0077165986904</v>
      </c>
    </row>
    <row r="117" spans="1:23" ht="12" customHeight="1" x14ac:dyDescent="0.25">
      <c r="A117" s="14" t="s">
        <v>52</v>
      </c>
      <c r="B117" s="206">
        <f>PPA!B$58</f>
        <v>148.63801740713831</v>
      </c>
      <c r="C117" s="206">
        <f>PPA!C$58</f>
        <v>151.47420424959739</v>
      </c>
      <c r="D117" s="206">
        <f>PPA!D$58</f>
        <v>153.4956950174905</v>
      </c>
      <c r="E117" s="206">
        <f>PPA!E$58</f>
        <v>167.07088671199591</v>
      </c>
      <c r="F117" s="206">
        <f>PPA!F$58</f>
        <v>113.42970319893649</v>
      </c>
      <c r="G117" s="206">
        <f>PPA!G$58</f>
        <v>98.989523269837477</v>
      </c>
      <c r="H117" s="206">
        <f>PPA!H$58</f>
        <v>98.851486549336371</v>
      </c>
      <c r="I117" s="206">
        <f>PPA!I$58</f>
        <v>102.8891481129821</v>
      </c>
      <c r="J117" s="206">
        <f>PPA!J$58</f>
        <v>95.642279858423976</v>
      </c>
      <c r="K117" s="206">
        <f>PPA!K$58</f>
        <v>85.647641930210355</v>
      </c>
      <c r="L117" s="206">
        <f>PPA!L$58</f>
        <v>78.26363052048174</v>
      </c>
      <c r="M117" s="206">
        <f>PPA!M$58</f>
        <v>57.986811956333383</v>
      </c>
      <c r="N117" s="206">
        <f>PPA!N$58</f>
        <v>55.762213595328127</v>
      </c>
      <c r="O117" s="206">
        <f>PPA!O$58</f>
        <v>49.187422614564291</v>
      </c>
      <c r="P117" s="206">
        <f>PPA!P$58</f>
        <v>52.640334965197553</v>
      </c>
      <c r="Q117" s="206">
        <f>PPA!Q$58</f>
        <v>55.521608899930783</v>
      </c>
      <c r="R117" s="206">
        <f>PPA!R$58</f>
        <v>56.536084408845078</v>
      </c>
      <c r="S117" s="206">
        <f>PPA!S$58</f>
        <v>55.507381144052736</v>
      </c>
      <c r="T117" s="206">
        <f>PPA!T$58</f>
        <v>47.951294779698408</v>
      </c>
      <c r="U117" s="206">
        <f>PPA!U$58</f>
        <v>41.017957761330123</v>
      </c>
      <c r="V117" s="206">
        <f>PPA!V$58</f>
        <v>29.737562775507261</v>
      </c>
      <c r="W117" s="206">
        <f>PPA!W$58</f>
        <v>90.249512489129899</v>
      </c>
    </row>
    <row r="118" spans="1:23" ht="12" customHeight="1" x14ac:dyDescent="0.25">
      <c r="A118" s="14" t="s">
        <v>59</v>
      </c>
      <c r="B118" s="206">
        <f>PPA!B$59</f>
        <v>3982.7591998000962</v>
      </c>
      <c r="C118" s="206">
        <f>PPA!C$59</f>
        <v>4066.779145042256</v>
      </c>
      <c r="D118" s="206">
        <f>PPA!D$59</f>
        <v>4110.3210125384248</v>
      </c>
      <c r="E118" s="206">
        <f>PPA!E$59</f>
        <v>4221.4922190986663</v>
      </c>
      <c r="F118" s="206">
        <f>PPA!F$59</f>
        <v>2797.5014479771162</v>
      </c>
      <c r="G118" s="206">
        <f>PPA!G$59</f>
        <v>2479.8822948902321</v>
      </c>
      <c r="H118" s="206">
        <f>PPA!H$59</f>
        <v>2514.4156397839911</v>
      </c>
      <c r="I118" s="206">
        <f>PPA!I$59</f>
        <v>2615.2023040926192</v>
      </c>
      <c r="J118" s="206">
        <f>PPA!J$59</f>
        <v>2409.873774320371</v>
      </c>
      <c r="K118" s="206">
        <f>PPA!K$59</f>
        <v>2438.2495270461131</v>
      </c>
      <c r="L118" s="206">
        <f>PPA!L$59</f>
        <v>2352.6229397764268</v>
      </c>
      <c r="M118" s="206">
        <f>PPA!M$59</f>
        <v>1853.210378955026</v>
      </c>
      <c r="N118" s="206">
        <f>PPA!N$59</f>
        <v>1586.434779700068</v>
      </c>
      <c r="O118" s="206">
        <f>PPA!O$59</f>
        <v>1538.598331092368</v>
      </c>
      <c r="P118" s="206">
        <f>PPA!P$59</f>
        <v>1460.3330022555101</v>
      </c>
      <c r="Q118" s="206">
        <f>PPA!Q$59</f>
        <v>1495.8478502497089</v>
      </c>
      <c r="R118" s="206">
        <f>PPA!R$59</f>
        <v>1540.7372306164009</v>
      </c>
      <c r="S118" s="206">
        <f>PPA!S$59</f>
        <v>1547.690502317145</v>
      </c>
      <c r="T118" s="206">
        <f>PPA!T$59</f>
        <v>1475.034151309643</v>
      </c>
      <c r="U118" s="206">
        <f>PPA!U$59</f>
        <v>1466.523534945801</v>
      </c>
      <c r="V118" s="206">
        <f>PPA!V$59</f>
        <v>1531.6606861911109</v>
      </c>
      <c r="W118" s="206">
        <f>PPA!W$59</f>
        <v>3955.342215572553</v>
      </c>
    </row>
    <row r="119" spans="1:23" ht="12" customHeight="1" x14ac:dyDescent="0.25">
      <c r="A119" s="14" t="s">
        <v>60</v>
      </c>
      <c r="B119" s="206">
        <f>PPA!B$60</f>
        <v>165.20186766569</v>
      </c>
      <c r="C119" s="206">
        <f>PPA!C$60</f>
        <v>166.62420058068119</v>
      </c>
      <c r="D119" s="206">
        <f>PPA!D$60</f>
        <v>165.3496901802379</v>
      </c>
      <c r="E119" s="206">
        <f>PPA!E$60</f>
        <v>170.6976011869076</v>
      </c>
      <c r="F119" s="206">
        <f>PPA!F$60</f>
        <v>164.79293170245089</v>
      </c>
      <c r="G119" s="206">
        <f>PPA!G$60</f>
        <v>121.37067567874401</v>
      </c>
      <c r="H119" s="206">
        <f>PPA!H$60</f>
        <v>131.77547282551939</v>
      </c>
      <c r="I119" s="206">
        <f>PPA!I$60</f>
        <v>160.7831233533357</v>
      </c>
      <c r="J119" s="206">
        <f>PPA!J$60</f>
        <v>112.665782820091</v>
      </c>
      <c r="K119" s="206">
        <f>PPA!K$60</f>
        <v>130.7152139822052</v>
      </c>
      <c r="L119" s="206">
        <f>PPA!L$60</f>
        <v>109.5179341417544</v>
      </c>
      <c r="M119" s="206">
        <f>PPA!M$60</f>
        <v>75.921702889757725</v>
      </c>
      <c r="N119" s="206">
        <f>PPA!N$60</f>
        <v>112.06334134369121</v>
      </c>
      <c r="O119" s="206">
        <f>PPA!O$60</f>
        <v>50.095400214312761</v>
      </c>
      <c r="P119" s="206">
        <f>PPA!P$60</f>
        <v>88.39187945849423</v>
      </c>
      <c r="Q119" s="206">
        <f>PPA!Q$60</f>
        <v>101.9802942896242</v>
      </c>
      <c r="R119" s="206">
        <f>PPA!R$60</f>
        <v>96.78997961382143</v>
      </c>
      <c r="S119" s="206">
        <f>PPA!S$60</f>
        <v>114.02115225793899</v>
      </c>
      <c r="T119" s="206">
        <f>PPA!T$60</f>
        <v>76.595994709659365</v>
      </c>
      <c r="U119" s="206">
        <f>PPA!U$60</f>
        <v>46.132899653735187</v>
      </c>
      <c r="V119" s="206">
        <f>PPA!V$60</f>
        <v>44.792705794459657</v>
      </c>
      <c r="W119" s="206">
        <f>PPA!W$60</f>
        <v>319.41598853700748</v>
      </c>
    </row>
    <row r="120" spans="1:23" ht="12" customHeight="1" x14ac:dyDescent="0.25">
      <c r="A120" s="15" t="s">
        <v>61</v>
      </c>
      <c r="B120" s="208">
        <f>FBT!B$33</f>
        <v>6393.0273092783282</v>
      </c>
      <c r="C120" s="208">
        <f>FBT!C$33</f>
        <v>6533.945869118681</v>
      </c>
      <c r="D120" s="208">
        <f>FBT!D$33</f>
        <v>6916.2349005693213</v>
      </c>
      <c r="E120" s="208">
        <f>FBT!E$33</f>
        <v>6981.921983158787</v>
      </c>
      <c r="F120" s="208">
        <f>FBT!F$33</f>
        <v>6164.9978345976206</v>
      </c>
      <c r="G120" s="208">
        <f>FBT!G$33</f>
        <v>5590.3806579614311</v>
      </c>
      <c r="H120" s="208">
        <f>FBT!H$33</f>
        <v>5249.4432724811331</v>
      </c>
      <c r="I120" s="208">
        <f>FBT!I$33</f>
        <v>4816.9536289215048</v>
      </c>
      <c r="J120" s="208">
        <f>FBT!J$33</f>
        <v>5101.177124881011</v>
      </c>
      <c r="K120" s="208">
        <f>FBT!K$33</f>
        <v>4409.9556282020521</v>
      </c>
      <c r="L120" s="208">
        <f>FBT!L$33</f>
        <v>3731.897743921611</v>
      </c>
      <c r="M120" s="208">
        <f>FBT!M$33</f>
        <v>3388.4282556015578</v>
      </c>
      <c r="N120" s="208">
        <f>FBT!N$33</f>
        <v>3270.0731389211919</v>
      </c>
      <c r="O120" s="208">
        <f>FBT!O$33</f>
        <v>3255.766724881169</v>
      </c>
      <c r="P120" s="208">
        <f>FBT!P$33</f>
        <v>3171.040345080879</v>
      </c>
      <c r="Q120" s="208">
        <f>FBT!Q$33</f>
        <v>3198.8791976411312</v>
      </c>
      <c r="R120" s="208">
        <f>FBT!R$33</f>
        <v>3452.9236041608269</v>
      </c>
      <c r="S120" s="208">
        <f>FBT!S$33</f>
        <v>3345.815844000876</v>
      </c>
      <c r="T120" s="208">
        <f>FBT!T$33</f>
        <v>3158.8290334810972</v>
      </c>
      <c r="U120" s="208">
        <f>FBT!U$33</f>
        <v>2948.108769360947</v>
      </c>
      <c r="V120" s="208">
        <f>FBT!V$33</f>
        <v>2755.0214557208392</v>
      </c>
      <c r="W120" s="208">
        <f>FBT!W$33</f>
        <v>4186.6278541211013</v>
      </c>
    </row>
    <row r="121" spans="1:23" ht="12" customHeight="1" x14ac:dyDescent="0.25">
      <c r="A121" s="12" t="s">
        <v>62</v>
      </c>
      <c r="B121" s="206">
        <f>TRE!B$33</f>
        <v>0</v>
      </c>
      <c r="C121" s="206">
        <f>TRE!C$33</f>
        <v>0</v>
      </c>
      <c r="D121" s="206">
        <f>TRE!D$33</f>
        <v>0</v>
      </c>
      <c r="E121" s="206">
        <f>TRE!E$33</f>
        <v>0</v>
      </c>
      <c r="F121" s="206">
        <f>TRE!F$33</f>
        <v>0</v>
      </c>
      <c r="G121" s="206">
        <f>TRE!G$33</f>
        <v>0</v>
      </c>
      <c r="H121" s="206">
        <f>TRE!H$33</f>
        <v>0</v>
      </c>
      <c r="I121" s="206">
        <f>TRE!I$33</f>
        <v>0</v>
      </c>
      <c r="J121" s="206">
        <f>TRE!J$33</f>
        <v>0</v>
      </c>
      <c r="K121" s="206">
        <f>TRE!K$33</f>
        <v>0</v>
      </c>
      <c r="L121" s="206">
        <f>TRE!L$33</f>
        <v>0</v>
      </c>
      <c r="M121" s="206">
        <f>TRE!M$33</f>
        <v>0</v>
      </c>
      <c r="N121" s="206">
        <f>TRE!N$33</f>
        <v>0</v>
      </c>
      <c r="O121" s="206">
        <f>TRE!O$33</f>
        <v>0</v>
      </c>
      <c r="P121" s="206">
        <f>TRE!P$33</f>
        <v>0</v>
      </c>
      <c r="Q121" s="206">
        <f>TRE!Q$33</f>
        <v>0</v>
      </c>
      <c r="R121" s="206">
        <f>TRE!R$33</f>
        <v>0</v>
      </c>
      <c r="S121" s="206">
        <f>TRE!S$33</f>
        <v>0</v>
      </c>
      <c r="T121" s="206">
        <f>TRE!T$33</f>
        <v>0</v>
      </c>
      <c r="U121" s="206">
        <f>TRE!U$33</f>
        <v>0</v>
      </c>
      <c r="V121" s="206">
        <f>TRE!V$33</f>
        <v>0</v>
      </c>
      <c r="W121" s="206">
        <f>TRE!W$33</f>
        <v>0</v>
      </c>
    </row>
    <row r="122" spans="1:23" ht="12" customHeight="1" x14ac:dyDescent="0.25">
      <c r="A122" s="12" t="s">
        <v>63</v>
      </c>
      <c r="B122" s="206">
        <f>MAE!B$33</f>
        <v>7636.4675658311207</v>
      </c>
      <c r="C122" s="206">
        <f>MAE!C$33</f>
        <v>7811.6864879261193</v>
      </c>
      <c r="D122" s="206">
        <f>MAE!D$33</f>
        <v>7786.5583840446743</v>
      </c>
      <c r="E122" s="206">
        <f>MAE!E$33</f>
        <v>7721.6289836376718</v>
      </c>
      <c r="F122" s="206">
        <f>MAE!F$33</f>
        <v>7306.7143593589117</v>
      </c>
      <c r="G122" s="206">
        <f>MAE!G$33</f>
        <v>6976.6408231181031</v>
      </c>
      <c r="H122" s="206">
        <f>MAE!H$33</f>
        <v>6862.0369827586319</v>
      </c>
      <c r="I122" s="206">
        <f>MAE!I$33</f>
        <v>6782.0388735586203</v>
      </c>
      <c r="J122" s="206">
        <f>MAE!J$33</f>
        <v>6722.8734434384742</v>
      </c>
      <c r="K122" s="206">
        <f>MAE!K$33</f>
        <v>5217.701911559212</v>
      </c>
      <c r="L122" s="206">
        <f>MAE!L$33</f>
        <v>5071.6468310389082</v>
      </c>
      <c r="M122" s="206">
        <f>MAE!M$33</f>
        <v>4433.2284257984757</v>
      </c>
      <c r="N122" s="206">
        <f>MAE!N$33</f>
        <v>4246.9666743584276</v>
      </c>
      <c r="O122" s="206">
        <f>MAE!O$33</f>
        <v>4027.186621078823</v>
      </c>
      <c r="P122" s="206">
        <f>MAE!P$33</f>
        <v>3999.8451826788369</v>
      </c>
      <c r="Q122" s="206">
        <f>MAE!Q$33</f>
        <v>4007.9717171988568</v>
      </c>
      <c r="R122" s="206">
        <f>MAE!R$33</f>
        <v>4094.21152547871</v>
      </c>
      <c r="S122" s="206">
        <f>MAE!S$33</f>
        <v>4120.2872629188623</v>
      </c>
      <c r="T122" s="206">
        <f>MAE!T$33</f>
        <v>4019.185883879074</v>
      </c>
      <c r="U122" s="206">
        <f>MAE!U$33</f>
        <v>3802.036585318825</v>
      </c>
      <c r="V122" s="206">
        <f>MAE!V$33</f>
        <v>3504.2983268389162</v>
      </c>
      <c r="W122" s="206">
        <f>MAE!W$33</f>
        <v>4063.052622599258</v>
      </c>
    </row>
    <row r="123" spans="1:23" ht="12" customHeight="1" x14ac:dyDescent="0.25">
      <c r="A123" s="12" t="s">
        <v>64</v>
      </c>
      <c r="B123" s="206">
        <f>TEL!B$33</f>
        <v>4384.5984138783106</v>
      </c>
      <c r="C123" s="206">
        <f>TEL!C$33</f>
        <v>4280.1761681232529</v>
      </c>
      <c r="D123" s="206">
        <f>TEL!D$33</f>
        <v>4511.8913158961604</v>
      </c>
      <c r="E123" s="206">
        <f>TEL!E$33</f>
        <v>4650.5455815587538</v>
      </c>
      <c r="F123" s="206">
        <f>TEL!F$33</f>
        <v>4119.0385672776874</v>
      </c>
      <c r="G123" s="206">
        <f>TEL!G$33</f>
        <v>3792.3779120378181</v>
      </c>
      <c r="H123" s="206">
        <f>TEL!H$33</f>
        <v>3539.0884489181499</v>
      </c>
      <c r="I123" s="206">
        <f>TEL!I$33</f>
        <v>2844.786601438092</v>
      </c>
      <c r="J123" s="206">
        <f>TEL!J$33</f>
        <v>2406.520966678675</v>
      </c>
      <c r="K123" s="206">
        <f>TEL!K$33</f>
        <v>2046.0985063186281</v>
      </c>
      <c r="L123" s="206">
        <f>TEL!L$33</f>
        <v>1856.388855597985</v>
      </c>
      <c r="M123" s="206">
        <f>TEL!M$33</f>
        <v>1493.7734833188711</v>
      </c>
      <c r="N123" s="206">
        <f>TEL!N$33</f>
        <v>1671.343665837921</v>
      </c>
      <c r="O123" s="206">
        <f>TEL!O$33</f>
        <v>1628.5275881979171</v>
      </c>
      <c r="P123" s="206">
        <f>TEL!P$33</f>
        <v>1564.551837718036</v>
      </c>
      <c r="Q123" s="206">
        <f>TEL!Q$33</f>
        <v>1523.581651798333</v>
      </c>
      <c r="R123" s="206">
        <f>TEL!R$33</f>
        <v>1525.5086371182849</v>
      </c>
      <c r="S123" s="206">
        <f>TEL!S$33</f>
        <v>1647.823226038812</v>
      </c>
      <c r="T123" s="206">
        <f>TEL!T$33</f>
        <v>1583.3689784120329</v>
      </c>
      <c r="U123" s="206">
        <f>TEL!U$33</f>
        <v>1523.1724393945781</v>
      </c>
      <c r="V123" s="206">
        <f>TEL!V$33</f>
        <v>1442.6044929917259</v>
      </c>
      <c r="W123" s="206">
        <f>TEL!W$33</f>
        <v>1422.972530278442</v>
      </c>
    </row>
    <row r="124" spans="1:23" ht="12" customHeight="1" x14ac:dyDescent="0.25">
      <c r="A124" s="12" t="s">
        <v>65</v>
      </c>
      <c r="B124" s="206">
        <f>WWP!B$33</f>
        <v>0</v>
      </c>
      <c r="C124" s="206">
        <f>WWP!C$33</f>
        <v>0</v>
      </c>
      <c r="D124" s="206">
        <f>WWP!D$33</f>
        <v>0</v>
      </c>
      <c r="E124" s="206">
        <f>WWP!E$33</f>
        <v>0</v>
      </c>
      <c r="F124" s="206">
        <f>WWP!F$33</f>
        <v>0</v>
      </c>
      <c r="G124" s="206">
        <f>WWP!G$33</f>
        <v>0</v>
      </c>
      <c r="H124" s="206">
        <f>WWP!H$33</f>
        <v>0</v>
      </c>
      <c r="I124" s="206">
        <f>WWP!I$33</f>
        <v>0</v>
      </c>
      <c r="J124" s="206">
        <f>WWP!J$33</f>
        <v>0</v>
      </c>
      <c r="K124" s="206">
        <f>WWP!K$33</f>
        <v>0</v>
      </c>
      <c r="L124" s="206">
        <f>WWP!L$33</f>
        <v>0</v>
      </c>
      <c r="M124" s="206">
        <f>WWP!M$33</f>
        <v>79.395188400434762</v>
      </c>
      <c r="N124" s="206">
        <f>WWP!N$33</f>
        <v>73.656554400374901</v>
      </c>
      <c r="O124" s="206">
        <f>WWP!O$33</f>
        <v>72.444794400365652</v>
      </c>
      <c r="P124" s="206">
        <f>WWP!P$33</f>
        <v>70.786980000303117</v>
      </c>
      <c r="Q124" s="206">
        <f>WWP!Q$33</f>
        <v>91.630281600329127</v>
      </c>
      <c r="R124" s="206">
        <f>WWP!R$33</f>
        <v>103.96374120032939</v>
      </c>
      <c r="S124" s="206">
        <f>WWP!S$33</f>
        <v>111.2049259203195</v>
      </c>
      <c r="T124" s="206">
        <f>WWP!T$33</f>
        <v>109.63965276030071</v>
      </c>
      <c r="U124" s="206">
        <f>WWP!U$33</f>
        <v>88.235627040294901</v>
      </c>
      <c r="V124" s="206">
        <f>WWP!V$33</f>
        <v>87.072095880345046</v>
      </c>
      <c r="W124" s="206">
        <f>WWP!W$33</f>
        <v>239.6306998806219</v>
      </c>
    </row>
    <row r="125" spans="1:23" ht="12" customHeight="1" x14ac:dyDescent="0.25">
      <c r="A125" s="12" t="s">
        <v>66</v>
      </c>
      <c r="B125" s="206">
        <f>OIS!B$33</f>
        <v>4093.967119669388</v>
      </c>
      <c r="C125" s="206">
        <f>OIS!C$33</f>
        <v>4562.930018123735</v>
      </c>
      <c r="D125" s="206">
        <f>OIS!D$33</f>
        <v>4748.8015307524774</v>
      </c>
      <c r="E125" s="206">
        <f>OIS!E$33</f>
        <v>4737.6313955661899</v>
      </c>
      <c r="F125" s="206">
        <f>OIS!F$33</f>
        <v>1632.675360567843</v>
      </c>
      <c r="G125" s="206">
        <f>OIS!G$33</f>
        <v>1807.183235744908</v>
      </c>
      <c r="H125" s="206">
        <f>OIS!H$33</f>
        <v>1631.176702803808</v>
      </c>
      <c r="I125" s="206">
        <f>OIS!I$33</f>
        <v>1540.8631411143699</v>
      </c>
      <c r="J125" s="206">
        <f>OIS!J$33</f>
        <v>1342.776200188438</v>
      </c>
      <c r="K125" s="206">
        <f>OIS!K$33</f>
        <v>1106.4844540524989</v>
      </c>
      <c r="L125" s="206">
        <f>OIS!L$33</f>
        <v>619.50962120808663</v>
      </c>
      <c r="M125" s="206">
        <f>OIS!M$33</f>
        <v>1097.0442583730101</v>
      </c>
      <c r="N125" s="206">
        <f>OIS!N$33</f>
        <v>923.97135480383508</v>
      </c>
      <c r="O125" s="206">
        <f>OIS!O$33</f>
        <v>1000.293909364917</v>
      </c>
      <c r="P125" s="206">
        <f>OIS!P$33</f>
        <v>1030.117507430238</v>
      </c>
      <c r="Q125" s="206">
        <f>OIS!Q$33</f>
        <v>1010.429508224538</v>
      </c>
      <c r="R125" s="206">
        <f>OIS!R$33</f>
        <v>1323.3959066466659</v>
      </c>
      <c r="S125" s="206">
        <f>OIS!S$33</f>
        <v>1114.839790926103</v>
      </c>
      <c r="T125" s="206">
        <f>OIS!T$33</f>
        <v>957.61592856472475</v>
      </c>
      <c r="U125" s="206">
        <f>OIS!U$33</f>
        <v>1034.391815645419</v>
      </c>
      <c r="V125" s="206">
        <f>OIS!V$33</f>
        <v>1040.1045728450181</v>
      </c>
      <c r="W125" s="206">
        <f>OIS!W$33</f>
        <v>2733.194525044702</v>
      </c>
    </row>
    <row r="126" spans="1:23" ht="12" customHeight="1" x14ac:dyDescent="0.25">
      <c r="A126" s="28" t="s">
        <v>86</v>
      </c>
      <c r="B126" s="216">
        <f>Ind_Summary_emi!B43</f>
        <v>1404.5367809117799</v>
      </c>
      <c r="C126" s="216">
        <f>Ind_Summary_emi!C43</f>
        <v>1359.085499316004</v>
      </c>
      <c r="D126" s="216">
        <f>Ind_Summary_emi!D43</f>
        <v>1362.8096797791129</v>
      </c>
      <c r="E126" s="216">
        <f>Ind_Summary_emi!E43</f>
        <v>1344.524788972403</v>
      </c>
      <c r="F126" s="216">
        <f>Ind_Summary_emi!F43</f>
        <v>1329.7622503513501</v>
      </c>
      <c r="G126" s="216">
        <f>Ind_Summary_emi!G43</f>
        <v>1344.8692069397271</v>
      </c>
      <c r="H126" s="216">
        <f>Ind_Summary_emi!H43</f>
        <v>1340.2477745926369</v>
      </c>
      <c r="I126" s="216">
        <f>Ind_Summary_emi!I43</f>
        <v>1329.772733288951</v>
      </c>
      <c r="J126" s="216">
        <f>Ind_Summary_emi!J43</f>
        <v>1261.331220122946</v>
      </c>
      <c r="K126" s="216">
        <f>Ind_Summary_emi!K43</f>
        <v>1147.5047682877509</v>
      </c>
      <c r="L126" s="216">
        <f>Ind_Summary_emi!L43</f>
        <v>1116.809261328071</v>
      </c>
      <c r="M126" s="216">
        <f>Ind_Summary_emi!M43</f>
        <v>1134.1236094998681</v>
      </c>
      <c r="N126" s="216">
        <f>Ind_Summary_emi!N43</f>
        <v>1046.3391429490021</v>
      </c>
      <c r="O126" s="216">
        <f>Ind_Summary_emi!O43</f>
        <v>1036.4530320167059</v>
      </c>
      <c r="P126" s="216">
        <f>Ind_Summary_emi!P43</f>
        <v>1008.252492249127</v>
      </c>
      <c r="Q126" s="216">
        <f>Ind_Summary_emi!Q43</f>
        <v>965.02259488271818</v>
      </c>
      <c r="R126" s="216">
        <f>Ind_Summary_emi!R43</f>
        <v>976.34111779337479</v>
      </c>
      <c r="S126" s="216">
        <f>Ind_Summary_emi!S43</f>
        <v>1048.8555939422799</v>
      </c>
      <c r="T126" s="216">
        <f>Ind_Summary_emi!T43</f>
        <v>1083.739698844488</v>
      </c>
      <c r="U126" s="216">
        <f>Ind_Summary_emi!U43</f>
        <v>1078.9869935711861</v>
      </c>
      <c r="V126" s="216">
        <f>Ind_Summary_emi!V43</f>
        <v>953.71697477321925</v>
      </c>
      <c r="W126" s="216">
        <f>Ind_Summary_emi!W43</f>
        <v>1004.464815683722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105.60701936729632</v>
      </c>
      <c r="C128" s="205">
        <f t="shared" si="8"/>
        <v>101.96770957092809</v>
      </c>
      <c r="D128" s="205">
        <f t="shared" si="8"/>
        <v>102.63701500059437</v>
      </c>
      <c r="E128" s="205">
        <f t="shared" si="8"/>
        <v>110.1497914205637</v>
      </c>
      <c r="F128" s="205">
        <f t="shared" si="8"/>
        <v>106.6872318498995</v>
      </c>
      <c r="G128" s="205">
        <f t="shared" si="8"/>
        <v>106.1505754115484</v>
      </c>
      <c r="H128" s="205">
        <f t="shared" si="8"/>
        <v>100.2506460549979</v>
      </c>
      <c r="I128" s="205">
        <f t="shared" si="8"/>
        <v>96.767865189547379</v>
      </c>
      <c r="J128" s="205">
        <f t="shared" si="8"/>
        <v>95.864935229767511</v>
      </c>
      <c r="K128" s="205">
        <f t="shared" si="8"/>
        <v>91.540591502122368</v>
      </c>
      <c r="L128" s="205">
        <f t="shared" si="8"/>
        <v>90.254862315470234</v>
      </c>
      <c r="M128" s="205">
        <f t="shared" si="8"/>
        <v>85.760793811929574</v>
      </c>
      <c r="N128" s="205">
        <f t="shared" si="8"/>
        <v>88.157656804957909</v>
      </c>
      <c r="O128" s="205">
        <f t="shared" si="8"/>
        <v>85.496082072027221</v>
      </c>
      <c r="P128" s="205">
        <f t="shared" si="8"/>
        <v>84.349265602604149</v>
      </c>
      <c r="Q128" s="205">
        <f t="shared" si="8"/>
        <v>83.824850405485819</v>
      </c>
      <c r="R128" s="205">
        <f t="shared" si="8"/>
        <v>82.044539513008758</v>
      </c>
      <c r="S128" s="205">
        <f t="shared" si="8"/>
        <v>79.781143762418893</v>
      </c>
      <c r="T128" s="205">
        <f t="shared" si="8"/>
        <v>77.529166755328802</v>
      </c>
      <c r="U128" s="205">
        <f t="shared" si="8"/>
        <v>78.452785987556908</v>
      </c>
      <c r="V128" s="205">
        <f t="shared" si="8"/>
        <v>82.937197483160219</v>
      </c>
      <c r="W128" s="205">
        <f t="shared" si="8"/>
        <v>84.207558716693711</v>
      </c>
    </row>
    <row r="129" spans="1:23" ht="12" customHeight="1" x14ac:dyDescent="0.25">
      <c r="A129" s="12" t="s">
        <v>16</v>
      </c>
      <c r="B129" s="206">
        <f t="shared" ref="B129:W129" si="9">IF(B52=0,"",B52/B4*1000)</f>
        <v>603.98680815448631</v>
      </c>
      <c r="C129" s="206">
        <f t="shared" si="9"/>
        <v>626.38603669643453</v>
      </c>
      <c r="D129" s="206">
        <f t="shared" si="9"/>
        <v>664.2510856826666</v>
      </c>
      <c r="E129" s="206">
        <f t="shared" si="9"/>
        <v>622.09375114063744</v>
      </c>
      <c r="F129" s="206">
        <f t="shared" si="9"/>
        <v>602.79526193223421</v>
      </c>
      <c r="G129" s="206">
        <f t="shared" si="9"/>
        <v>602.08374124349984</v>
      </c>
      <c r="H129" s="206">
        <f t="shared" si="9"/>
        <v>563.70272862704371</v>
      </c>
      <c r="I129" s="206">
        <f t="shared" si="9"/>
        <v>491.46693901181038</v>
      </c>
      <c r="J129" s="206">
        <f t="shared" si="9"/>
        <v>530.53676163201226</v>
      </c>
      <c r="K129" s="206">
        <f t="shared" si="9"/>
        <v>778.88068035684671</v>
      </c>
      <c r="L129" s="206">
        <f t="shared" si="9"/>
        <v>634.40489429343131</v>
      </c>
      <c r="M129" s="206">
        <f t="shared" si="9"/>
        <v>606.04488002584151</v>
      </c>
      <c r="N129" s="206">
        <f t="shared" si="9"/>
        <v>722.75287365399709</v>
      </c>
      <c r="O129" s="206">
        <f t="shared" si="9"/>
        <v>701.76274619473838</v>
      </c>
      <c r="P129" s="206">
        <f t="shared" si="9"/>
        <v>665.13527140312635</v>
      </c>
      <c r="Q129" s="206">
        <f t="shared" si="9"/>
        <v>702.7378030719193</v>
      </c>
      <c r="R129" s="206">
        <f t="shared" si="9"/>
        <v>642.61804003700422</v>
      </c>
      <c r="S129" s="206">
        <f t="shared" si="9"/>
        <v>567.13999200887554</v>
      </c>
      <c r="T129" s="206">
        <f t="shared" si="9"/>
        <v>570.49987031122691</v>
      </c>
      <c r="U129" s="206">
        <f t="shared" si="9"/>
        <v>652.05356479658701</v>
      </c>
      <c r="V129" s="206">
        <f t="shared" si="9"/>
        <v>644.37653790423462</v>
      </c>
      <c r="W129" s="206">
        <f t="shared" si="9"/>
        <v>421.60217021009026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426.65945185197273</v>
      </c>
      <c r="C130" s="207">
        <f t="shared" si="10"/>
        <v>480.85247698392817</v>
      </c>
      <c r="D130" s="207">
        <f t="shared" si="10"/>
        <v>509.75677102748307</v>
      </c>
      <c r="E130" s="207">
        <f t="shared" si="10"/>
        <v>472.71798756782152</v>
      </c>
      <c r="F130" s="207">
        <f t="shared" si="10"/>
        <v>458.39920682859156</v>
      </c>
      <c r="G130" s="207">
        <f t="shared" si="10"/>
        <v>435.73925378306598</v>
      </c>
      <c r="H130" s="207">
        <f t="shared" si="10"/>
        <v>416.45462257718049</v>
      </c>
      <c r="I130" s="207">
        <f t="shared" si="10"/>
        <v>357.57840029733899</v>
      </c>
      <c r="J130" s="207">
        <f t="shared" si="10"/>
        <v>390.37860709282143</v>
      </c>
      <c r="K130" s="207">
        <f t="shared" si="10"/>
        <v>432.43228712722004</v>
      </c>
      <c r="L130" s="207">
        <f t="shared" si="10"/>
        <v>335.94400475202764</v>
      </c>
      <c r="M130" s="207">
        <f t="shared" si="10"/>
        <v>362.43649435049377</v>
      </c>
      <c r="N130" s="207">
        <f t="shared" si="10"/>
        <v>348.03425075438577</v>
      </c>
      <c r="O130" s="207">
        <f t="shared" si="10"/>
        <v>300.14020143273905</v>
      </c>
      <c r="P130" s="207">
        <f t="shared" si="10"/>
        <v>276.51174135893604</v>
      </c>
      <c r="Q130" s="207">
        <f t="shared" si="10"/>
        <v>238.18576500754935</v>
      </c>
      <c r="R130" s="207">
        <f t="shared" si="10"/>
        <v>250.14182883395154</v>
      </c>
      <c r="S130" s="207">
        <f t="shared" si="10"/>
        <v>240.93133602829815</v>
      </c>
      <c r="T130" s="207">
        <f t="shared" si="10"/>
        <v>249.00737835833621</v>
      </c>
      <c r="U130" s="207">
        <f t="shared" si="10"/>
        <v>241.58449380391585</v>
      </c>
      <c r="V130" s="207">
        <f t="shared" si="10"/>
        <v>291.36219587214453</v>
      </c>
      <c r="W130" s="207">
        <f t="shared" si="10"/>
        <v>275.0577501014389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972.01652312924546</v>
      </c>
      <c r="C131" s="206">
        <f t="shared" si="11"/>
        <v>621.39459305125058</v>
      </c>
      <c r="D131" s="206">
        <f t="shared" si="11"/>
        <v>1251.7106695017587</v>
      </c>
      <c r="E131" s="206">
        <f t="shared" si="11"/>
        <v>1240.7444182887004</v>
      </c>
      <c r="F131" s="206">
        <f t="shared" si="11"/>
        <v>1227.1291599680146</v>
      </c>
      <c r="G131" s="206">
        <f t="shared" si="11"/>
        <v>1098.4217437523266</v>
      </c>
      <c r="H131" s="206">
        <f t="shared" si="11"/>
        <v>1027.220487316413</v>
      </c>
      <c r="I131" s="206">
        <f t="shared" si="11"/>
        <v>876.46389139217104</v>
      </c>
      <c r="J131" s="206">
        <f t="shared" si="11"/>
        <v>963.0177186105276</v>
      </c>
      <c r="K131" s="206">
        <f t="shared" si="11"/>
        <v>1350.9377878292419</v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353.92770056210128</v>
      </c>
      <c r="C132" s="206">
        <f t="shared" si="12"/>
        <v>406.25213816014997</v>
      </c>
      <c r="D132" s="206">
        <f t="shared" si="12"/>
        <v>413.3659942020135</v>
      </c>
      <c r="E132" s="206">
        <f t="shared" si="12"/>
        <v>390.92472518263446</v>
      </c>
      <c r="F132" s="206">
        <f t="shared" si="12"/>
        <v>379.87700102781992</v>
      </c>
      <c r="G132" s="206">
        <f t="shared" si="12"/>
        <v>391.14368265033676</v>
      </c>
      <c r="H132" s="206">
        <f t="shared" si="12"/>
        <v>392.20977781985601</v>
      </c>
      <c r="I132" s="206">
        <f t="shared" si="12"/>
        <v>335.58229616009737</v>
      </c>
      <c r="J132" s="206">
        <f t="shared" si="12"/>
        <v>369.88270644641625</v>
      </c>
      <c r="K132" s="206">
        <f t="shared" si="12"/>
        <v>589.54803560284086</v>
      </c>
      <c r="L132" s="206">
        <f t="shared" si="12"/>
        <v>353.57304398946115</v>
      </c>
      <c r="M132" s="206">
        <f t="shared" si="12"/>
        <v>289.96629121909569</v>
      </c>
      <c r="N132" s="206">
        <f t="shared" si="12"/>
        <v>306.08690450223702</v>
      </c>
      <c r="O132" s="206">
        <f t="shared" si="12"/>
        <v>145.45185752236895</v>
      </c>
      <c r="P132" s="206">
        <f t="shared" si="12"/>
        <v>223.36984321685154</v>
      </c>
      <c r="Q132" s="206">
        <f t="shared" si="12"/>
        <v>192.63092767773645</v>
      </c>
      <c r="R132" s="206">
        <f t="shared" si="12"/>
        <v>196.12994019934212</v>
      </c>
      <c r="S132" s="206">
        <f t="shared" si="12"/>
        <v>159.31330882013751</v>
      </c>
      <c r="T132" s="206">
        <f t="shared" si="12"/>
        <v>136.22436662766327</v>
      </c>
      <c r="U132" s="206">
        <f t="shared" si="12"/>
        <v>131.15906712297337</v>
      </c>
      <c r="V132" s="206">
        <f t="shared" si="12"/>
        <v>134.35613889060414</v>
      </c>
      <c r="W132" s="206">
        <f t="shared" si="12"/>
        <v>148.20011147758487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301.93960173108337</v>
      </c>
      <c r="C133" s="206">
        <f t="shared" si="13"/>
        <v>512.59223702652355</v>
      </c>
      <c r="D133" s="206">
        <f t="shared" si="13"/>
        <v>337.14845827981901</v>
      </c>
      <c r="E133" s="206">
        <f t="shared" si="13"/>
        <v>273.47587683449723</v>
      </c>
      <c r="F133" s="206">
        <f t="shared" si="13"/>
        <v>255.14794771167431</v>
      </c>
      <c r="G133" s="206">
        <f t="shared" si="13"/>
        <v>234.11486342420653</v>
      </c>
      <c r="H133" s="206">
        <f t="shared" si="13"/>
        <v>211.34759808414293</v>
      </c>
      <c r="I133" s="206">
        <f t="shared" si="13"/>
        <v>184.92601471914168</v>
      </c>
      <c r="J133" s="206">
        <f t="shared" si="13"/>
        <v>195.51868212708357</v>
      </c>
      <c r="K133" s="206">
        <f t="shared" si="13"/>
        <v>312.92610367055369</v>
      </c>
      <c r="L133" s="206">
        <f t="shared" si="13"/>
        <v>316.00918940632232</v>
      </c>
      <c r="M133" s="206">
        <f t="shared" si="13"/>
        <v>451.79915210923053</v>
      </c>
      <c r="N133" s="206">
        <f t="shared" si="13"/>
        <v>392.52179158730297</v>
      </c>
      <c r="O133" s="206">
        <f t="shared" si="13"/>
        <v>467.16233249756704</v>
      </c>
      <c r="P133" s="206">
        <f t="shared" si="13"/>
        <v>292.08645763803179</v>
      </c>
      <c r="Q133" s="206">
        <f t="shared" si="13"/>
        <v>250.89905408533875</v>
      </c>
      <c r="R133" s="206">
        <f t="shared" si="13"/>
        <v>266.33389829762825</v>
      </c>
      <c r="S133" s="206">
        <f t="shared" si="13"/>
        <v>273.49463120447064</v>
      </c>
      <c r="T133" s="206">
        <f t="shared" si="13"/>
        <v>301.61826299185759</v>
      </c>
      <c r="U133" s="206">
        <f t="shared" si="13"/>
        <v>295.46988688865474</v>
      </c>
      <c r="V133" s="206">
        <f t="shared" si="13"/>
        <v>373.19260473622813</v>
      </c>
      <c r="W133" s="206">
        <f t="shared" si="13"/>
        <v>322.66164056185676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269.69518199209784</v>
      </c>
      <c r="C134" s="207">
        <f t="shared" si="14"/>
        <v>246.07219130504978</v>
      </c>
      <c r="D134" s="207">
        <f t="shared" si="14"/>
        <v>235.95125221921361</v>
      </c>
      <c r="E134" s="207">
        <f t="shared" si="14"/>
        <v>272.63160119904819</v>
      </c>
      <c r="F134" s="207">
        <f t="shared" si="14"/>
        <v>268.13584416076839</v>
      </c>
      <c r="G134" s="207">
        <f t="shared" si="14"/>
        <v>273.94314813121309</v>
      </c>
      <c r="H134" s="207">
        <f t="shared" si="14"/>
        <v>264.23709247887552</v>
      </c>
      <c r="I134" s="207">
        <f t="shared" si="14"/>
        <v>287.68503868625987</v>
      </c>
      <c r="J134" s="207">
        <f t="shared" si="14"/>
        <v>250.19141932192406</v>
      </c>
      <c r="K134" s="207">
        <f t="shared" si="14"/>
        <v>251.63975196119509</v>
      </c>
      <c r="L134" s="207">
        <f t="shared" si="14"/>
        <v>221.97863024495618</v>
      </c>
      <c r="M134" s="207">
        <f t="shared" si="14"/>
        <v>216.55782572476915</v>
      </c>
      <c r="N134" s="207">
        <f t="shared" si="14"/>
        <v>221.79280282050931</v>
      </c>
      <c r="O134" s="207">
        <f t="shared" si="14"/>
        <v>220.79810430339069</v>
      </c>
      <c r="P134" s="207">
        <f t="shared" si="14"/>
        <v>204.38996117746288</v>
      </c>
      <c r="Q134" s="207">
        <f t="shared" si="14"/>
        <v>166.39157938475094</v>
      </c>
      <c r="R134" s="207">
        <f t="shared" si="14"/>
        <v>166.15342409531664</v>
      </c>
      <c r="S134" s="207">
        <f t="shared" si="14"/>
        <v>173.87617903744226</v>
      </c>
      <c r="T134" s="207">
        <f t="shared" si="14"/>
        <v>174.46833512643909</v>
      </c>
      <c r="U134" s="207">
        <f t="shared" si="14"/>
        <v>164.81177832294236</v>
      </c>
      <c r="V134" s="207">
        <f t="shared" si="14"/>
        <v>159.09940367490441</v>
      </c>
      <c r="W134" s="207">
        <f t="shared" si="14"/>
        <v>185.92463210755577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1054.8105067806991</v>
      </c>
      <c r="C135" s="206">
        <f t="shared" si="15"/>
        <v>998.82258055807233</v>
      </c>
      <c r="D135" s="206">
        <f t="shared" si="15"/>
        <v>969.88460792658327</v>
      </c>
      <c r="E135" s="206">
        <f t="shared" si="15"/>
        <v>1158.9335934057417</v>
      </c>
      <c r="F135" s="206">
        <f t="shared" si="15"/>
        <v>1150.9720283577994</v>
      </c>
      <c r="G135" s="206">
        <f t="shared" si="15"/>
        <v>1073.8483511436593</v>
      </c>
      <c r="H135" s="206">
        <f t="shared" si="15"/>
        <v>1037.8212216672284</v>
      </c>
      <c r="I135" s="206">
        <f t="shared" si="15"/>
        <v>1104.0701104699408</v>
      </c>
      <c r="J135" s="206">
        <f t="shared" si="15"/>
        <v>921.52094586753185</v>
      </c>
      <c r="K135" s="206">
        <f t="shared" si="15"/>
        <v>952.09913925351145</v>
      </c>
      <c r="L135" s="206">
        <f t="shared" si="15"/>
        <v>711.04178376880611</v>
      </c>
      <c r="M135" s="206">
        <f t="shared" si="15"/>
        <v>700.90017590673983</v>
      </c>
      <c r="N135" s="206">
        <f t="shared" si="15"/>
        <v>721.55465442947059</v>
      </c>
      <c r="O135" s="206">
        <f t="shared" si="15"/>
        <v>702.57902669403722</v>
      </c>
      <c r="P135" s="206">
        <f t="shared" si="15"/>
        <v>659.92390154151042</v>
      </c>
      <c r="Q135" s="206">
        <f t="shared" si="15"/>
        <v>497.02252345296625</v>
      </c>
      <c r="R135" s="206">
        <f t="shared" si="15"/>
        <v>466.39292747676882</v>
      </c>
      <c r="S135" s="206">
        <f t="shared" si="15"/>
        <v>433.12781466752023</v>
      </c>
      <c r="T135" s="206">
        <f t="shared" si="15"/>
        <v>442.15385838458263</v>
      </c>
      <c r="U135" s="206">
        <f t="shared" si="15"/>
        <v>460.57026892843055</v>
      </c>
      <c r="V135" s="206">
        <f t="shared" si="15"/>
        <v>501.89483799700719</v>
      </c>
      <c r="W135" s="206">
        <f t="shared" si="15"/>
        <v>557.57679844334018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219.20565582674053</v>
      </c>
      <c r="C136" s="206">
        <f t="shared" si="16"/>
        <v>186.50452218379044</v>
      </c>
      <c r="D136" s="206">
        <f t="shared" si="16"/>
        <v>173.00599913983686</v>
      </c>
      <c r="E136" s="206">
        <f t="shared" si="16"/>
        <v>242.41296171589704</v>
      </c>
      <c r="F136" s="206">
        <f t="shared" si="16"/>
        <v>235.19281873503127</v>
      </c>
      <c r="G136" s="206">
        <f t="shared" si="16"/>
        <v>227.31803711877006</v>
      </c>
      <c r="H136" s="206">
        <f t="shared" si="16"/>
        <v>211.09203829752826</v>
      </c>
      <c r="I136" s="206">
        <f t="shared" si="16"/>
        <v>245.25247476042102</v>
      </c>
      <c r="J136" s="206">
        <f t="shared" si="16"/>
        <v>165.44717009772458</v>
      </c>
      <c r="K136" s="206">
        <f t="shared" si="16"/>
        <v>214.79489878344683</v>
      </c>
      <c r="L136" s="206">
        <f t="shared" si="16"/>
        <v>136.70759351428813</v>
      </c>
      <c r="M136" s="206">
        <f t="shared" si="16"/>
        <v>133.27744306023874</v>
      </c>
      <c r="N136" s="206">
        <f t="shared" si="16"/>
        <v>155.62606341071634</v>
      </c>
      <c r="O136" s="206">
        <f t="shared" si="16"/>
        <v>152.8959733422993</v>
      </c>
      <c r="P136" s="206">
        <f t="shared" si="16"/>
        <v>108.51166023671161</v>
      </c>
      <c r="Q136" s="206">
        <f t="shared" si="16"/>
        <v>114.75965652569228</v>
      </c>
      <c r="R136" s="206">
        <f t="shared" si="16"/>
        <v>109.05104709079178</v>
      </c>
      <c r="S136" s="206">
        <f t="shared" si="16"/>
        <v>104.50952033904866</v>
      </c>
      <c r="T136" s="206">
        <f t="shared" si="16"/>
        <v>115.21425272603666</v>
      </c>
      <c r="U136" s="206">
        <f t="shared" si="16"/>
        <v>98.981037435117457</v>
      </c>
      <c r="V136" s="206">
        <f t="shared" si="16"/>
        <v>98.626253583503669</v>
      </c>
      <c r="W136" s="206">
        <f t="shared" si="16"/>
        <v>123.58452381749031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149.05671276320041</v>
      </c>
      <c r="C137" s="206">
        <f t="shared" si="17"/>
        <v>149.05671276320041</v>
      </c>
      <c r="D137" s="206">
        <f t="shared" si="17"/>
        <v>149.05671276320035</v>
      </c>
      <c r="E137" s="206">
        <f t="shared" si="17"/>
        <v>149.05671276320049</v>
      </c>
      <c r="F137" s="206">
        <f t="shared" si="17"/>
        <v>149.05671276320052</v>
      </c>
      <c r="G137" s="206">
        <f t="shared" si="17"/>
        <v>149.05671276320058</v>
      </c>
      <c r="H137" s="206">
        <f t="shared" si="17"/>
        <v>149.05671276320047</v>
      </c>
      <c r="I137" s="206">
        <f t="shared" si="17"/>
        <v>149.05671276320049</v>
      </c>
      <c r="J137" s="206">
        <f t="shared" si="17"/>
        <v>149.05671276320047</v>
      </c>
      <c r="K137" s="206">
        <f t="shared" si="17"/>
        <v>141.59107718051465</v>
      </c>
      <c r="L137" s="206">
        <f t="shared" si="17"/>
        <v>139.2131406302249</v>
      </c>
      <c r="M137" s="206">
        <f t="shared" si="17"/>
        <v>138.75289401430143</v>
      </c>
      <c r="N137" s="206">
        <f t="shared" si="17"/>
        <v>139.07786673693806</v>
      </c>
      <c r="O137" s="206">
        <f t="shared" si="17"/>
        <v>132.51958313142208</v>
      </c>
      <c r="P137" s="206">
        <f t="shared" si="17"/>
        <v>146.01946398313765</v>
      </c>
      <c r="Q137" s="206">
        <f t="shared" si="17"/>
        <v>89.538526080937345</v>
      </c>
      <c r="R137" s="206">
        <f t="shared" si="17"/>
        <v>90.149584444353593</v>
      </c>
      <c r="S137" s="206">
        <f t="shared" si="17"/>
        <v>99.902187629374865</v>
      </c>
      <c r="T137" s="206">
        <f t="shared" si="17"/>
        <v>93.69993704873707</v>
      </c>
      <c r="U137" s="206">
        <f t="shared" si="17"/>
        <v>97.305286689435263</v>
      </c>
      <c r="V137" s="206">
        <f t="shared" si="17"/>
        <v>96.680011061016188</v>
      </c>
      <c r="W137" s="206">
        <f t="shared" si="17"/>
        <v>96.680011061016188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505.63928275123118</v>
      </c>
      <c r="C138" s="207">
        <f t="shared" si="18"/>
        <v>465.3145492056359</v>
      </c>
      <c r="D138" s="207">
        <f t="shared" si="18"/>
        <v>440.61585195577862</v>
      </c>
      <c r="E138" s="207">
        <f t="shared" si="18"/>
        <v>515.83173471053226</v>
      </c>
      <c r="F138" s="207">
        <f t="shared" si="18"/>
        <v>540.36126652329597</v>
      </c>
      <c r="G138" s="207">
        <f t="shared" si="18"/>
        <v>548.38409695032612</v>
      </c>
      <c r="H138" s="207">
        <f t="shared" si="18"/>
        <v>515.39347592631623</v>
      </c>
      <c r="I138" s="207">
        <f t="shared" si="18"/>
        <v>502.44155576741377</v>
      </c>
      <c r="J138" s="207">
        <f t="shared" si="18"/>
        <v>561.68677474636286</v>
      </c>
      <c r="K138" s="207">
        <f t="shared" si="18"/>
        <v>471.19240679247741</v>
      </c>
      <c r="L138" s="207">
        <f t="shared" si="18"/>
        <v>485.26939353754466</v>
      </c>
      <c r="M138" s="207">
        <f t="shared" si="18"/>
        <v>507.88033671675225</v>
      </c>
      <c r="N138" s="207">
        <f t="shared" si="18"/>
        <v>529.00915917000384</v>
      </c>
      <c r="O138" s="207">
        <f t="shared" si="18"/>
        <v>514.67188143708631</v>
      </c>
      <c r="P138" s="207">
        <f t="shared" si="18"/>
        <v>479.51437350602384</v>
      </c>
      <c r="Q138" s="207">
        <f t="shared" si="18"/>
        <v>526.65666427698795</v>
      </c>
      <c r="R138" s="207">
        <f t="shared" si="18"/>
        <v>473.71344765238069</v>
      </c>
      <c r="S138" s="207">
        <f t="shared" si="18"/>
        <v>428.43795834759959</v>
      </c>
      <c r="T138" s="207">
        <f t="shared" si="18"/>
        <v>426.85648707324469</v>
      </c>
      <c r="U138" s="207">
        <f t="shared" si="18"/>
        <v>422.63502822493336</v>
      </c>
      <c r="V138" s="207">
        <f t="shared" si="18"/>
        <v>465.37049367088798</v>
      </c>
      <c r="W138" s="207">
        <f t="shared" si="18"/>
        <v>436.8270199356798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572.31204437209976</v>
      </c>
      <c r="C139" s="206">
        <f t="shared" si="19"/>
        <v>527.13388660796898</v>
      </c>
      <c r="D139" s="206">
        <f t="shared" si="19"/>
        <v>490.5789372338312</v>
      </c>
      <c r="E139" s="206">
        <f t="shared" si="19"/>
        <v>584.22211193966029</v>
      </c>
      <c r="F139" s="206">
        <f t="shared" si="19"/>
        <v>588.20281325276596</v>
      </c>
      <c r="G139" s="206">
        <f t="shared" si="19"/>
        <v>621.69662097505318</v>
      </c>
      <c r="H139" s="206">
        <f t="shared" si="19"/>
        <v>582.89280380344462</v>
      </c>
      <c r="I139" s="206">
        <f t="shared" si="19"/>
        <v>568.90470351765839</v>
      </c>
      <c r="J139" s="206">
        <f t="shared" si="19"/>
        <v>641.51347766882702</v>
      </c>
      <c r="K139" s="206">
        <f t="shared" si="19"/>
        <v>588.46640235498182</v>
      </c>
      <c r="L139" s="206">
        <f t="shared" si="19"/>
        <v>711.96630065225065</v>
      </c>
      <c r="M139" s="206">
        <f t="shared" si="19"/>
        <v>736.63889977333997</v>
      </c>
      <c r="N139" s="206">
        <f t="shared" si="19"/>
        <v>724.176359941545</v>
      </c>
      <c r="O139" s="206">
        <f t="shared" si="19"/>
        <v>691.4529205180288</v>
      </c>
      <c r="P139" s="206">
        <f t="shared" si="19"/>
        <v>656.08926473629629</v>
      </c>
      <c r="Q139" s="206">
        <f t="shared" si="19"/>
        <v>643.96277994648972</v>
      </c>
      <c r="R139" s="206">
        <f t="shared" si="19"/>
        <v>644.20553195420916</v>
      </c>
      <c r="S139" s="206">
        <f t="shared" si="19"/>
        <v>598.70614701014608</v>
      </c>
      <c r="T139" s="206">
        <f t="shared" si="19"/>
        <v>525.71539872775327</v>
      </c>
      <c r="U139" s="206">
        <f t="shared" si="19"/>
        <v>512.75851984984672</v>
      </c>
      <c r="V139" s="206">
        <f t="shared" si="19"/>
        <v>612.80425111322552</v>
      </c>
      <c r="W139" s="206">
        <f t="shared" si="19"/>
        <v>525.11703199972783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520.39494880298082</v>
      </c>
      <c r="C140" s="206">
        <f t="shared" si="20"/>
        <v>479.31511250061567</v>
      </c>
      <c r="D140" s="206">
        <f t="shared" si="20"/>
        <v>459.23827213049861</v>
      </c>
      <c r="E140" s="206">
        <f t="shared" si="20"/>
        <v>525.57187253416487</v>
      </c>
      <c r="F140" s="206">
        <f t="shared" si="20"/>
        <v>561.07797332194832</v>
      </c>
      <c r="G140" s="206">
        <f t="shared" si="20"/>
        <v>554.83334902839658</v>
      </c>
      <c r="H140" s="206">
        <f t="shared" si="20"/>
        <v>520.20286993291313</v>
      </c>
      <c r="I140" s="206">
        <f t="shared" si="20"/>
        <v>507.71918534100467</v>
      </c>
      <c r="J140" s="206">
        <f t="shared" si="20"/>
        <v>572.51890914834348</v>
      </c>
      <c r="K140" s="206">
        <f t="shared" si="20"/>
        <v>408.88299561364386</v>
      </c>
      <c r="L140" s="206">
        <f t="shared" si="20"/>
        <v>400.90268663278778</v>
      </c>
      <c r="M140" s="206">
        <f t="shared" si="20"/>
        <v>420.33298503990716</v>
      </c>
      <c r="N140" s="206">
        <f t="shared" si="20"/>
        <v>495.27085556271277</v>
      </c>
      <c r="O140" s="206">
        <f t="shared" si="20"/>
        <v>513.26696635249846</v>
      </c>
      <c r="P140" s="206">
        <f t="shared" si="20"/>
        <v>444.43806743183825</v>
      </c>
      <c r="Q140" s="206">
        <f t="shared" si="20"/>
        <v>539.01497488801294</v>
      </c>
      <c r="R140" s="206">
        <f t="shared" si="20"/>
        <v>461.60790473233743</v>
      </c>
      <c r="S140" s="206">
        <f t="shared" si="20"/>
        <v>383.48115586050073</v>
      </c>
      <c r="T140" s="206">
        <f t="shared" si="20"/>
        <v>433.94399279640419</v>
      </c>
      <c r="U140" s="206">
        <f t="shared" si="20"/>
        <v>422.63350593636039</v>
      </c>
      <c r="V140" s="206">
        <f t="shared" si="20"/>
        <v>435.84746852705609</v>
      </c>
      <c r="W140" s="206">
        <f t="shared" si="20"/>
        <v>458.25374053091002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344.09678090530423</v>
      </c>
      <c r="C141" s="206">
        <f t="shared" si="21"/>
        <v>316.7463045920324</v>
      </c>
      <c r="D141" s="206">
        <f t="shared" si="21"/>
        <v>295.70454996885621</v>
      </c>
      <c r="E141" s="206">
        <f t="shared" si="21"/>
        <v>352.82734814289347</v>
      </c>
      <c r="F141" s="206">
        <f t="shared" si="21"/>
        <v>382.78309050642838</v>
      </c>
      <c r="G141" s="206">
        <f t="shared" si="21"/>
        <v>396.1822729161542</v>
      </c>
      <c r="H141" s="206">
        <f t="shared" si="21"/>
        <v>360.16517922993847</v>
      </c>
      <c r="I141" s="206">
        <f t="shared" si="21"/>
        <v>350.75887269968877</v>
      </c>
      <c r="J141" s="206">
        <f t="shared" si="21"/>
        <v>381.54400830142464</v>
      </c>
      <c r="K141" s="206">
        <f t="shared" si="21"/>
        <v>412.55636875057496</v>
      </c>
      <c r="L141" s="206">
        <f t="shared" si="21"/>
        <v>346.40658334454338</v>
      </c>
      <c r="M141" s="206">
        <f t="shared" si="21"/>
        <v>394.31964948672038</v>
      </c>
      <c r="N141" s="206">
        <f t="shared" si="21"/>
        <v>366.81728612906898</v>
      </c>
      <c r="O141" s="206">
        <f t="shared" si="21"/>
        <v>334.30110497425699</v>
      </c>
      <c r="P141" s="206">
        <f t="shared" si="21"/>
        <v>370.78966000830178</v>
      </c>
      <c r="Q141" s="206">
        <f t="shared" si="21"/>
        <v>378.24173661841417</v>
      </c>
      <c r="R141" s="206">
        <f t="shared" si="21"/>
        <v>339.89308211278296</v>
      </c>
      <c r="S141" s="206">
        <f t="shared" si="21"/>
        <v>352.20650321953974</v>
      </c>
      <c r="T141" s="206">
        <f t="shared" si="21"/>
        <v>316.69146795767455</v>
      </c>
      <c r="U141" s="206">
        <f t="shared" si="21"/>
        <v>325.82268103648084</v>
      </c>
      <c r="V141" s="206">
        <f t="shared" si="21"/>
        <v>364.85682049745304</v>
      </c>
      <c r="W141" s="206">
        <f t="shared" si="21"/>
        <v>299.20328137211999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191.65857083902651</v>
      </c>
      <c r="C142" s="207">
        <f t="shared" si="22"/>
        <v>196.01129897210728</v>
      </c>
      <c r="D142" s="207">
        <f t="shared" si="22"/>
        <v>197.22396905251881</v>
      </c>
      <c r="E142" s="207">
        <f t="shared" si="22"/>
        <v>217.55170963191904</v>
      </c>
      <c r="F142" s="207">
        <f t="shared" si="22"/>
        <v>223.51839135471019</v>
      </c>
      <c r="G142" s="207">
        <f t="shared" si="22"/>
        <v>223.23524182220774</v>
      </c>
      <c r="H142" s="207">
        <f t="shared" si="22"/>
        <v>226.14218400687881</v>
      </c>
      <c r="I142" s="207">
        <f t="shared" si="22"/>
        <v>231.9542353393042</v>
      </c>
      <c r="J142" s="207">
        <f t="shared" si="22"/>
        <v>224.05940033789423</v>
      </c>
      <c r="K142" s="207">
        <f t="shared" si="22"/>
        <v>238.88496720960765</v>
      </c>
      <c r="L142" s="207">
        <f t="shared" si="22"/>
        <v>232.53948273049861</v>
      </c>
      <c r="M142" s="207">
        <f t="shared" si="22"/>
        <v>217.98693548380518</v>
      </c>
      <c r="N142" s="207">
        <f t="shared" si="22"/>
        <v>239.98415031341375</v>
      </c>
      <c r="O142" s="207">
        <f t="shared" si="22"/>
        <v>216.5194776554919</v>
      </c>
      <c r="P142" s="207">
        <f t="shared" si="22"/>
        <v>234.49378856549126</v>
      </c>
      <c r="Q142" s="207">
        <f t="shared" si="22"/>
        <v>254.50050806939794</v>
      </c>
      <c r="R142" s="207">
        <f t="shared" si="22"/>
        <v>229.36457175822019</v>
      </c>
      <c r="S142" s="207">
        <f t="shared" si="22"/>
        <v>224.74638177570455</v>
      </c>
      <c r="T142" s="207">
        <f t="shared" si="22"/>
        <v>203.63385985313957</v>
      </c>
      <c r="U142" s="207">
        <f t="shared" si="22"/>
        <v>202.07786202385319</v>
      </c>
      <c r="V142" s="207">
        <f t="shared" si="22"/>
        <v>222.82683896017076</v>
      </c>
      <c r="W142" s="207">
        <f t="shared" si="22"/>
        <v>353.26312741893486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3406.4392323718685</v>
      </c>
      <c r="C143" s="206">
        <f t="shared" si="23"/>
        <v>3671.1921709238172</v>
      </c>
      <c r="D143" s="206">
        <f t="shared" si="23"/>
        <v>3828.8564873979271</v>
      </c>
      <c r="E143" s="206">
        <f t="shared" si="23"/>
        <v>4114.2796437015522</v>
      </c>
      <c r="F143" s="206">
        <f t="shared" si="23"/>
        <v>4028.1027210917337</v>
      </c>
      <c r="G143" s="206">
        <f t="shared" si="23"/>
        <v>4095.6543026385289</v>
      </c>
      <c r="H143" s="206">
        <f t="shared" si="23"/>
        <v>4294.7873152847187</v>
      </c>
      <c r="I143" s="206">
        <f t="shared" si="23"/>
        <v>4370.4249888602535</v>
      </c>
      <c r="J143" s="206">
        <f t="shared" si="23"/>
        <v>4219.1382617570725</v>
      </c>
      <c r="K143" s="206">
        <f t="shared" si="23"/>
        <v>4017.7607386800469</v>
      </c>
      <c r="L143" s="206">
        <f t="shared" si="23"/>
        <v>3360.7693758819578</v>
      </c>
      <c r="M143" s="206">
        <f t="shared" si="23"/>
        <v>1643.5637159838548</v>
      </c>
      <c r="N143" s="206">
        <f t="shared" si="23"/>
        <v>5846.3804843990147</v>
      </c>
      <c r="O143" s="206">
        <f t="shared" si="23"/>
        <v>4140.1714305448395</v>
      </c>
      <c r="P143" s="206">
        <f t="shared" si="23"/>
        <v>6736.5327458012252</v>
      </c>
      <c r="Q143" s="206">
        <f t="shared" si="23"/>
        <v>7049.3549325968943</v>
      </c>
      <c r="R143" s="206">
        <f t="shared" si="23"/>
        <v>6635.3527713599597</v>
      </c>
      <c r="S143" s="206">
        <f t="shared" si="23"/>
        <v>6124.9833535953358</v>
      </c>
      <c r="T143" s="206">
        <f t="shared" si="23"/>
        <v>5157.661668708457</v>
      </c>
      <c r="U143" s="206">
        <f t="shared" si="23"/>
        <v>4775.7235234106265</v>
      </c>
      <c r="V143" s="206">
        <f t="shared" si="23"/>
        <v>5286.1377665852879</v>
      </c>
      <c r="W143" s="206">
        <f t="shared" si="23"/>
        <v>8090.6163513965803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327.43834246804528</v>
      </c>
      <c r="C144" s="206">
        <f t="shared" si="24"/>
        <v>345.79911673456922</v>
      </c>
      <c r="D144" s="206">
        <f t="shared" si="24"/>
        <v>372.32278673546494</v>
      </c>
      <c r="E144" s="206">
        <f t="shared" si="24"/>
        <v>393.84696359418109</v>
      </c>
      <c r="F144" s="206">
        <f t="shared" si="24"/>
        <v>390.29733182653331</v>
      </c>
      <c r="G144" s="206">
        <f t="shared" si="24"/>
        <v>395.06296212381193</v>
      </c>
      <c r="H144" s="206">
        <f t="shared" si="24"/>
        <v>413.38502146719088</v>
      </c>
      <c r="I144" s="206">
        <f t="shared" si="24"/>
        <v>424.25759304622835</v>
      </c>
      <c r="J144" s="206">
        <f t="shared" si="24"/>
        <v>408.37607366800501</v>
      </c>
      <c r="K144" s="206">
        <f t="shared" si="24"/>
        <v>397.77844639458925</v>
      </c>
      <c r="L144" s="206">
        <f t="shared" si="24"/>
        <v>382.35575060326278</v>
      </c>
      <c r="M144" s="206">
        <f t="shared" si="24"/>
        <v>346.26597875090988</v>
      </c>
      <c r="N144" s="206">
        <f t="shared" si="24"/>
        <v>369.7613411655729</v>
      </c>
      <c r="O144" s="206">
        <f t="shared" si="24"/>
        <v>325.85533318417714</v>
      </c>
      <c r="P144" s="206">
        <f t="shared" si="24"/>
        <v>340.25865795733944</v>
      </c>
      <c r="Q144" s="206">
        <f t="shared" si="24"/>
        <v>369.56512631272483</v>
      </c>
      <c r="R144" s="206">
        <f t="shared" si="24"/>
        <v>340.48385654704572</v>
      </c>
      <c r="S144" s="206">
        <f t="shared" si="24"/>
        <v>315.89781060744144</v>
      </c>
      <c r="T144" s="206">
        <f t="shared" si="24"/>
        <v>284.30102245274401</v>
      </c>
      <c r="U144" s="206">
        <f t="shared" si="24"/>
        <v>283.12965000899379</v>
      </c>
      <c r="V144" s="206">
        <f t="shared" si="24"/>
        <v>297.00305798643353</v>
      </c>
      <c r="W144" s="206">
        <f t="shared" si="24"/>
        <v>488.19173656259477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64.994596594384447</v>
      </c>
      <c r="C145" s="206">
        <f t="shared" si="25"/>
        <v>64.748700456031273</v>
      </c>
      <c r="D145" s="206">
        <f t="shared" si="25"/>
        <v>61.92317058444398</v>
      </c>
      <c r="E145" s="206">
        <f t="shared" si="25"/>
        <v>70.291119123115905</v>
      </c>
      <c r="F145" s="206">
        <f t="shared" si="25"/>
        <v>74.288095956788169</v>
      </c>
      <c r="G145" s="206">
        <f t="shared" si="25"/>
        <v>73.359785323379455</v>
      </c>
      <c r="H145" s="206">
        <f t="shared" si="25"/>
        <v>72.565470276237022</v>
      </c>
      <c r="I145" s="206">
        <f t="shared" si="25"/>
        <v>74.462759627476373</v>
      </c>
      <c r="J145" s="206">
        <f t="shared" si="25"/>
        <v>72.00340090234269</v>
      </c>
      <c r="K145" s="206">
        <f t="shared" si="25"/>
        <v>83.033747600869475</v>
      </c>
      <c r="L145" s="206">
        <f t="shared" si="25"/>
        <v>81.866241717193944</v>
      </c>
      <c r="M145" s="206">
        <f t="shared" si="25"/>
        <v>79.698879359011229</v>
      </c>
      <c r="N145" s="206">
        <f t="shared" si="25"/>
        <v>89.723844568231627</v>
      </c>
      <c r="O145" s="206">
        <f t="shared" si="25"/>
        <v>83.013130327120606</v>
      </c>
      <c r="P145" s="206">
        <f t="shared" si="25"/>
        <v>88.557608099949533</v>
      </c>
      <c r="Q145" s="206">
        <f t="shared" si="25"/>
        <v>93.055896353218003</v>
      </c>
      <c r="R145" s="206">
        <f t="shared" si="25"/>
        <v>82.138947036943591</v>
      </c>
      <c r="S145" s="206">
        <f t="shared" si="25"/>
        <v>91.473397589497822</v>
      </c>
      <c r="T145" s="206">
        <f t="shared" si="25"/>
        <v>85.377744901410239</v>
      </c>
      <c r="U145" s="206">
        <f t="shared" si="25"/>
        <v>75.351614955432041</v>
      </c>
      <c r="V145" s="206">
        <f t="shared" si="25"/>
        <v>92.381466406071368</v>
      </c>
      <c r="W145" s="206">
        <f t="shared" si="25"/>
        <v>138.93656135682457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120.27978077997628</v>
      </c>
      <c r="C146" s="208">
        <f t="shared" si="26"/>
        <v>126.21609464701116</v>
      </c>
      <c r="D146" s="208">
        <f t="shared" si="26"/>
        <v>126.58229970690068</v>
      </c>
      <c r="E146" s="208">
        <f t="shared" si="26"/>
        <v>132.51185096227482</v>
      </c>
      <c r="F146" s="208">
        <f t="shared" si="26"/>
        <v>127.85236879179895</v>
      </c>
      <c r="G146" s="208">
        <f t="shared" si="26"/>
        <v>125.7067624572984</v>
      </c>
      <c r="H146" s="208">
        <f t="shared" si="26"/>
        <v>121.98141018710344</v>
      </c>
      <c r="I146" s="208">
        <f t="shared" si="26"/>
        <v>116.32428501495914</v>
      </c>
      <c r="J146" s="208">
        <f t="shared" si="26"/>
        <v>121.79338435749972</v>
      </c>
      <c r="K146" s="208">
        <f t="shared" si="26"/>
        <v>113.92409751216586</v>
      </c>
      <c r="L146" s="208">
        <f t="shared" si="26"/>
        <v>103.18537009895337</v>
      </c>
      <c r="M146" s="208">
        <f t="shared" si="26"/>
        <v>104.39595986287996</v>
      </c>
      <c r="N146" s="208">
        <f t="shared" si="26"/>
        <v>106.93964633897789</v>
      </c>
      <c r="O146" s="208">
        <f t="shared" si="26"/>
        <v>106.09108750917112</v>
      </c>
      <c r="P146" s="208">
        <f t="shared" si="26"/>
        <v>107.20873188889445</v>
      </c>
      <c r="Q146" s="208">
        <f t="shared" si="26"/>
        <v>100.38808832509051</v>
      </c>
      <c r="R146" s="208">
        <f t="shared" si="26"/>
        <v>102.1416468113654</v>
      </c>
      <c r="S146" s="208">
        <f t="shared" si="26"/>
        <v>102.36892662788603</v>
      </c>
      <c r="T146" s="208">
        <f t="shared" si="26"/>
        <v>97.538617282366545</v>
      </c>
      <c r="U146" s="208">
        <f t="shared" si="26"/>
        <v>95.51623865776601</v>
      </c>
      <c r="V146" s="208">
        <f t="shared" si="26"/>
        <v>99.468278117619235</v>
      </c>
      <c r="W146" s="208">
        <f t="shared" si="26"/>
        <v>113.78309910603976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17.000326159730044</v>
      </c>
      <c r="C147" s="206">
        <f t="shared" si="27"/>
        <v>17.833682180901821</v>
      </c>
      <c r="D147" s="206">
        <f t="shared" si="27"/>
        <v>18.517484282196019</v>
      </c>
      <c r="E147" s="206">
        <f t="shared" si="27"/>
        <v>19.734009566848254</v>
      </c>
      <c r="F147" s="206">
        <f t="shared" si="27"/>
        <v>23.629090041250965</v>
      </c>
      <c r="G147" s="206">
        <f t="shared" si="27"/>
        <v>24.913232250599137</v>
      </c>
      <c r="H147" s="206">
        <f t="shared" si="27"/>
        <v>23.58948409277043</v>
      </c>
      <c r="I147" s="206">
        <f t="shared" si="27"/>
        <v>21.477043586420688</v>
      </c>
      <c r="J147" s="206">
        <f t="shared" si="27"/>
        <v>21.832991067101943</v>
      </c>
      <c r="K147" s="206">
        <f t="shared" si="27"/>
        <v>24.452572244325992</v>
      </c>
      <c r="L147" s="206">
        <f t="shared" si="27"/>
        <v>27.651545414552587</v>
      </c>
      <c r="M147" s="206">
        <f t="shared" si="27"/>
        <v>23.874598651660012</v>
      </c>
      <c r="N147" s="206">
        <f t="shared" si="27"/>
        <v>23.995591816414354</v>
      </c>
      <c r="O147" s="206">
        <f t="shared" si="27"/>
        <v>23.445209213141212</v>
      </c>
      <c r="P147" s="206">
        <f t="shared" si="27"/>
        <v>21.927268747052626</v>
      </c>
      <c r="Q147" s="206">
        <f t="shared" si="27"/>
        <v>21.932901442571577</v>
      </c>
      <c r="R147" s="206">
        <f t="shared" si="27"/>
        <v>19.960702204205358</v>
      </c>
      <c r="S147" s="206">
        <f t="shared" si="27"/>
        <v>18.630309664444052</v>
      </c>
      <c r="T147" s="206">
        <f t="shared" si="27"/>
        <v>18.217872187467439</v>
      </c>
      <c r="U147" s="206">
        <f t="shared" si="27"/>
        <v>18.847823368143615</v>
      </c>
      <c r="V147" s="206">
        <f t="shared" si="27"/>
        <v>23.999133793133137</v>
      </c>
      <c r="W147" s="206">
        <f t="shared" si="27"/>
        <v>18.688895395885265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55.217999556203246</v>
      </c>
      <c r="C148" s="206">
        <f t="shared" si="28"/>
        <v>56.129647665108727</v>
      </c>
      <c r="D148" s="206">
        <f t="shared" si="28"/>
        <v>58.04152071398358</v>
      </c>
      <c r="E148" s="206">
        <f t="shared" si="28"/>
        <v>59.692699805846331</v>
      </c>
      <c r="F148" s="206">
        <f t="shared" si="28"/>
        <v>57.626155764609834</v>
      </c>
      <c r="G148" s="206">
        <f t="shared" si="28"/>
        <v>56.397151990553866</v>
      </c>
      <c r="H148" s="206">
        <f t="shared" si="28"/>
        <v>52.965460626223162</v>
      </c>
      <c r="I148" s="206">
        <f t="shared" si="28"/>
        <v>50.036870698130471</v>
      </c>
      <c r="J148" s="206">
        <f t="shared" si="28"/>
        <v>50.236067685270996</v>
      </c>
      <c r="K148" s="206">
        <f t="shared" si="28"/>
        <v>49.172692588596654</v>
      </c>
      <c r="L148" s="206">
        <f t="shared" si="28"/>
        <v>47.625876020384055</v>
      </c>
      <c r="M148" s="206">
        <f t="shared" si="28"/>
        <v>43.765234024872981</v>
      </c>
      <c r="N148" s="206">
        <f t="shared" si="28"/>
        <v>42.82651035428848</v>
      </c>
      <c r="O148" s="206">
        <f t="shared" si="28"/>
        <v>41.738627452524746</v>
      </c>
      <c r="P148" s="206">
        <f t="shared" si="28"/>
        <v>40.722190212927579</v>
      </c>
      <c r="Q148" s="206">
        <f t="shared" si="28"/>
        <v>40.665698876637471</v>
      </c>
      <c r="R148" s="206">
        <f t="shared" si="28"/>
        <v>40.295946013150335</v>
      </c>
      <c r="S148" s="206">
        <f t="shared" si="28"/>
        <v>40.371321527918845</v>
      </c>
      <c r="T148" s="206">
        <f t="shared" si="28"/>
        <v>38.685589504578019</v>
      </c>
      <c r="U148" s="206">
        <f t="shared" si="28"/>
        <v>38.835226647990133</v>
      </c>
      <c r="V148" s="206">
        <f t="shared" si="28"/>
        <v>40.155091262048359</v>
      </c>
      <c r="W148" s="206">
        <f t="shared" si="28"/>
        <v>39.277347330220891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75.046141230224393</v>
      </c>
      <c r="C149" s="206">
        <f t="shared" si="29"/>
        <v>72.660439522862205</v>
      </c>
      <c r="D149" s="206">
        <f t="shared" si="29"/>
        <v>78.318203803776157</v>
      </c>
      <c r="E149" s="206">
        <f t="shared" si="29"/>
        <v>85.035272554038897</v>
      </c>
      <c r="F149" s="206">
        <f t="shared" si="29"/>
        <v>84.976691333605217</v>
      </c>
      <c r="G149" s="206">
        <f t="shared" si="29"/>
        <v>83.503392778323672</v>
      </c>
      <c r="H149" s="206">
        <f t="shared" si="29"/>
        <v>80.608336860727235</v>
      </c>
      <c r="I149" s="206">
        <f t="shared" si="29"/>
        <v>66.706996827830281</v>
      </c>
      <c r="J149" s="206">
        <f t="shared" si="29"/>
        <v>60.740162976922676</v>
      </c>
      <c r="K149" s="206">
        <f t="shared" si="29"/>
        <v>60.858911693834209</v>
      </c>
      <c r="L149" s="206">
        <f t="shared" si="29"/>
        <v>55.996769081976169</v>
      </c>
      <c r="M149" s="206">
        <f t="shared" si="29"/>
        <v>47.732140299795297</v>
      </c>
      <c r="N149" s="206">
        <f t="shared" si="29"/>
        <v>51.35344066423152</v>
      </c>
      <c r="O149" s="206">
        <f t="shared" si="29"/>
        <v>49.615041827227948</v>
      </c>
      <c r="P149" s="206">
        <f t="shared" si="29"/>
        <v>47.60269562284499</v>
      </c>
      <c r="Q149" s="206">
        <f t="shared" si="29"/>
        <v>46.060991589847603</v>
      </c>
      <c r="R149" s="206">
        <f t="shared" si="29"/>
        <v>45.661867556252027</v>
      </c>
      <c r="S149" s="206">
        <f t="shared" si="29"/>
        <v>47.082437864618939</v>
      </c>
      <c r="T149" s="206">
        <f t="shared" si="29"/>
        <v>44.812028601537513</v>
      </c>
      <c r="U149" s="206">
        <f t="shared" si="29"/>
        <v>44.462793225511618</v>
      </c>
      <c r="V149" s="206">
        <f t="shared" si="29"/>
        <v>51.157440679762075</v>
      </c>
      <c r="W149" s="206">
        <f t="shared" si="29"/>
        <v>44.16193092527508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52.977070907208635</v>
      </c>
      <c r="C150" s="206">
        <f t="shared" si="30"/>
        <v>50.349474632258783</v>
      </c>
      <c r="D150" s="206">
        <f t="shared" si="30"/>
        <v>55.602535433944482</v>
      </c>
      <c r="E150" s="206">
        <f t="shared" si="30"/>
        <v>59.564349070314123</v>
      </c>
      <c r="F150" s="206">
        <f t="shared" si="30"/>
        <v>62.614193526857143</v>
      </c>
      <c r="G150" s="206">
        <f t="shared" si="30"/>
        <v>66.394409245362425</v>
      </c>
      <c r="H150" s="206">
        <f t="shared" si="30"/>
        <v>69.620793442376367</v>
      </c>
      <c r="I150" s="206">
        <f t="shared" si="30"/>
        <v>64.345567576040324</v>
      </c>
      <c r="J150" s="206">
        <f t="shared" si="30"/>
        <v>74.533593131657767</v>
      </c>
      <c r="K150" s="206">
        <f t="shared" si="30"/>
        <v>91.226066707637955</v>
      </c>
      <c r="L150" s="206">
        <f t="shared" si="30"/>
        <v>74.572957765962073</v>
      </c>
      <c r="M150" s="206">
        <f t="shared" si="30"/>
        <v>77.430972492935908</v>
      </c>
      <c r="N150" s="206">
        <f t="shared" si="30"/>
        <v>80.82152656252552</v>
      </c>
      <c r="O150" s="206">
        <f t="shared" si="30"/>
        <v>80.992892572725381</v>
      </c>
      <c r="P150" s="206">
        <f t="shared" si="30"/>
        <v>85.413097068316389</v>
      </c>
      <c r="Q150" s="206">
        <f t="shared" si="30"/>
        <v>96.099421485020997</v>
      </c>
      <c r="R150" s="206">
        <f t="shared" si="30"/>
        <v>97.615939496875242</v>
      </c>
      <c r="S150" s="206">
        <f t="shared" si="30"/>
        <v>102.32175618324156</v>
      </c>
      <c r="T150" s="206">
        <f t="shared" si="30"/>
        <v>103.96636800471003</v>
      </c>
      <c r="U150" s="206">
        <f t="shared" si="30"/>
        <v>108.1196589550417</v>
      </c>
      <c r="V150" s="206">
        <f t="shared" si="30"/>
        <v>124.69950945216918</v>
      </c>
      <c r="W150" s="206">
        <f t="shared" si="30"/>
        <v>130.59360606768294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27.360502269959525</v>
      </c>
      <c r="C151" s="209">
        <f t="shared" si="31"/>
        <v>27.915213873627778</v>
      </c>
      <c r="D151" s="209">
        <f t="shared" si="31"/>
        <v>27.9952526168905</v>
      </c>
      <c r="E151" s="209">
        <f t="shared" si="31"/>
        <v>28.833607320507419</v>
      </c>
      <c r="F151" s="209">
        <f t="shared" si="31"/>
        <v>22.085903328506827</v>
      </c>
      <c r="G151" s="209">
        <f t="shared" si="31"/>
        <v>22.344232375232227</v>
      </c>
      <c r="H151" s="209">
        <f t="shared" si="31"/>
        <v>22.56249397573124</v>
      </c>
      <c r="I151" s="209">
        <f t="shared" si="31"/>
        <v>21.566973576241988</v>
      </c>
      <c r="J151" s="209">
        <f t="shared" si="31"/>
        <v>22.662870124648123</v>
      </c>
      <c r="K151" s="209">
        <f t="shared" si="31"/>
        <v>21.96290120776807</v>
      </c>
      <c r="L151" s="209">
        <f t="shared" si="31"/>
        <v>25.682603100886698</v>
      </c>
      <c r="M151" s="209">
        <f t="shared" si="31"/>
        <v>19.845494289581467</v>
      </c>
      <c r="N151" s="209">
        <f t="shared" si="31"/>
        <v>19.686555684167129</v>
      </c>
      <c r="O151" s="209">
        <f t="shared" si="31"/>
        <v>20.228679967049413</v>
      </c>
      <c r="P151" s="209">
        <f t="shared" si="31"/>
        <v>21.22181179718045</v>
      </c>
      <c r="Q151" s="209">
        <f t="shared" si="31"/>
        <v>21.540746738360305</v>
      </c>
      <c r="R151" s="209">
        <f t="shared" si="31"/>
        <v>22.151880642085533</v>
      </c>
      <c r="S151" s="209">
        <f t="shared" si="31"/>
        <v>21.725967384044502</v>
      </c>
      <c r="T151" s="209">
        <f t="shared" si="31"/>
        <v>20.821864335865644</v>
      </c>
      <c r="U151" s="209">
        <f t="shared" si="31"/>
        <v>26.255754841675891</v>
      </c>
      <c r="V151" s="209">
        <f t="shared" si="31"/>
        <v>26.739805816490279</v>
      </c>
      <c r="W151" s="209">
        <f t="shared" si="31"/>
        <v>27.896417049253824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2.5615254697582426</v>
      </c>
      <c r="C153" s="217">
        <f t="shared" si="32"/>
        <v>2.5272595416819339</v>
      </c>
      <c r="D153" s="217">
        <f t="shared" si="32"/>
        <v>2.5274752877664719</v>
      </c>
      <c r="E153" s="217">
        <f t="shared" si="32"/>
        <v>2.5703207997575652</v>
      </c>
      <c r="F153" s="217">
        <f t="shared" si="32"/>
        <v>2.4003017475001283</v>
      </c>
      <c r="G153" s="217">
        <f t="shared" si="32"/>
        <v>2.4260013435965915</v>
      </c>
      <c r="H153" s="217">
        <f t="shared" si="32"/>
        <v>2.3783911096288897</v>
      </c>
      <c r="I153" s="217">
        <f t="shared" si="32"/>
        <v>2.4129157004548079</v>
      </c>
      <c r="J153" s="217">
        <f t="shared" si="32"/>
        <v>2.3574571896619103</v>
      </c>
      <c r="K153" s="217">
        <f t="shared" si="32"/>
        <v>2.1968025435938072</v>
      </c>
      <c r="L153" s="217">
        <f t="shared" si="32"/>
        <v>2.1573342548433878</v>
      </c>
      <c r="M153" s="217">
        <f t="shared" si="32"/>
        <v>2.215615925208628</v>
      </c>
      <c r="N153" s="217">
        <f t="shared" si="32"/>
        <v>2.124618172810103</v>
      </c>
      <c r="O153" s="217">
        <f t="shared" si="32"/>
        <v>2.0411623137451413</v>
      </c>
      <c r="P153" s="217">
        <f t="shared" si="32"/>
        <v>2.0084768688843946</v>
      </c>
      <c r="Q153" s="217">
        <f t="shared" si="32"/>
        <v>1.9863985049643615</v>
      </c>
      <c r="R153" s="217">
        <f t="shared" si="32"/>
        <v>1.9686283319651185</v>
      </c>
      <c r="S153" s="217">
        <f t="shared" si="32"/>
        <v>1.8743534321868365</v>
      </c>
      <c r="T153" s="217">
        <f t="shared" si="32"/>
        <v>1.9143867026708683</v>
      </c>
      <c r="U153" s="217">
        <f t="shared" si="32"/>
        <v>1.8363724131477395</v>
      </c>
      <c r="V153" s="217">
        <f t="shared" si="32"/>
        <v>1.7896476359782174</v>
      </c>
      <c r="W153" s="217">
        <f t="shared" si="32"/>
        <v>1.9239196101752962</v>
      </c>
    </row>
    <row r="154" spans="1:23" ht="12" customHeight="1" x14ac:dyDescent="0.25">
      <c r="A154" s="25" t="s">
        <v>16</v>
      </c>
      <c r="B154" s="218">
        <f>ISI!B65</f>
        <v>2.4615992495733647</v>
      </c>
      <c r="C154" s="218">
        <f>ISI!C65</f>
        <v>2.2078697221472843</v>
      </c>
      <c r="D154" s="218">
        <f>ISI!D65</f>
        <v>2.1578280715698837</v>
      </c>
      <c r="E154" s="218">
        <f>ISI!E65</f>
        <v>2.1661231890157779</v>
      </c>
      <c r="F154" s="218">
        <f>ISI!F65</f>
        <v>2.1655435132600074</v>
      </c>
      <c r="G154" s="218">
        <f>ISI!G65</f>
        <v>2.3354712792257066</v>
      </c>
      <c r="H154" s="218">
        <f>ISI!H65</f>
        <v>2.2721428090319686</v>
      </c>
      <c r="I154" s="218">
        <f>ISI!I65</f>
        <v>2.225560155645864</v>
      </c>
      <c r="J154" s="218">
        <f>ISI!J65</f>
        <v>2.1886993736663514</v>
      </c>
      <c r="K154" s="218">
        <f>ISI!K65</f>
        <v>1.8839195195620435</v>
      </c>
      <c r="L154" s="218">
        <f>ISI!L65</f>
        <v>2.0211934436380585</v>
      </c>
      <c r="M154" s="218">
        <f>ISI!M65</f>
        <v>2.0598186177852513</v>
      </c>
      <c r="N154" s="218">
        <f>ISI!N65</f>
        <v>2.0671935518380149</v>
      </c>
      <c r="O154" s="218">
        <f>ISI!O65</f>
        <v>1.9816520918007281</v>
      </c>
      <c r="P154" s="218">
        <f>ISI!P65</f>
        <v>2.1306437446547339</v>
      </c>
      <c r="Q154" s="218">
        <f>ISI!Q65</f>
        <v>2.0148117885118952</v>
      </c>
      <c r="R154" s="218">
        <f>ISI!R65</f>
        <v>2.0612212531215661</v>
      </c>
      <c r="S154" s="218">
        <f>ISI!S65</f>
        <v>1.867494680701083</v>
      </c>
      <c r="T154" s="218">
        <f>ISI!T65</f>
        <v>1.9418530001280985</v>
      </c>
      <c r="U154" s="218">
        <f>ISI!U65</f>
        <v>1.8478583364510266</v>
      </c>
      <c r="V154" s="218">
        <f>ISI!V65</f>
        <v>1.7843056911489479</v>
      </c>
      <c r="W154" s="218">
        <f>ISI!W65</f>
        <v>1.8089441828041315</v>
      </c>
    </row>
    <row r="155" spans="1:23" ht="12" customHeight="1" x14ac:dyDescent="0.25">
      <c r="A155" s="14" t="s">
        <v>41</v>
      </c>
      <c r="B155" s="219">
        <f>ISI!B66</f>
        <v>3.3542007696663161</v>
      </c>
      <c r="C155" s="219">
        <f>ISI!C66</f>
        <v>3.1070741072184154</v>
      </c>
      <c r="D155" s="219">
        <f>ISI!D66</f>
        <v>3.0881278546946032</v>
      </c>
      <c r="E155" s="219">
        <f>ISI!E66</f>
        <v>3.0621598474447609</v>
      </c>
      <c r="F155" s="219">
        <f>ISI!F66</f>
        <v>3.0764993763544406</v>
      </c>
      <c r="G155" s="219">
        <f>ISI!G66</f>
        <v>3.2597228710160024</v>
      </c>
      <c r="H155" s="219">
        <f>ISI!H66</f>
        <v>3.273642227359888</v>
      </c>
      <c r="I155" s="219">
        <f>ISI!I66</f>
        <v>3.2435725607195263</v>
      </c>
      <c r="J155" s="219">
        <f>ISI!J66</f>
        <v>3.2150805875780972</v>
      </c>
      <c r="K155" s="219">
        <f>ISI!K66</f>
        <v>2.9957095227809987</v>
      </c>
      <c r="L155" s="219">
        <f>ISI!L66</f>
        <v>3.0638640426526504</v>
      </c>
      <c r="M155" s="219">
        <f>ISI!M66</f>
        <v>3.1504850524050059</v>
      </c>
      <c r="N155" s="219">
        <f>ISI!N66</f>
        <v>3.1294854114430986</v>
      </c>
      <c r="O155" s="219">
        <f>ISI!O66</f>
        <v>3.2159033621323392</v>
      </c>
      <c r="P155" s="219">
        <f>ISI!P66</f>
        <v>3.3980323713229876</v>
      </c>
      <c r="Q155" s="219">
        <f>ISI!Q66</f>
        <v>3.5017871876002089</v>
      </c>
      <c r="R155" s="219">
        <f>ISI!R66</f>
        <v>3.4526589365542386</v>
      </c>
      <c r="S155" s="219">
        <f>ISI!S66</f>
        <v>3.4117799361448653</v>
      </c>
      <c r="T155" s="219">
        <f>ISI!T66</f>
        <v>3.6797226661832796</v>
      </c>
      <c r="U155" s="219">
        <f>ISI!U66</f>
        <v>3.5339982015325409</v>
      </c>
      <c r="V155" s="219">
        <f>ISI!V66</f>
        <v>3.5144852479924049</v>
      </c>
      <c r="W155" s="219">
        <f>ISI!W66</f>
        <v>3.6166047941762116</v>
      </c>
    </row>
    <row r="156" spans="1:23" ht="12" customHeight="1" x14ac:dyDescent="0.25">
      <c r="A156" s="14" t="s">
        <v>42</v>
      </c>
      <c r="B156" s="219">
        <f>ISI!B67</f>
        <v>1.2057395319540545</v>
      </c>
      <c r="C156" s="219">
        <f>ISI!C67</f>
        <v>1.0591157265447873</v>
      </c>
      <c r="D156" s="219">
        <f>ISI!D67</f>
        <v>1.0629670361872412</v>
      </c>
      <c r="E156" s="219">
        <f>ISI!E67</f>
        <v>1.0711894438147145</v>
      </c>
      <c r="F156" s="219">
        <f>ISI!F67</f>
        <v>1.0336049169092236</v>
      </c>
      <c r="G156" s="219">
        <f>ISI!G67</f>
        <v>1.0540517829690041</v>
      </c>
      <c r="H156" s="219">
        <f>ISI!H67</f>
        <v>1.0267450210258904</v>
      </c>
      <c r="I156" s="219">
        <f>ISI!I67</f>
        <v>1.0017959700478223</v>
      </c>
      <c r="J156" s="219">
        <f>ISI!J67</f>
        <v>1.0037793005447055</v>
      </c>
      <c r="K156" s="219">
        <f>ISI!K67</f>
        <v>0.91075670128342767</v>
      </c>
      <c r="L156" s="219">
        <f>ISI!L67</f>
        <v>0.93850930950411593</v>
      </c>
      <c r="M156" s="219">
        <f>ISI!M67</f>
        <v>0.87941606172694475</v>
      </c>
      <c r="N156" s="219">
        <f>ISI!N67</f>
        <v>0.9191805056924508</v>
      </c>
      <c r="O156" s="219">
        <f>ISI!O67</f>
        <v>0.96629745921335941</v>
      </c>
      <c r="P156" s="219">
        <f>ISI!P67</f>
        <v>1.1218651364207022</v>
      </c>
      <c r="Q156" s="219">
        <f>ISI!Q67</f>
        <v>1.1336831015043543</v>
      </c>
      <c r="R156" s="219">
        <f>ISI!R67</f>
        <v>1.1162576017697941</v>
      </c>
      <c r="S156" s="219">
        <f>ISI!S67</f>
        <v>1.0671097045518563</v>
      </c>
      <c r="T156" s="219">
        <f>ISI!T67</f>
        <v>1.1118034009636006</v>
      </c>
      <c r="U156" s="219">
        <f>ISI!U67</f>
        <v>1.0651327937922535</v>
      </c>
      <c r="V156" s="219">
        <f>ISI!V67</f>
        <v>1.1193259786503307</v>
      </c>
      <c r="W156" s="219">
        <f>ISI!W67</f>
        <v>1.1210880606091995</v>
      </c>
    </row>
    <row r="157" spans="1:23" ht="12" customHeight="1" x14ac:dyDescent="0.25">
      <c r="A157" s="13" t="s">
        <v>20</v>
      </c>
      <c r="B157" s="220">
        <f>NFM!B96</f>
        <v>2.1292308813379468</v>
      </c>
      <c r="C157" s="220">
        <f>NFM!C96</f>
        <v>2.0895697257981047</v>
      </c>
      <c r="D157" s="220">
        <f>NFM!D96</f>
        <v>2.0794975484826677</v>
      </c>
      <c r="E157" s="220">
        <f>NFM!E96</f>
        <v>2.0474766363762975</v>
      </c>
      <c r="F157" s="220">
        <f>NFM!F96</f>
        <v>1.9425195365663011</v>
      </c>
      <c r="G157" s="220">
        <f>NFM!G96</f>
        <v>1.9348877926632282</v>
      </c>
      <c r="H157" s="220">
        <f>NFM!H96</f>
        <v>1.841012040690428</v>
      </c>
      <c r="I157" s="220">
        <f>NFM!I96</f>
        <v>1.9249579050003076</v>
      </c>
      <c r="J157" s="220">
        <f>NFM!J96</f>
        <v>1.9056238142863748</v>
      </c>
      <c r="K157" s="220">
        <f>NFM!K96</f>
        <v>1.8505359241803061</v>
      </c>
      <c r="L157" s="220">
        <f>NFM!L96</f>
        <v>1.7864078147547904</v>
      </c>
      <c r="M157" s="220">
        <f>NFM!M96</f>
        <v>1.8200312696911076</v>
      </c>
      <c r="N157" s="220">
        <f>NFM!N96</f>
        <v>1.7950608826590337</v>
      </c>
      <c r="O157" s="220">
        <f>NFM!O96</f>
        <v>1.9296916394724462</v>
      </c>
      <c r="P157" s="220">
        <f>NFM!P96</f>
        <v>1.9316439741056901</v>
      </c>
      <c r="Q157" s="220">
        <f>NFM!Q96</f>
        <v>1.9653123492857181</v>
      </c>
      <c r="R157" s="220">
        <f>NFM!R96</f>
        <v>2.0038415941782155</v>
      </c>
      <c r="S157" s="220">
        <f>NFM!S96</f>
        <v>2.0346945676126666</v>
      </c>
      <c r="T157" s="220">
        <f>NFM!T96</f>
        <v>2.1150260982211071</v>
      </c>
      <c r="U157" s="220">
        <f>NFM!U96</f>
        <v>2.235453806702695</v>
      </c>
      <c r="V157" s="220">
        <f>NFM!V96</f>
        <v>2.0195951210649796</v>
      </c>
      <c r="W157" s="220">
        <f>NFM!W96</f>
        <v>2.042193952982291</v>
      </c>
    </row>
    <row r="158" spans="1:23" ht="12" customHeight="1" x14ac:dyDescent="0.25">
      <c r="A158" s="14" t="s">
        <v>43</v>
      </c>
      <c r="B158" s="219">
        <f>NFM!B97</f>
        <v>2.0142877574780251</v>
      </c>
      <c r="C158" s="219">
        <f>NFM!C97</f>
        <v>2.0751297018300359</v>
      </c>
      <c r="D158" s="219">
        <f>NFM!D97</f>
        <v>1.9208794220157934</v>
      </c>
      <c r="E158" s="219">
        <f>NFM!E97</f>
        <v>1.9532070721711512</v>
      </c>
      <c r="F158" s="219">
        <f>NFM!F97</f>
        <v>1.9174170302194657</v>
      </c>
      <c r="G158" s="219">
        <f>NFM!G97</f>
        <v>1.8855962834688151</v>
      </c>
      <c r="H158" s="219">
        <f>NFM!H97</f>
        <v>1.9160799326709845</v>
      </c>
      <c r="I158" s="219">
        <f>NFM!I97</f>
        <v>1.8891519167622945</v>
      </c>
      <c r="J158" s="219">
        <f>NFM!J97</f>
        <v>1.8706249491437115</v>
      </c>
      <c r="K158" s="219">
        <f>NFM!K97</f>
        <v>2.1080286260276062</v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1.357081310375299</v>
      </c>
      <c r="C159" s="219">
        <f>NFM!C98</f>
        <v>1.3414011033907163</v>
      </c>
      <c r="D159" s="219">
        <f>NFM!D98</f>
        <v>1.3343994969736643</v>
      </c>
      <c r="E159" s="219">
        <f>NFM!E98</f>
        <v>1.4474181016609291</v>
      </c>
      <c r="F159" s="219">
        <f>NFM!F98</f>
        <v>1.3409108724179977</v>
      </c>
      <c r="G159" s="219">
        <f>NFM!G98</f>
        <v>1.3621275806411763</v>
      </c>
      <c r="H159" s="219">
        <f>NFM!H98</f>
        <v>1.3436495203525134</v>
      </c>
      <c r="I159" s="219">
        <f>NFM!I98</f>
        <v>1.5251245170561272</v>
      </c>
      <c r="J159" s="219">
        <f>NFM!J98</f>
        <v>1.5470492382700547</v>
      </c>
      <c r="K159" s="219">
        <f>NFM!K98</f>
        <v>1.5097318064312768</v>
      </c>
      <c r="L159" s="219">
        <f>NFM!L98</f>
        <v>1.4353317866038666</v>
      </c>
      <c r="M159" s="219">
        <f>NFM!M98</f>
        <v>1.4849914405162552</v>
      </c>
      <c r="N159" s="219">
        <f>NFM!N98</f>
        <v>1.4074462402720944</v>
      </c>
      <c r="O159" s="219">
        <f>NFM!O98</f>
        <v>1.6479908618821737</v>
      </c>
      <c r="P159" s="219">
        <f>NFM!P98</f>
        <v>1.627326688041421</v>
      </c>
      <c r="Q159" s="219">
        <f>NFM!Q98</f>
        <v>1.6250189308552916</v>
      </c>
      <c r="R159" s="219">
        <f>NFM!R98</f>
        <v>1.6832935159606706</v>
      </c>
      <c r="S159" s="219">
        <f>NFM!S98</f>
        <v>1.6908013634676755</v>
      </c>
      <c r="T159" s="219">
        <f>NFM!T98</f>
        <v>1.7408760547081858</v>
      </c>
      <c r="U159" s="219">
        <f>NFM!U98</f>
        <v>1.8309926883223646</v>
      </c>
      <c r="V159" s="219">
        <f>NFM!V98</f>
        <v>1.6898358221736798</v>
      </c>
      <c r="W159" s="219">
        <f>NFM!W98</f>
        <v>1.753410916791406</v>
      </c>
    </row>
    <row r="160" spans="1:23" ht="12" customHeight="1" x14ac:dyDescent="0.25">
      <c r="A160" s="26" t="s">
        <v>44</v>
      </c>
      <c r="B160" s="221">
        <f>NFM!B99</f>
        <v>1.3167785215889931</v>
      </c>
      <c r="C160" s="221">
        <f>NFM!C99</f>
        <v>1.266025513486168</v>
      </c>
      <c r="D160" s="221">
        <f>NFM!D99</f>
        <v>1.3164302316834324</v>
      </c>
      <c r="E160" s="221">
        <f>NFM!E99</f>
        <v>1.4480202908318889</v>
      </c>
      <c r="F160" s="221">
        <f>NFM!F99</f>
        <v>1.3167007808048707</v>
      </c>
      <c r="G160" s="221">
        <f>NFM!G99</f>
        <v>1.3666469055070884</v>
      </c>
      <c r="H160" s="221">
        <f>NFM!H99</f>
        <v>1.3305872927909417</v>
      </c>
      <c r="I160" s="221">
        <f>NFM!I99</f>
        <v>1.6492973386873595</v>
      </c>
      <c r="J160" s="221">
        <f>NFM!J99</f>
        <v>1.7103651131215354</v>
      </c>
      <c r="K160" s="221">
        <f>NFM!K99</f>
        <v>1.4182122361644838</v>
      </c>
      <c r="L160" s="221">
        <f>NFM!L99</f>
        <v>1.193673970778323</v>
      </c>
      <c r="M160" s="221">
        <f>NFM!M99</f>
        <v>1.2630544055352588</v>
      </c>
      <c r="N160" s="221">
        <f>NFM!N99</f>
        <v>1.1222841726794834</v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1.4658643605261694</v>
      </c>
      <c r="C161" s="222">
        <f>NFM!C100</f>
        <v>1.5673740934251179</v>
      </c>
      <c r="D161" s="222">
        <f>NFM!D100</f>
        <v>1.3877002954160134</v>
      </c>
      <c r="E161" s="222">
        <f>NFM!E100</f>
        <v>1.445630656365481</v>
      </c>
      <c r="F161" s="222">
        <f>NFM!F100</f>
        <v>1.4084056896832358</v>
      </c>
      <c r="G161" s="222">
        <f>NFM!G100</f>
        <v>1.3539600876918871</v>
      </c>
      <c r="H161" s="222">
        <f>NFM!H100</f>
        <v>1.3648240007528709</v>
      </c>
      <c r="I161" s="222">
        <f>NFM!I100</f>
        <v>1.3402138990935752</v>
      </c>
      <c r="J161" s="222">
        <f>NFM!J100</f>
        <v>1.3005490758711789</v>
      </c>
      <c r="K161" s="222">
        <f>NFM!K100</f>
        <v>1.7128886781858343</v>
      </c>
      <c r="L161" s="222">
        <f>NFM!L100</f>
        <v>1.7934225376087709</v>
      </c>
      <c r="M161" s="222">
        <f>NFM!M100</f>
        <v>1.8128713905328533</v>
      </c>
      <c r="N161" s="222">
        <f>NFM!N100</f>
        <v>1.7512790534489071</v>
      </c>
      <c r="O161" s="222">
        <f>NFM!O100</f>
        <v>1.6479908618821737</v>
      </c>
      <c r="P161" s="222">
        <f>NFM!P100</f>
        <v>1.627326688041421</v>
      </c>
      <c r="Q161" s="222">
        <f>NFM!Q100</f>
        <v>1.6250189308552916</v>
      </c>
      <c r="R161" s="222">
        <f>NFM!R100</f>
        <v>1.6832935159606706</v>
      </c>
      <c r="S161" s="222">
        <f>NFM!S100</f>
        <v>1.6908013634676755</v>
      </c>
      <c r="T161" s="222">
        <f>NFM!T100</f>
        <v>1.7408760547081858</v>
      </c>
      <c r="U161" s="222">
        <f>NFM!U100</f>
        <v>1.8309926883223646</v>
      </c>
      <c r="V161" s="222">
        <f>NFM!V100</f>
        <v>1.6898358221736798</v>
      </c>
      <c r="W161" s="222">
        <f>NFM!W100</f>
        <v>1.753410916791406</v>
      </c>
    </row>
    <row r="162" spans="1:23" ht="12" customHeight="1" x14ac:dyDescent="0.25">
      <c r="A162" s="14" t="s">
        <v>45</v>
      </c>
      <c r="B162" s="219">
        <f>NFM!B101</f>
        <v>3.305411369354867</v>
      </c>
      <c r="C162" s="219">
        <f>NFM!C101</f>
        <v>2.7743798150843388</v>
      </c>
      <c r="D162" s="219">
        <f>NFM!D101</f>
        <v>3.3487647876793205</v>
      </c>
      <c r="E162" s="219">
        <f>NFM!E101</f>
        <v>3.1915058175065241</v>
      </c>
      <c r="F162" s="219">
        <f>NFM!F101</f>
        <v>3.0129195515195111</v>
      </c>
      <c r="G162" s="219">
        <f>NFM!G101</f>
        <v>3.1174463101165584</v>
      </c>
      <c r="H162" s="219">
        <f>NFM!H101</f>
        <v>2.7574960522606276</v>
      </c>
      <c r="I162" s="219">
        <f>NFM!I101</f>
        <v>2.8194536832019508</v>
      </c>
      <c r="J162" s="219">
        <f>NFM!J101</f>
        <v>2.7471395666889231</v>
      </c>
      <c r="K162" s="219">
        <f>NFM!K101</f>
        <v>2.2181824510729671</v>
      </c>
      <c r="L162" s="219">
        <f>NFM!L101</f>
        <v>2.2305931178143714</v>
      </c>
      <c r="M162" s="219">
        <f>NFM!M101</f>
        <v>2.0851834111379173</v>
      </c>
      <c r="N162" s="219">
        <f>NFM!N101</f>
        <v>2.115625112544171</v>
      </c>
      <c r="O162" s="219">
        <f>NFM!O101</f>
        <v>2.0243929371634093</v>
      </c>
      <c r="P162" s="219">
        <f>NFM!P101</f>
        <v>1.9998500118715496</v>
      </c>
      <c r="Q162" s="219">
        <f>NFM!Q101</f>
        <v>2.0382251807424212</v>
      </c>
      <c r="R162" s="219">
        <f>NFM!R101</f>
        <v>2.0746074270328987</v>
      </c>
      <c r="S162" s="219">
        <f>NFM!S101</f>
        <v>2.1146170746704538</v>
      </c>
      <c r="T162" s="219">
        <f>NFM!T101</f>
        <v>2.1938530766306452</v>
      </c>
      <c r="U162" s="219">
        <f>NFM!U101</f>
        <v>2.3230658563959268</v>
      </c>
      <c r="V162" s="219">
        <f>NFM!V101</f>
        <v>2.0814707819795002</v>
      </c>
      <c r="W162" s="219">
        <f>NFM!W101</f>
        <v>2.0919675119177055</v>
      </c>
    </row>
    <row r="163" spans="1:23" ht="12" customHeight="1" x14ac:dyDescent="0.25">
      <c r="A163" s="13" t="s">
        <v>21</v>
      </c>
      <c r="B163" s="220">
        <f>CHI!B100</f>
        <v>2.0145478752827368</v>
      </c>
      <c r="C163" s="220">
        <f>CHI!C100</f>
        <v>1.8846210875792508</v>
      </c>
      <c r="D163" s="220">
        <f>CHI!D100</f>
        <v>1.9378881059574704</v>
      </c>
      <c r="E163" s="220">
        <f>CHI!E100</f>
        <v>2.0404042959207604</v>
      </c>
      <c r="F163" s="220">
        <f>CHI!F100</f>
        <v>1.5414719125019931</v>
      </c>
      <c r="G163" s="220">
        <f>CHI!G100</f>
        <v>1.5309353975292765</v>
      </c>
      <c r="H163" s="220">
        <f>CHI!H100</f>
        <v>1.509414559659356</v>
      </c>
      <c r="I163" s="220">
        <f>CHI!I100</f>
        <v>1.6449339773579681</v>
      </c>
      <c r="J163" s="220">
        <f>CHI!J100</f>
        <v>1.4365513920634321</v>
      </c>
      <c r="K163" s="220">
        <f>CHI!K100</f>
        <v>1.4050238931701036</v>
      </c>
      <c r="L163" s="220">
        <f>CHI!L100</f>
        <v>1.4491687525029426</v>
      </c>
      <c r="M163" s="220">
        <f>CHI!M100</f>
        <v>1.4842858520527078</v>
      </c>
      <c r="N163" s="220">
        <f>CHI!N100</f>
        <v>1.5868570183569579</v>
      </c>
      <c r="O163" s="220">
        <f>CHI!O100</f>
        <v>1.3704287853726194</v>
      </c>
      <c r="P163" s="220">
        <f>CHI!P100</f>
        <v>1.5369116360568551</v>
      </c>
      <c r="Q163" s="220">
        <f>CHI!Q100</f>
        <v>1.4242501711245958</v>
      </c>
      <c r="R163" s="220">
        <f>CHI!R100</f>
        <v>1.5265686282129223</v>
      </c>
      <c r="S163" s="220">
        <f>CHI!S100</f>
        <v>1.4156447619883608</v>
      </c>
      <c r="T163" s="220">
        <f>CHI!T100</f>
        <v>1.4805042775694073</v>
      </c>
      <c r="U163" s="220">
        <f>CHI!U100</f>
        <v>1.4271058221175992</v>
      </c>
      <c r="V163" s="220">
        <f>CHI!V100</f>
        <v>1.3873163517028861</v>
      </c>
      <c r="W163" s="220">
        <f>CHI!W100</f>
        <v>1.7420236625922658</v>
      </c>
    </row>
    <row r="164" spans="1:23" ht="12" customHeight="1" x14ac:dyDescent="0.25">
      <c r="A164" s="14" t="s">
        <v>89</v>
      </c>
      <c r="B164" s="219">
        <f>CHI!B101</f>
        <v>2.2281526402748093</v>
      </c>
      <c r="C164" s="219">
        <f>CHI!C101</f>
        <v>2.1061103834512629</v>
      </c>
      <c r="D164" s="219">
        <f>CHI!D101</f>
        <v>2.1716630658649811</v>
      </c>
      <c r="E164" s="219">
        <f>CHI!E101</f>
        <v>2.3526781047306491</v>
      </c>
      <c r="F164" s="219">
        <f>CHI!F101</f>
        <v>1.9724266847592424</v>
      </c>
      <c r="G164" s="219">
        <f>CHI!G101</f>
        <v>1.9102642805764469</v>
      </c>
      <c r="H164" s="219">
        <f>CHI!H101</f>
        <v>1.8905248512563253</v>
      </c>
      <c r="I164" s="219">
        <f>CHI!I101</f>
        <v>2.0135821967888989</v>
      </c>
      <c r="J164" s="219">
        <f>CHI!J101</f>
        <v>1.7104743554069233</v>
      </c>
      <c r="K164" s="219">
        <f>CHI!K101</f>
        <v>1.7235170992094442</v>
      </c>
      <c r="L164" s="219">
        <f>CHI!L101</f>
        <v>1.7204865877346454</v>
      </c>
      <c r="M164" s="219">
        <f>CHI!M101</f>
        <v>1.7786687249355728</v>
      </c>
      <c r="N164" s="219">
        <f>CHI!N101</f>
        <v>1.9278093342763396</v>
      </c>
      <c r="O164" s="219">
        <f>CHI!O101</f>
        <v>1.6883333632480424</v>
      </c>
      <c r="P164" s="219">
        <f>CHI!P101</f>
        <v>1.8735164255183534</v>
      </c>
      <c r="Q164" s="219">
        <f>CHI!Q101</f>
        <v>1.7605427344926978</v>
      </c>
      <c r="R164" s="219">
        <f>CHI!R101</f>
        <v>1.8638341593678278</v>
      </c>
      <c r="S164" s="219">
        <f>CHI!S101</f>
        <v>1.696180693589868</v>
      </c>
      <c r="T164" s="219">
        <f>CHI!T101</f>
        <v>1.8185133632345243</v>
      </c>
      <c r="U164" s="219">
        <f>CHI!U101</f>
        <v>1.739094200607761</v>
      </c>
      <c r="V164" s="219">
        <f>CHI!V101</f>
        <v>1.7811988088196073</v>
      </c>
      <c r="W164" s="219">
        <f>CHI!W101</f>
        <v>2.0180020154890141</v>
      </c>
    </row>
    <row r="165" spans="1:23" ht="12" customHeight="1" x14ac:dyDescent="0.25">
      <c r="A165" s="14" t="s">
        <v>47</v>
      </c>
      <c r="B165" s="219">
        <f>CHI!B102</f>
        <v>1.7010642756183354</v>
      </c>
      <c r="C165" s="219">
        <f>CHI!C102</f>
        <v>1.5093228011495772</v>
      </c>
      <c r="D165" s="219">
        <f>CHI!D102</f>
        <v>1.5465208070015874</v>
      </c>
      <c r="E165" s="219">
        <f>CHI!E102</f>
        <v>1.6713454339551581</v>
      </c>
      <c r="F165" s="219">
        <f>CHI!F102</f>
        <v>1.1630182242529272</v>
      </c>
      <c r="G165" s="219">
        <f>CHI!G102</f>
        <v>1.1446715104984782</v>
      </c>
      <c r="H165" s="219">
        <f>CHI!H102</f>
        <v>1.1119666126549397</v>
      </c>
      <c r="I165" s="219">
        <f>CHI!I102</f>
        <v>1.2832085420977939</v>
      </c>
      <c r="J165" s="219">
        <f>CHI!J102</f>
        <v>1.0386606516902221</v>
      </c>
      <c r="K165" s="219">
        <f>CHI!K102</f>
        <v>1.059715378384295</v>
      </c>
      <c r="L165" s="219">
        <f>CHI!L102</f>
        <v>1.0101110727714777</v>
      </c>
      <c r="M165" s="219">
        <f>CHI!M102</f>
        <v>1.0225873994080574</v>
      </c>
      <c r="N165" s="219">
        <f>CHI!N102</f>
        <v>1.1519678069940009</v>
      </c>
      <c r="O165" s="219">
        <f>CHI!O102</f>
        <v>0.96162403580801559</v>
      </c>
      <c r="P165" s="219">
        <f>CHI!P102</f>
        <v>1.0437792576642806</v>
      </c>
      <c r="Q165" s="219">
        <f>CHI!Q102</f>
        <v>0.97492889343473599</v>
      </c>
      <c r="R165" s="219">
        <f>CHI!R102</f>
        <v>1.0417754128524952</v>
      </c>
      <c r="S165" s="219">
        <f>CHI!S102</f>
        <v>0.94332215920291362</v>
      </c>
      <c r="T165" s="219">
        <f>CHI!T102</f>
        <v>0.97751326817291373</v>
      </c>
      <c r="U165" s="219">
        <f>CHI!U102</f>
        <v>0.98268720334000326</v>
      </c>
      <c r="V165" s="219">
        <f>CHI!V102</f>
        <v>0.92413222288878627</v>
      </c>
      <c r="W165" s="219">
        <f>CHI!W102</f>
        <v>1.3325340788974911</v>
      </c>
    </row>
    <row r="166" spans="1:23" ht="12" customHeight="1" x14ac:dyDescent="0.25">
      <c r="A166" s="14" t="s">
        <v>48</v>
      </c>
      <c r="B166" s="219">
        <f>CHI!B103</f>
        <v>2.2053947881495484</v>
      </c>
      <c r="C166" s="219">
        <f>CHI!C103</f>
        <v>2.040244126007055</v>
      </c>
      <c r="D166" s="219">
        <f>CHI!D103</f>
        <v>2.0737868211101764</v>
      </c>
      <c r="E166" s="219">
        <f>CHI!E103</f>
        <v>2.1768167155826896</v>
      </c>
      <c r="F166" s="219">
        <f>CHI!F103</f>
        <v>1.5555991620738754</v>
      </c>
      <c r="G166" s="219">
        <f>CHI!G103</f>
        <v>1.5314718582596913</v>
      </c>
      <c r="H166" s="219">
        <f>CHI!H103</f>
        <v>1.5003354798280848</v>
      </c>
      <c r="I166" s="219">
        <f>CHI!I103</f>
        <v>1.6611200741060883</v>
      </c>
      <c r="J166" s="219">
        <f>CHI!J103</f>
        <v>1.3794711223348257</v>
      </c>
      <c r="K166" s="219">
        <f>CHI!K103</f>
        <v>1.4176842068784559</v>
      </c>
      <c r="L166" s="219">
        <f>CHI!L103</f>
        <v>1.3768456707350372</v>
      </c>
      <c r="M166" s="219">
        <f>CHI!M103</f>
        <v>1.4001299421552167</v>
      </c>
      <c r="N166" s="219">
        <f>CHI!N103</f>
        <v>1.5081567344834084</v>
      </c>
      <c r="O166" s="219">
        <f>CHI!O103</f>
        <v>1.2565371813636761</v>
      </c>
      <c r="P166" s="219">
        <f>CHI!P103</f>
        <v>1.3831927328857339</v>
      </c>
      <c r="Q166" s="219">
        <f>CHI!Q103</f>
        <v>1.2346860054838702</v>
      </c>
      <c r="R166" s="219">
        <f>CHI!R103</f>
        <v>1.307588658993118</v>
      </c>
      <c r="S166" s="219">
        <f>CHI!S103</f>
        <v>1.2063467997194743</v>
      </c>
      <c r="T166" s="219">
        <f>CHI!T103</f>
        <v>1.2247812484888576</v>
      </c>
      <c r="U166" s="219">
        <f>CHI!U103</f>
        <v>1.1856810646138021</v>
      </c>
      <c r="V166" s="219">
        <f>CHI!V103</f>
        <v>1.1078865937898625</v>
      </c>
      <c r="W166" s="219">
        <f>CHI!W103</f>
        <v>1.595450838946243</v>
      </c>
    </row>
    <row r="167" spans="1:23" ht="12" customHeight="1" x14ac:dyDescent="0.25">
      <c r="A167" s="13" t="s">
        <v>22</v>
      </c>
      <c r="B167" s="220">
        <f>NMM!B76</f>
        <v>5.1242348212893516</v>
      </c>
      <c r="C167" s="220">
        <f>NMM!C76</f>
        <v>5.3300421284632238</v>
      </c>
      <c r="D167" s="220">
        <f>NMM!D76</f>
        <v>5.3128203822897584</v>
      </c>
      <c r="E167" s="220">
        <f>NMM!E76</f>
        <v>5.2733895736525618</v>
      </c>
      <c r="F167" s="220">
        <f>NMM!F76</f>
        <v>5.2212753070878284</v>
      </c>
      <c r="G167" s="220">
        <f>NMM!G76</f>
        <v>5.246397905969741</v>
      </c>
      <c r="H167" s="220">
        <f>NMM!H76</f>
        <v>5.4050992240911278</v>
      </c>
      <c r="I167" s="220">
        <f>NMM!I76</f>
        <v>5.5190967524300376</v>
      </c>
      <c r="J167" s="220">
        <f>NMM!J76</f>
        <v>5.2801224490398528</v>
      </c>
      <c r="K167" s="220">
        <f>NMM!K76</f>
        <v>5.4273537879029856</v>
      </c>
      <c r="L167" s="220">
        <f>NMM!L76</f>
        <v>5.4852686775637185</v>
      </c>
      <c r="M167" s="220">
        <f>NMM!M76</f>
        <v>5.5024062826824149</v>
      </c>
      <c r="N167" s="220">
        <f>NMM!N76</f>
        <v>5.2042553446163371</v>
      </c>
      <c r="O167" s="220">
        <f>NMM!O76</f>
        <v>5.0429844456236381</v>
      </c>
      <c r="P167" s="220">
        <f>NMM!P76</f>
        <v>5.0218514638507532</v>
      </c>
      <c r="Q167" s="220">
        <f>NMM!Q76</f>
        <v>4.7994253166552143</v>
      </c>
      <c r="R167" s="220">
        <f>NMM!R76</f>
        <v>4.7527181047846012</v>
      </c>
      <c r="S167" s="220">
        <f>NMM!S76</f>
        <v>4.8437179998355164</v>
      </c>
      <c r="T167" s="220">
        <f>NMM!T76</f>
        <v>4.8308646498593468</v>
      </c>
      <c r="U167" s="220">
        <f>NMM!U76</f>
        <v>4.8590554154336498</v>
      </c>
      <c r="V167" s="220">
        <f>NMM!V76</f>
        <v>4.64365864670419</v>
      </c>
      <c r="W167" s="220">
        <f>NMM!W76</f>
        <v>4.6621956272044374</v>
      </c>
    </row>
    <row r="168" spans="1:23" ht="12" customHeight="1" x14ac:dyDescent="0.25">
      <c r="A168" s="14" t="s">
        <v>49</v>
      </c>
      <c r="B168" s="219">
        <f>NMM!B77</f>
        <v>8.466120060821936</v>
      </c>
      <c r="C168" s="219">
        <f>NMM!C77</f>
        <v>8.7506104811150092</v>
      </c>
      <c r="D168" s="219">
        <f>NMM!D77</f>
        <v>8.3981709130815503</v>
      </c>
      <c r="E168" s="219">
        <f>NMM!E77</f>
        <v>8.6025527694863122</v>
      </c>
      <c r="F168" s="219">
        <f>NMM!F77</f>
        <v>8.7896475973237678</v>
      </c>
      <c r="G168" s="219">
        <f>NMM!G77</f>
        <v>9.6676612120120957</v>
      </c>
      <c r="H168" s="219">
        <f>NMM!H77</f>
        <v>8.6245010306777576</v>
      </c>
      <c r="I168" s="219">
        <f>NMM!I77</f>
        <v>8.8003863988903159</v>
      </c>
      <c r="J168" s="219">
        <f>NMM!J77</f>
        <v>8.8196656038340642</v>
      </c>
      <c r="K168" s="219">
        <f>NMM!K77</f>
        <v>8.763817843169468</v>
      </c>
      <c r="L168" s="219">
        <f>NMM!L77</f>
        <v>8.6114943953904444</v>
      </c>
      <c r="M168" s="219">
        <f>NMM!M77</f>
        <v>8.9310400056438795</v>
      </c>
      <c r="N168" s="219">
        <f>NMM!N77</f>
        <v>9.0056568144706972</v>
      </c>
      <c r="O168" s="219">
        <f>NMM!O77</f>
        <v>9.49060560317265</v>
      </c>
      <c r="P168" s="219">
        <f>NMM!P77</f>
        <v>9.6328886185987557</v>
      </c>
      <c r="Q168" s="219">
        <f>NMM!Q77</f>
        <v>9.8534214439449137</v>
      </c>
      <c r="R168" s="219">
        <f>NMM!R77</f>
        <v>9.4692757211962242</v>
      </c>
      <c r="S168" s="219">
        <f>NMM!S77</f>
        <v>9.3427889092053302</v>
      </c>
      <c r="T168" s="219">
        <f>NMM!T77</f>
        <v>10.105885684455176</v>
      </c>
      <c r="U168" s="219">
        <f>NMM!U77</f>
        <v>9.7477207548194738</v>
      </c>
      <c r="V168" s="219">
        <f>NMM!V77</f>
        <v>8.5595614992627684</v>
      </c>
      <c r="W168" s="219">
        <f>NMM!W77</f>
        <v>9.6632409028975808</v>
      </c>
    </row>
    <row r="169" spans="1:23" ht="12" customHeight="1" x14ac:dyDescent="0.25">
      <c r="A169" s="14" t="s">
        <v>50</v>
      </c>
      <c r="B169" s="219">
        <f>NMM!B78</f>
        <v>3.0928920198354768</v>
      </c>
      <c r="C169" s="219">
        <f>NMM!C78</f>
        <v>3.1238676059981714</v>
      </c>
      <c r="D169" s="219">
        <f>NMM!D78</f>
        <v>3.1759870935772279</v>
      </c>
      <c r="E169" s="219">
        <f>NMM!E78</f>
        <v>3.1905891844128567</v>
      </c>
      <c r="F169" s="219">
        <f>NMM!F78</f>
        <v>3.1401725066764961</v>
      </c>
      <c r="G169" s="219">
        <f>NMM!G78</f>
        <v>3.1344667124759855</v>
      </c>
      <c r="H169" s="219">
        <f>NMM!H78</f>
        <v>3.1764894541578874</v>
      </c>
      <c r="I169" s="219">
        <f>NMM!I78</f>
        <v>3.2391472779762753</v>
      </c>
      <c r="J169" s="219">
        <f>NMM!J78</f>
        <v>3.1806769923335612</v>
      </c>
      <c r="K169" s="219">
        <f>NMM!K78</f>
        <v>3.1199752941054024</v>
      </c>
      <c r="L169" s="219">
        <f>NMM!L78</f>
        <v>3.1472152822568975</v>
      </c>
      <c r="M169" s="219">
        <f>NMM!M78</f>
        <v>3.1810600250674117</v>
      </c>
      <c r="N169" s="219">
        <f>NMM!N78</f>
        <v>3.0649917154210766</v>
      </c>
      <c r="O169" s="219">
        <f>NMM!O78</f>
        <v>2.9351054655539612</v>
      </c>
      <c r="P169" s="219">
        <f>NMM!P78</f>
        <v>2.7783092885797216</v>
      </c>
      <c r="Q169" s="219">
        <f>NMM!Q78</f>
        <v>2.8258051060768001</v>
      </c>
      <c r="R169" s="219">
        <f>NMM!R78</f>
        <v>2.7304032035358992</v>
      </c>
      <c r="S169" s="219">
        <f>NMM!S78</f>
        <v>2.5866558764670335</v>
      </c>
      <c r="T169" s="219">
        <f>NMM!T78</f>
        <v>2.5593267325334574</v>
      </c>
      <c r="U169" s="219">
        <f>NMM!U78</f>
        <v>2.5365803566332623</v>
      </c>
      <c r="V169" s="219">
        <f>NMM!V78</f>
        <v>2.5585716555301148</v>
      </c>
      <c r="W169" s="219">
        <f>NMM!W78</f>
        <v>2.5323780344284255</v>
      </c>
    </row>
    <row r="170" spans="1:23" ht="12" customHeight="1" x14ac:dyDescent="0.25">
      <c r="A170" s="14" t="s">
        <v>58</v>
      </c>
      <c r="B170" s="219">
        <f>NMM!B79</f>
        <v>2.493334473722693</v>
      </c>
      <c r="C170" s="219">
        <f>NMM!C79</f>
        <v>2.4346203771072519</v>
      </c>
      <c r="D170" s="219">
        <f>NMM!D79</f>
        <v>2.4070982443059457</v>
      </c>
      <c r="E170" s="219">
        <f>NMM!E79</f>
        <v>2.5253511847583243</v>
      </c>
      <c r="F170" s="219">
        <f>NMM!F79</f>
        <v>2.5069920365575831</v>
      </c>
      <c r="G170" s="219">
        <f>NMM!G79</f>
        <v>2.5948850240174623</v>
      </c>
      <c r="H170" s="219">
        <f>NMM!H79</f>
        <v>2.4506680761141251</v>
      </c>
      <c r="I170" s="219">
        <f>NMM!I79</f>
        <v>2.5772109988944032</v>
      </c>
      <c r="J170" s="219">
        <f>NMM!J79</f>
        <v>2.6161467907566385</v>
      </c>
      <c r="K170" s="219">
        <f>NMM!K79</f>
        <v>2.3703436959164379</v>
      </c>
      <c r="L170" s="219">
        <f>NMM!L79</f>
        <v>2.2788806780447151</v>
      </c>
      <c r="M170" s="219">
        <f>NMM!M79</f>
        <v>2.380577866305575</v>
      </c>
      <c r="N170" s="219">
        <f>NMM!N79</f>
        <v>2.4418708883790545</v>
      </c>
      <c r="O170" s="219">
        <f>NMM!O79</f>
        <v>2.4769677633001139</v>
      </c>
      <c r="P170" s="219">
        <f>NMM!P79</f>
        <v>2.4789763485371874</v>
      </c>
      <c r="Q170" s="219">
        <f>NMM!Q79</f>
        <v>2.4421184519967079</v>
      </c>
      <c r="R170" s="219">
        <f>NMM!R79</f>
        <v>2.4746658513478708</v>
      </c>
      <c r="S170" s="219">
        <f>NMM!S79</f>
        <v>2.3795066734386987</v>
      </c>
      <c r="T170" s="219">
        <f>NMM!T79</f>
        <v>2.4803732197607204</v>
      </c>
      <c r="U170" s="219">
        <f>NMM!U79</f>
        <v>2.4426173955849539</v>
      </c>
      <c r="V170" s="219">
        <f>NMM!V79</f>
        <v>2.3840304700189683</v>
      </c>
      <c r="W170" s="219">
        <f>NMM!W79</f>
        <v>2.4397557429427765</v>
      </c>
    </row>
    <row r="171" spans="1:23" ht="12" customHeight="1" x14ac:dyDescent="0.25">
      <c r="A171" s="13" t="s">
        <v>23</v>
      </c>
      <c r="B171" s="220">
        <f>PPA!B74</f>
        <v>1.6273100676463741</v>
      </c>
      <c r="C171" s="220">
        <f>PPA!C74</f>
        <v>1.635822365354217</v>
      </c>
      <c r="D171" s="220">
        <f>PPA!D74</f>
        <v>1.628910470195192</v>
      </c>
      <c r="E171" s="220">
        <f>PPA!E74</f>
        <v>1.629609922289617</v>
      </c>
      <c r="F171" s="220">
        <f>PPA!F74</f>
        <v>1.0726722918344695</v>
      </c>
      <c r="G171" s="220">
        <f>PPA!G74</f>
        <v>0.98679071704234456</v>
      </c>
      <c r="H171" s="220">
        <f>PPA!H74</f>
        <v>0.99045600437401715</v>
      </c>
      <c r="I171" s="220">
        <f>PPA!I74</f>
        <v>1.0145877739128317</v>
      </c>
      <c r="J171" s="220">
        <f>PPA!J74</f>
        <v>1.0197956347978805</v>
      </c>
      <c r="K171" s="220">
        <f>PPA!K74</f>
        <v>1.0909901692533328</v>
      </c>
      <c r="L171" s="220">
        <f>PPA!L74</f>
        <v>1.0533130496665415</v>
      </c>
      <c r="M171" s="220">
        <f>PPA!M74</f>
        <v>0.88467592286344865</v>
      </c>
      <c r="N171" s="220">
        <f>PPA!N74</f>
        <v>0.74464479635142355</v>
      </c>
      <c r="O171" s="220">
        <f>PPA!O74</f>
        <v>0.81079066673551059</v>
      </c>
      <c r="P171" s="220">
        <f>PPA!P74</f>
        <v>0.71368006811808071</v>
      </c>
      <c r="Q171" s="220">
        <f>PPA!Q74</f>
        <v>0.69691684094906747</v>
      </c>
      <c r="R171" s="220">
        <f>PPA!R74</f>
        <v>0.73207829608758812</v>
      </c>
      <c r="S171" s="220">
        <f>PPA!S74</f>
        <v>0.7510660323891617</v>
      </c>
      <c r="T171" s="220">
        <f>PPA!T74</f>
        <v>0.77616834061295781</v>
      </c>
      <c r="U171" s="220">
        <f>PPA!U74</f>
        <v>0.755033572973284</v>
      </c>
      <c r="V171" s="220">
        <f>PPA!V74</f>
        <v>0.78717133296888109</v>
      </c>
      <c r="W171" s="220">
        <f>PPA!W74</f>
        <v>1.3286662903494835</v>
      </c>
    </row>
    <row r="172" spans="1:23" ht="12" customHeight="1" x14ac:dyDescent="0.25">
      <c r="A172" s="14" t="s">
        <v>52</v>
      </c>
      <c r="B172" s="219">
        <f>PPA!B75</f>
        <v>1.4498277953635494</v>
      </c>
      <c r="C172" s="219">
        <f>PPA!C75</f>
        <v>1.4581752946700315</v>
      </c>
      <c r="D172" s="219">
        <f>PPA!D75</f>
        <v>1.4473072677331165</v>
      </c>
      <c r="E172" s="219">
        <f>PPA!E75</f>
        <v>1.4496736156156369</v>
      </c>
      <c r="F172" s="219">
        <f>PPA!F75</f>
        <v>0.96177379686649711</v>
      </c>
      <c r="G172" s="219">
        <f>PPA!G75</f>
        <v>0.8649891967757245</v>
      </c>
      <c r="H172" s="219">
        <f>PPA!H75</f>
        <v>0.87439875566297354</v>
      </c>
      <c r="I172" s="219">
        <f>PPA!I75</f>
        <v>0.91064991654774508</v>
      </c>
      <c r="J172" s="219">
        <f>PPA!J75</f>
        <v>0.89472816065484717</v>
      </c>
      <c r="K172" s="219">
        <f>PPA!K75</f>
        <v>0.9655420248125135</v>
      </c>
      <c r="L172" s="219">
        <f>PPA!L75</f>
        <v>0.90945147665195814</v>
      </c>
      <c r="M172" s="219">
        <f>PPA!M75</f>
        <v>0.74324786117829023</v>
      </c>
      <c r="N172" s="219">
        <f>PPA!N75</f>
        <v>0.65320171978548791</v>
      </c>
      <c r="O172" s="219">
        <f>PPA!O75</f>
        <v>0.66561465809917164</v>
      </c>
      <c r="P172" s="219">
        <f>PPA!P75</f>
        <v>0.61361327558961865</v>
      </c>
      <c r="Q172" s="219">
        <f>PPA!Q75</f>
        <v>0.60243255999605028</v>
      </c>
      <c r="R172" s="219">
        <f>PPA!R75</f>
        <v>0.63164209603034194</v>
      </c>
      <c r="S172" s="219">
        <f>PPA!S75</f>
        <v>0.65985995439041911</v>
      </c>
      <c r="T172" s="219">
        <f>PPA!T75</f>
        <v>0.6645688335235187</v>
      </c>
      <c r="U172" s="219">
        <f>PPA!U75</f>
        <v>0.60255653841050694</v>
      </c>
      <c r="V172" s="219">
        <f>PPA!V75</f>
        <v>0.6240624786643707</v>
      </c>
      <c r="W172" s="219">
        <f>PPA!W75</f>
        <v>1.2374022068915547</v>
      </c>
    </row>
    <row r="173" spans="1:23" ht="12" customHeight="1" x14ac:dyDescent="0.25">
      <c r="A173" s="14" t="s">
        <v>59</v>
      </c>
      <c r="B173" s="219">
        <f>PPA!B76</f>
        <v>1.9412929385895159</v>
      </c>
      <c r="C173" s="219">
        <f>PPA!C76</f>
        <v>1.9523078746518774</v>
      </c>
      <c r="D173" s="219">
        <f>PPA!D76</f>
        <v>1.9458540622630818</v>
      </c>
      <c r="E173" s="219">
        <f>PPA!E76</f>
        <v>1.947779226826974</v>
      </c>
      <c r="F173" s="219">
        <f>PPA!F76</f>
        <v>1.2593318174011772</v>
      </c>
      <c r="G173" s="219">
        <f>PPA!G76</f>
        <v>1.1708212933169946</v>
      </c>
      <c r="H173" s="219">
        <f>PPA!H76</f>
        <v>1.1705293693539667</v>
      </c>
      <c r="I173" s="219">
        <f>PPA!I76</f>
        <v>1.1876459239175106</v>
      </c>
      <c r="J173" s="219">
        <f>PPA!J76</f>
        <v>1.2123860507556121</v>
      </c>
      <c r="K173" s="219">
        <f>PPA!K76</f>
        <v>1.2856855325865024</v>
      </c>
      <c r="L173" s="219">
        <f>PPA!L76</f>
        <v>1.25029451557473</v>
      </c>
      <c r="M173" s="219">
        <f>PPA!M76</f>
        <v>1.0562428685595169</v>
      </c>
      <c r="N173" s="219">
        <f>PPA!N76</f>
        <v>0.86375831841558082</v>
      </c>
      <c r="O173" s="219">
        <f>PPA!O76</f>
        <v>0.97736883251205431</v>
      </c>
      <c r="P173" s="219">
        <f>PPA!P76</f>
        <v>0.82351349117203687</v>
      </c>
      <c r="Q173" s="219">
        <f>PPA!Q76</f>
        <v>0.79151467968317279</v>
      </c>
      <c r="R173" s="219">
        <f>PPA!R76</f>
        <v>0.836855055276575</v>
      </c>
      <c r="S173" s="219">
        <f>PPA!S76</f>
        <v>0.86377268726427703</v>
      </c>
      <c r="T173" s="219">
        <f>PPA!T76</f>
        <v>0.91670543228503443</v>
      </c>
      <c r="U173" s="219">
        <f>PPA!U76</f>
        <v>0.87966309496234329</v>
      </c>
      <c r="V173" s="219">
        <f>PPA!V76</f>
        <v>0.91945142458424634</v>
      </c>
      <c r="W173" s="219">
        <f>PPA!W76</f>
        <v>1.4726390462086745</v>
      </c>
    </row>
    <row r="174" spans="1:23" ht="12" customHeight="1" x14ac:dyDescent="0.25">
      <c r="A174" s="14" t="s">
        <v>60</v>
      </c>
      <c r="B174" s="219">
        <f>PPA!B77</f>
        <v>0.3397921442975701</v>
      </c>
      <c r="C174" s="219">
        <f>PPA!C77</f>
        <v>0.33757451479028178</v>
      </c>
      <c r="D174" s="219">
        <f>PPA!D77</f>
        <v>0.33024139145162229</v>
      </c>
      <c r="E174" s="219">
        <f>PPA!E77</f>
        <v>0.33133670819069161</v>
      </c>
      <c r="F174" s="219">
        <f>PPA!F77</f>
        <v>0.31211250616275937</v>
      </c>
      <c r="G174" s="219">
        <f>PPA!G77</f>
        <v>0.24087346447473335</v>
      </c>
      <c r="H174" s="219">
        <f>PPA!H77</f>
        <v>0.25821031377572962</v>
      </c>
      <c r="I174" s="219">
        <f>PPA!I77</f>
        <v>0.30772320204120485</v>
      </c>
      <c r="J174" s="219">
        <f>PPA!J77</f>
        <v>0.23831878885668767</v>
      </c>
      <c r="K174" s="219">
        <f>PPA!K77</f>
        <v>0.29174186915874273</v>
      </c>
      <c r="L174" s="219">
        <f>PPA!L77</f>
        <v>0.24659980864101083</v>
      </c>
      <c r="M174" s="219">
        <f>PPA!M77</f>
        <v>0.18356048529991964</v>
      </c>
      <c r="N174" s="219">
        <f>PPA!N77</f>
        <v>0.2583280611010364</v>
      </c>
      <c r="O174" s="219">
        <f>PPA!O77</f>
        <v>0.13467193713748124</v>
      </c>
      <c r="P174" s="219">
        <f>PPA!P77</f>
        <v>0.22975007351474966</v>
      </c>
      <c r="Q174" s="219">
        <f>PPA!Q77</f>
        <v>0.26124666299456578</v>
      </c>
      <c r="R174" s="219">
        <f>PPA!R77</f>
        <v>0.2524279677875802</v>
      </c>
      <c r="S174" s="219">
        <f>PPA!S77</f>
        <v>0.27777802620392361</v>
      </c>
      <c r="T174" s="219">
        <f>PPA!T77</f>
        <v>0.20175151971664868</v>
      </c>
      <c r="U174" s="219">
        <f>PPA!U77</f>
        <v>0.14303006070027513</v>
      </c>
      <c r="V174" s="219">
        <f>PPA!V77</f>
        <v>0.1369951207651495</v>
      </c>
      <c r="W174" s="219">
        <f>PPA!W77</f>
        <v>0.60675485502310467</v>
      </c>
    </row>
    <row r="175" spans="1:23" ht="12" customHeight="1" x14ac:dyDescent="0.25">
      <c r="A175" s="15" t="s">
        <v>61</v>
      </c>
      <c r="B175" s="223">
        <f>FBT!B$38</f>
        <v>1.8288183374620086</v>
      </c>
      <c r="C175" s="223">
        <f>FBT!C$38</f>
        <v>1.8268303009609714</v>
      </c>
      <c r="D175" s="223">
        <f>FBT!D$38</f>
        <v>1.8575219826939218</v>
      </c>
      <c r="E175" s="223">
        <f>FBT!E$38</f>
        <v>1.8478486075812248</v>
      </c>
      <c r="F175" s="223">
        <f>FBT!F$38</f>
        <v>1.6910146111601077</v>
      </c>
      <c r="G175" s="223">
        <f>FBT!G$38</f>
        <v>1.6232152039485042</v>
      </c>
      <c r="H175" s="223">
        <f>FBT!H$38</f>
        <v>1.5944124072336057</v>
      </c>
      <c r="I175" s="223">
        <f>FBT!I$38</f>
        <v>1.5095785013016567</v>
      </c>
      <c r="J175" s="223">
        <f>FBT!J$38</f>
        <v>1.5509344780642063</v>
      </c>
      <c r="K175" s="223">
        <f>FBT!K$38</f>
        <v>1.4723578197101588</v>
      </c>
      <c r="L175" s="223">
        <f>FBT!L$38</f>
        <v>1.3436299034168493</v>
      </c>
      <c r="M175" s="223">
        <f>FBT!M$38</f>
        <v>1.2431961821203856</v>
      </c>
      <c r="N175" s="223">
        <f>FBT!N$38</f>
        <v>1.2217088740733437</v>
      </c>
      <c r="O175" s="223">
        <f>FBT!O$38</f>
        <v>1.225293565294526</v>
      </c>
      <c r="P175" s="223">
        <f>FBT!P$38</f>
        <v>1.1585189688759578</v>
      </c>
      <c r="Q175" s="223">
        <f>FBT!Q$38</f>
        <v>1.1813756451183468</v>
      </c>
      <c r="R175" s="223">
        <f>FBT!R$38</f>
        <v>1.2226924747270524</v>
      </c>
      <c r="S175" s="223">
        <f>FBT!S$38</f>
        <v>1.1726926114853768</v>
      </c>
      <c r="T175" s="223">
        <f>FBT!T$38</f>
        <v>1.1280294907887256</v>
      </c>
      <c r="U175" s="223">
        <f>FBT!U$38</f>
        <v>1.0575806647906032</v>
      </c>
      <c r="V175" s="223">
        <f>FBT!V$38</f>
        <v>0.99663965591992376</v>
      </c>
      <c r="W175" s="223">
        <f>FBT!W$38</f>
        <v>1.2458350922987973</v>
      </c>
    </row>
    <row r="176" spans="1:23" ht="12" customHeight="1" x14ac:dyDescent="0.25">
      <c r="A176" s="12" t="s">
        <v>62</v>
      </c>
      <c r="B176" s="219">
        <f>TRE!B$38</f>
        <v>0</v>
      </c>
      <c r="C176" s="219">
        <f>TRE!C$38</f>
        <v>0</v>
      </c>
      <c r="D176" s="219">
        <f>TRE!D$38</f>
        <v>0</v>
      </c>
      <c r="E176" s="219">
        <f>TRE!E$38</f>
        <v>0</v>
      </c>
      <c r="F176" s="219">
        <f>TRE!F$38</f>
        <v>0</v>
      </c>
      <c r="G176" s="219">
        <f>TRE!G$38</f>
        <v>0</v>
      </c>
      <c r="H176" s="219">
        <f>TRE!H$38</f>
        <v>0</v>
      </c>
      <c r="I176" s="219">
        <f>TRE!I$38</f>
        <v>0</v>
      </c>
      <c r="J176" s="219">
        <f>TRE!J$38</f>
        <v>0</v>
      </c>
      <c r="K176" s="219">
        <f>TRE!K$38</f>
        <v>0</v>
      </c>
      <c r="L176" s="219">
        <f>TRE!L$38</f>
        <v>0</v>
      </c>
      <c r="M176" s="219">
        <f>TRE!M$38</f>
        <v>0</v>
      </c>
      <c r="N176" s="219">
        <f>TRE!N$38</f>
        <v>0</v>
      </c>
      <c r="O176" s="219">
        <f>TRE!O$38</f>
        <v>0</v>
      </c>
      <c r="P176" s="219">
        <f>TRE!P$38</f>
        <v>0</v>
      </c>
      <c r="Q176" s="219">
        <f>TRE!Q$38</f>
        <v>0</v>
      </c>
      <c r="R176" s="219">
        <f>TRE!R$38</f>
        <v>0</v>
      </c>
      <c r="S176" s="219">
        <f>TRE!S$38</f>
        <v>0</v>
      </c>
      <c r="T176" s="219">
        <f>TRE!T$38</f>
        <v>0</v>
      </c>
      <c r="U176" s="219">
        <f>TRE!U$38</f>
        <v>0</v>
      </c>
      <c r="V176" s="219">
        <f>TRE!V$38</f>
        <v>0</v>
      </c>
      <c r="W176" s="219">
        <f>TRE!W$38</f>
        <v>0</v>
      </c>
    </row>
    <row r="177" spans="1:23" ht="12" customHeight="1" x14ac:dyDescent="0.25">
      <c r="A177" s="12" t="s">
        <v>63</v>
      </c>
      <c r="B177" s="219">
        <f>MAE!B$38</f>
        <v>1.6166035623336519</v>
      </c>
      <c r="C177" s="219">
        <f>MAE!C$38</f>
        <v>1.6229692518506744</v>
      </c>
      <c r="D177" s="219">
        <f>MAE!D$38</f>
        <v>1.5973587940527332</v>
      </c>
      <c r="E177" s="219">
        <f>MAE!E$38</f>
        <v>1.5614725917546699</v>
      </c>
      <c r="F177" s="219">
        <f>MAE!F$38</f>
        <v>1.5001721779200941</v>
      </c>
      <c r="G177" s="219">
        <f>MAE!G$38</f>
        <v>1.4553221235868219</v>
      </c>
      <c r="H177" s="219">
        <f>MAE!H$38</f>
        <v>1.4322686137554284</v>
      </c>
      <c r="I177" s="219">
        <f>MAE!I$38</f>
        <v>1.4274768257631005</v>
      </c>
      <c r="J177" s="219">
        <f>MAE!J$38</f>
        <v>1.4443466532984439</v>
      </c>
      <c r="K177" s="219">
        <f>MAE!K$38</f>
        <v>1.3970168861950685</v>
      </c>
      <c r="L177" s="219">
        <f>MAE!L$38</f>
        <v>1.3015845276698681</v>
      </c>
      <c r="M177" s="219">
        <f>MAE!M$38</f>
        <v>1.2050792721577839</v>
      </c>
      <c r="N177" s="219">
        <f>MAE!N$38</f>
        <v>1.2171267938884829</v>
      </c>
      <c r="O177" s="219">
        <f>MAE!O$38</f>
        <v>1.1999542320819967</v>
      </c>
      <c r="P177" s="219">
        <f>MAE!P$38</f>
        <v>1.2066178097548887</v>
      </c>
      <c r="Q177" s="219">
        <f>MAE!Q$38</f>
        <v>1.1939978131982061</v>
      </c>
      <c r="R177" s="219">
        <f>MAE!R$38</f>
        <v>1.2010580874579617</v>
      </c>
      <c r="S177" s="219">
        <f>MAE!S$38</f>
        <v>1.1766767607500868</v>
      </c>
      <c r="T177" s="219">
        <f>MAE!T$38</f>
        <v>1.1559319951348672</v>
      </c>
      <c r="U177" s="219">
        <f>MAE!U$38</f>
        <v>1.0876072008298996</v>
      </c>
      <c r="V177" s="219">
        <f>MAE!V$38</f>
        <v>1.0689523220949073</v>
      </c>
      <c r="W177" s="219">
        <f>MAE!W$38</f>
        <v>1.1031818334452865</v>
      </c>
    </row>
    <row r="178" spans="1:23" ht="12" customHeight="1" x14ac:dyDescent="0.25">
      <c r="A178" s="12" t="s">
        <v>64</v>
      </c>
      <c r="B178" s="219">
        <f>TEL!B$38</f>
        <v>1.6194106787419829</v>
      </c>
      <c r="C178" s="219">
        <f>TEL!C$38</f>
        <v>1.5926731690990221</v>
      </c>
      <c r="D178" s="219">
        <f>TEL!D$38</f>
        <v>1.6603359117773215</v>
      </c>
      <c r="E178" s="219">
        <f>TEL!E$38</f>
        <v>1.707114515073531</v>
      </c>
      <c r="F178" s="219">
        <f>TEL!F$38</f>
        <v>1.612629655329664</v>
      </c>
      <c r="G178" s="219">
        <f>TEL!G$38</f>
        <v>1.591382950513885</v>
      </c>
      <c r="H178" s="219">
        <f>TEL!H$38</f>
        <v>1.5674339892280167</v>
      </c>
      <c r="I178" s="219">
        <f>TEL!I$38</f>
        <v>1.4910518807777935</v>
      </c>
      <c r="J178" s="219">
        <f>TEL!J$38</f>
        <v>1.4540375070102325</v>
      </c>
      <c r="K178" s="219">
        <f>TEL!K$38</f>
        <v>1.4779539469401213</v>
      </c>
      <c r="L178" s="219">
        <f>TEL!L$38</f>
        <v>1.385145547191363</v>
      </c>
      <c r="M178" s="219">
        <f>TEL!M$38</f>
        <v>1.2539208506827413</v>
      </c>
      <c r="N178" s="219">
        <f>TEL!N$38</f>
        <v>1.3917338122174741</v>
      </c>
      <c r="O178" s="219">
        <f>TEL!O$38</f>
        <v>1.3958865853594953</v>
      </c>
      <c r="P178" s="219">
        <f>TEL!P$38</f>
        <v>1.3753133348178683</v>
      </c>
      <c r="Q178" s="219">
        <f>TEL!Q$38</f>
        <v>1.3769776905010351</v>
      </c>
      <c r="R178" s="219">
        <f>TEL!R$38</f>
        <v>1.3886261569508731</v>
      </c>
      <c r="S178" s="219">
        <f>TEL!S$38</f>
        <v>1.4165860735811522</v>
      </c>
      <c r="T178" s="219">
        <f>TEL!T$38</f>
        <v>1.4053267650917849</v>
      </c>
      <c r="U178" s="219">
        <f>TEL!U$38</f>
        <v>1.3627992123895505</v>
      </c>
      <c r="V178" s="219">
        <f>TEL!V$38</f>
        <v>1.4470202064161206</v>
      </c>
      <c r="W178" s="219">
        <f>TEL!W$38</f>
        <v>1.3738956599555683</v>
      </c>
    </row>
    <row r="179" spans="1:23" ht="12" customHeight="1" x14ac:dyDescent="0.25">
      <c r="A179" s="12" t="s">
        <v>65</v>
      </c>
      <c r="B179" s="219">
        <f>WWP!B$38</f>
        <v>0</v>
      </c>
      <c r="C179" s="219">
        <f>WWP!C$38</f>
        <v>0</v>
      </c>
      <c r="D179" s="219">
        <f>WWP!D$38</f>
        <v>0</v>
      </c>
      <c r="E179" s="219">
        <f>WWP!E$38</f>
        <v>0</v>
      </c>
      <c r="F179" s="219">
        <f>WWP!F$38</f>
        <v>0</v>
      </c>
      <c r="G179" s="219">
        <f>WWP!G$38</f>
        <v>0</v>
      </c>
      <c r="H179" s="219">
        <f>WWP!H$38</f>
        <v>0</v>
      </c>
      <c r="I179" s="219">
        <f>WWP!I$38</f>
        <v>0</v>
      </c>
      <c r="J179" s="219">
        <f>WWP!J$38</f>
        <v>0</v>
      </c>
      <c r="K179" s="219">
        <f>WWP!K$38</f>
        <v>0</v>
      </c>
      <c r="L179" s="219">
        <f>WWP!L$38</f>
        <v>0</v>
      </c>
      <c r="M179" s="219">
        <f>WWP!M$38</f>
        <v>0.16685997181257659</v>
      </c>
      <c r="N179" s="219">
        <f>WWP!N$38</f>
        <v>0.17056327350517911</v>
      </c>
      <c r="O179" s="219">
        <f>WWP!O$38</f>
        <v>0.17946596827341596</v>
      </c>
      <c r="P179" s="219">
        <f>WWP!P$38</f>
        <v>0.17101415749820223</v>
      </c>
      <c r="Q179" s="219">
        <f>WWP!Q$38</f>
        <v>0.20051619750705374</v>
      </c>
      <c r="R179" s="219">
        <f>WWP!R$38</f>
        <v>0.22199212463152682</v>
      </c>
      <c r="S179" s="219">
        <f>WWP!S$38</f>
        <v>0.22929082412713139</v>
      </c>
      <c r="T179" s="219">
        <f>WWP!T$38</f>
        <v>0.2218611357973698</v>
      </c>
      <c r="U179" s="219">
        <f>WWP!U$38</f>
        <v>0.18226003980929462</v>
      </c>
      <c r="V179" s="219">
        <f>WWP!V$38</f>
        <v>0.18079534630281982</v>
      </c>
      <c r="W179" s="219">
        <f>WWP!W$38</f>
        <v>0.38799704978057298</v>
      </c>
    </row>
    <row r="180" spans="1:23" ht="12" customHeight="1" x14ac:dyDescent="0.25">
      <c r="A180" s="16" t="s">
        <v>66</v>
      </c>
      <c r="B180" s="224">
        <f>OIS!B$38</f>
        <v>1.3659238742853128</v>
      </c>
      <c r="C180" s="224">
        <f>OIS!C$38</f>
        <v>1.4478699469080079</v>
      </c>
      <c r="D180" s="224">
        <f>OIS!D$38</f>
        <v>1.4493384449973108</v>
      </c>
      <c r="E180" s="224">
        <f>OIS!E$38</f>
        <v>1.4098828842414313</v>
      </c>
      <c r="F180" s="224">
        <f>OIS!F$38</f>
        <v>0.61239480740052865</v>
      </c>
      <c r="G180" s="224">
        <f>OIS!G$38</f>
        <v>0.65051044524798274</v>
      </c>
      <c r="H180" s="224">
        <f>OIS!H$38</f>
        <v>0.56547025714028798</v>
      </c>
      <c r="I180" s="224">
        <f>OIS!I$38</f>
        <v>0.5501946911450154</v>
      </c>
      <c r="J180" s="224">
        <f>OIS!J$38</f>
        <v>0.46009706720520699</v>
      </c>
      <c r="K180" s="224">
        <f>OIS!K$38</f>
        <v>0.42847578808906878</v>
      </c>
      <c r="L180" s="224">
        <f>OIS!L$38</f>
        <v>0.21048981416741033</v>
      </c>
      <c r="M180" s="224">
        <f>OIS!M$38</f>
        <v>0.47985599477059016</v>
      </c>
      <c r="N180" s="224">
        <f>OIS!N$38</f>
        <v>0.43251838224969003</v>
      </c>
      <c r="O180" s="224">
        <f>OIS!O$38</f>
        <v>0.48441125290713294</v>
      </c>
      <c r="P180" s="224">
        <f>OIS!P$38</f>
        <v>0.50759531315280215</v>
      </c>
      <c r="Q180" s="224">
        <f>OIS!Q$38</f>
        <v>0.50000502846018713</v>
      </c>
      <c r="R180" s="224">
        <f>OIS!R$38</f>
        <v>0.63286254809354792</v>
      </c>
      <c r="S180" s="224">
        <f>OIS!S$38</f>
        <v>0.53656660128853628</v>
      </c>
      <c r="T180" s="224">
        <f>OIS!T$38</f>
        <v>0.47482314474992049</v>
      </c>
      <c r="U180" s="224">
        <f>OIS!U$38</f>
        <v>0.40417905199960685</v>
      </c>
      <c r="V180" s="224">
        <f>OIS!V$38</f>
        <v>0.43224386027181672</v>
      </c>
      <c r="W180" s="224">
        <f>OIS!W$38</f>
        <v>0.86588419557717744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IT: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37585.367497850384</v>
      </c>
      <c r="C5" s="225">
        <f t="shared" si="0"/>
        <v>36376.508684436798</v>
      </c>
      <c r="D5" s="225">
        <f t="shared" si="0"/>
        <v>36622.733447979364</v>
      </c>
      <c r="E5" s="225">
        <f t="shared" si="0"/>
        <v>38225.618916594991</v>
      </c>
      <c r="F5" s="225">
        <f t="shared" si="0"/>
        <v>37509.213069646561</v>
      </c>
      <c r="G5" s="225">
        <f t="shared" si="0"/>
        <v>37211.521066207468</v>
      </c>
      <c r="H5" s="225">
        <f t="shared" si="0"/>
        <v>36144.576870163015</v>
      </c>
      <c r="I5" s="225">
        <f t="shared" si="0"/>
        <v>35907.652450558307</v>
      </c>
      <c r="J5" s="225">
        <f t="shared" si="0"/>
        <v>34528.295356834788</v>
      </c>
      <c r="K5" s="225">
        <f t="shared" si="0"/>
        <v>28552.887188304747</v>
      </c>
      <c r="L5" s="225">
        <f t="shared" si="0"/>
        <v>29014.718228716927</v>
      </c>
      <c r="M5" s="225">
        <f t="shared" si="0"/>
        <v>27744.857867584084</v>
      </c>
      <c r="N5" s="225">
        <f t="shared" si="0"/>
        <v>26948.704299224992</v>
      </c>
      <c r="O5" s="225">
        <f t="shared" si="0"/>
        <v>25353.587102321646</v>
      </c>
      <c r="P5" s="225">
        <f t="shared" si="0"/>
        <v>24739.085382629986</v>
      </c>
      <c r="Q5" s="225">
        <f t="shared" si="0"/>
        <v>24853.372398967462</v>
      </c>
      <c r="R5" s="225">
        <f t="shared" si="0"/>
        <v>25088.948925192344</v>
      </c>
      <c r="S5" s="225">
        <f t="shared" si="0"/>
        <v>24925.748667238899</v>
      </c>
      <c r="T5" s="225">
        <f t="shared" si="0"/>
        <v>24663.85442820211</v>
      </c>
      <c r="U5" s="225">
        <f t="shared" si="0"/>
        <v>24928.486070506911</v>
      </c>
      <c r="V5" s="225">
        <f t="shared" si="0"/>
        <v>23861.102837488841</v>
      </c>
      <c r="W5" s="225">
        <f t="shared" si="0"/>
        <v>28632.287532244543</v>
      </c>
    </row>
    <row r="6" spans="1:23" ht="12" customHeight="1" x14ac:dyDescent="0.25">
      <c r="A6" s="202" t="s">
        <v>92</v>
      </c>
      <c r="B6" s="226">
        <v>435.25614141822064</v>
      </c>
      <c r="C6" s="226">
        <v>433.58782316172011</v>
      </c>
      <c r="D6" s="226">
        <v>435.16644360057046</v>
      </c>
      <c r="E6" s="226">
        <v>446.09279313728041</v>
      </c>
      <c r="F6" s="226">
        <v>443.93212911796428</v>
      </c>
      <c r="G6" s="226">
        <v>441.6510050023241</v>
      </c>
      <c r="H6" s="226">
        <v>436.95446406234646</v>
      </c>
      <c r="I6" s="226">
        <v>434.54324830310179</v>
      </c>
      <c r="J6" s="226">
        <v>418.90766869411397</v>
      </c>
      <c r="K6" s="226">
        <v>357.68828653472582</v>
      </c>
      <c r="L6" s="226">
        <v>368.48734737212101</v>
      </c>
      <c r="M6" s="226">
        <v>358.37173392065574</v>
      </c>
      <c r="N6" s="226">
        <v>341.06270370755362</v>
      </c>
      <c r="O6" s="226">
        <v>325.29093616402128</v>
      </c>
      <c r="P6" s="226">
        <v>318.25425386526865</v>
      </c>
      <c r="Q6" s="226">
        <v>326.25910481549158</v>
      </c>
      <c r="R6" s="226">
        <v>324.57366128209173</v>
      </c>
      <c r="S6" s="226">
        <v>327.28902200205926</v>
      </c>
      <c r="T6" s="226">
        <v>326.48706597872803</v>
      </c>
      <c r="U6" s="226">
        <v>336.58908012699294</v>
      </c>
      <c r="V6" s="226">
        <v>330.2866893180726</v>
      </c>
      <c r="W6" s="226">
        <v>377.39539240972812</v>
      </c>
    </row>
    <row r="7" spans="1:23" ht="12" customHeight="1" x14ac:dyDescent="0.25">
      <c r="A7" s="202" t="s">
        <v>93</v>
      </c>
      <c r="B7" s="226">
        <v>722.61926489731638</v>
      </c>
      <c r="C7" s="226">
        <v>701.73901418334219</v>
      </c>
      <c r="D7" s="226">
        <v>689.43154997371801</v>
      </c>
      <c r="E7" s="226">
        <v>706.67291115982698</v>
      </c>
      <c r="F7" s="226">
        <v>689.35125558054904</v>
      </c>
      <c r="G7" s="226">
        <v>686.56268618321099</v>
      </c>
      <c r="H7" s="226">
        <v>675.33000695952148</v>
      </c>
      <c r="I7" s="226">
        <v>671.43774751413423</v>
      </c>
      <c r="J7" s="226">
        <v>631.08430619322246</v>
      </c>
      <c r="K7" s="226">
        <v>544.48888055154089</v>
      </c>
      <c r="L7" s="226">
        <v>565.31794251738722</v>
      </c>
      <c r="M7" s="226">
        <v>542.45390604031411</v>
      </c>
      <c r="N7" s="226">
        <v>526.32730223427632</v>
      </c>
      <c r="O7" s="226">
        <v>512.26569557497021</v>
      </c>
      <c r="P7" s="226">
        <v>492.52095784876985</v>
      </c>
      <c r="Q7" s="226">
        <v>507.65527192271861</v>
      </c>
      <c r="R7" s="226">
        <v>506.60675953348846</v>
      </c>
      <c r="S7" s="226">
        <v>511.33548551790886</v>
      </c>
      <c r="T7" s="226">
        <v>515.24793722860443</v>
      </c>
      <c r="U7" s="226">
        <v>509.19322574247434</v>
      </c>
      <c r="V7" s="226">
        <v>503.17447609831049</v>
      </c>
      <c r="W7" s="226">
        <v>575.39394390421865</v>
      </c>
    </row>
    <row r="8" spans="1:23" ht="12" customHeight="1" x14ac:dyDescent="0.25">
      <c r="A8" s="202" t="s">
        <v>94</v>
      </c>
      <c r="B8" s="226">
        <v>1243.1516532078738</v>
      </c>
      <c r="C8" s="226">
        <v>1230.0326535400843</v>
      </c>
      <c r="D8" s="226">
        <v>1218.7889116825761</v>
      </c>
      <c r="E8" s="226">
        <v>1239.667619057248</v>
      </c>
      <c r="F8" s="226">
        <v>1220.1160213957055</v>
      </c>
      <c r="G8" s="226">
        <v>1214.6837729920869</v>
      </c>
      <c r="H8" s="226">
        <v>1224.5984288839127</v>
      </c>
      <c r="I8" s="226">
        <v>1219.7126753151401</v>
      </c>
      <c r="J8" s="226">
        <v>1153.8372559422439</v>
      </c>
      <c r="K8" s="226">
        <v>989.2661965814649</v>
      </c>
      <c r="L8" s="226">
        <v>1041.6170788135078</v>
      </c>
      <c r="M8" s="226">
        <v>1014.463691458197</v>
      </c>
      <c r="N8" s="226">
        <v>979.89828391091976</v>
      </c>
      <c r="O8" s="226">
        <v>930.83177458486989</v>
      </c>
      <c r="P8" s="226">
        <v>916.20565709101663</v>
      </c>
      <c r="Q8" s="226">
        <v>922.23881568339038</v>
      </c>
      <c r="R8" s="226">
        <v>929.63469861056979</v>
      </c>
      <c r="S8" s="226">
        <v>945.5309693741159</v>
      </c>
      <c r="T8" s="226">
        <v>941.7890727936051</v>
      </c>
      <c r="U8" s="226">
        <v>938.46493732522435</v>
      </c>
      <c r="V8" s="226">
        <v>920.22792678130827</v>
      </c>
      <c r="W8" s="226">
        <v>1072.6965799048069</v>
      </c>
    </row>
    <row r="9" spans="1:23" ht="12" customHeight="1" x14ac:dyDescent="0.25">
      <c r="A9" s="202" t="s">
        <v>95</v>
      </c>
      <c r="B9" s="226">
        <v>1147.6385578321115</v>
      </c>
      <c r="C9" s="226">
        <v>1117.100763322705</v>
      </c>
      <c r="D9" s="226">
        <v>1093.3447359835077</v>
      </c>
      <c r="E9" s="226">
        <v>1113.4240140062611</v>
      </c>
      <c r="F9" s="226">
        <v>1082.1248231329055</v>
      </c>
      <c r="G9" s="226">
        <v>1072.9594709706589</v>
      </c>
      <c r="H9" s="226">
        <v>1061.9620367893201</v>
      </c>
      <c r="I9" s="226">
        <v>1054.5355067737878</v>
      </c>
      <c r="J9" s="226">
        <v>982.07791180018967</v>
      </c>
      <c r="K9" s="226">
        <v>866.05753067835303</v>
      </c>
      <c r="L9" s="226">
        <v>895.34826881529057</v>
      </c>
      <c r="M9" s="226">
        <v>847.68218966656764</v>
      </c>
      <c r="N9" s="226">
        <v>824.9816144419143</v>
      </c>
      <c r="O9" s="226">
        <v>799.34730993311791</v>
      </c>
      <c r="P9" s="226">
        <v>770.24627885996119</v>
      </c>
      <c r="Q9" s="226">
        <v>794.82099843198455</v>
      </c>
      <c r="R9" s="226">
        <v>792.15644771574102</v>
      </c>
      <c r="S9" s="226">
        <v>800.37996618252271</v>
      </c>
      <c r="T9" s="226">
        <v>804.01921403890117</v>
      </c>
      <c r="U9" s="226">
        <v>790.26018791389629</v>
      </c>
      <c r="V9" s="226">
        <v>791.81984796007293</v>
      </c>
      <c r="W9" s="226">
        <v>919.23962180342551</v>
      </c>
    </row>
    <row r="10" spans="1:23" ht="12" customHeight="1" x14ac:dyDescent="0.25">
      <c r="A10" s="36" t="s">
        <v>96</v>
      </c>
      <c r="B10" s="227">
        <f t="shared" ref="B10:W10" si="1">SUM(B11:B15)</f>
        <v>964.42650771810645</v>
      </c>
      <c r="C10" s="227">
        <f t="shared" si="1"/>
        <v>954.56522985967126</v>
      </c>
      <c r="D10" s="227">
        <f t="shared" si="1"/>
        <v>969.92830875481786</v>
      </c>
      <c r="E10" s="227">
        <f t="shared" si="1"/>
        <v>1000.2679686066284</v>
      </c>
      <c r="F10" s="227">
        <f t="shared" si="1"/>
        <v>957.36977872990656</v>
      </c>
      <c r="G10" s="227">
        <f t="shared" si="1"/>
        <v>918.75555467833624</v>
      </c>
      <c r="H10" s="227">
        <f t="shared" si="1"/>
        <v>895.72540210942486</v>
      </c>
      <c r="I10" s="227">
        <f t="shared" si="1"/>
        <v>863.74275240474094</v>
      </c>
      <c r="J10" s="227">
        <f t="shared" si="1"/>
        <v>791.0018226210733</v>
      </c>
      <c r="K10" s="227">
        <f t="shared" si="1"/>
        <v>701.36570393866032</v>
      </c>
      <c r="L10" s="227">
        <f t="shared" si="1"/>
        <v>696.86896220491099</v>
      </c>
      <c r="M10" s="227">
        <f t="shared" si="1"/>
        <v>654.17895992465787</v>
      </c>
      <c r="N10" s="227">
        <f t="shared" si="1"/>
        <v>647.28730847198403</v>
      </c>
      <c r="O10" s="227">
        <f t="shared" si="1"/>
        <v>605.69344876673517</v>
      </c>
      <c r="P10" s="227">
        <f t="shared" si="1"/>
        <v>606.37106099938751</v>
      </c>
      <c r="Q10" s="227">
        <f t="shared" si="1"/>
        <v>588.03082703652967</v>
      </c>
      <c r="R10" s="227">
        <f t="shared" si="1"/>
        <v>589.54962034561572</v>
      </c>
      <c r="S10" s="227">
        <f t="shared" si="1"/>
        <v>612.51979186884591</v>
      </c>
      <c r="T10" s="227">
        <f t="shared" si="1"/>
        <v>591.10916983498555</v>
      </c>
      <c r="U10" s="227">
        <f t="shared" si="1"/>
        <v>584.52096952414809</v>
      </c>
      <c r="V10" s="227">
        <f t="shared" si="1"/>
        <v>573.50763686341429</v>
      </c>
      <c r="W10" s="227">
        <f t="shared" si="1"/>
        <v>735.92478336025511</v>
      </c>
    </row>
    <row r="11" spans="1:23" ht="12" customHeight="1" x14ac:dyDescent="0.25">
      <c r="A11" s="37" t="s">
        <v>83</v>
      </c>
      <c r="B11" s="228">
        <v>17.040807980064081</v>
      </c>
      <c r="C11" s="228">
        <v>19.175921316157567</v>
      </c>
      <c r="D11" s="228">
        <v>19.606375149963675</v>
      </c>
      <c r="E11" s="228">
        <v>23.786243835879976</v>
      </c>
      <c r="F11" s="228">
        <v>24.137656347831246</v>
      </c>
      <c r="G11" s="228">
        <v>21.399672063987623</v>
      </c>
      <c r="H11" s="228">
        <v>16.653471015256709</v>
      </c>
      <c r="I11" s="228">
        <v>19.810204947774015</v>
      </c>
      <c r="J11" s="228">
        <v>16.840762393174696</v>
      </c>
      <c r="K11" s="228">
        <v>12.950518629750805</v>
      </c>
      <c r="L11" s="228">
        <v>15.44071189110934</v>
      </c>
      <c r="M11" s="228">
        <v>34.153166815541667</v>
      </c>
      <c r="N11" s="228">
        <v>18.913610280634391</v>
      </c>
      <c r="O11" s="228">
        <v>13.723711616131396</v>
      </c>
      <c r="P11" s="228">
        <v>16.340979749613208</v>
      </c>
      <c r="Q11" s="228">
        <v>16.424537762090154</v>
      </c>
      <c r="R11" s="228">
        <v>15.077292505616482</v>
      </c>
      <c r="S11" s="228">
        <v>13.16382487279432</v>
      </c>
      <c r="T11" s="228">
        <v>16.177664674329741</v>
      </c>
      <c r="U11" s="228">
        <v>15.200541141998784</v>
      </c>
      <c r="V11" s="228">
        <v>15.063893307855823</v>
      </c>
      <c r="W11" s="228">
        <v>20.693731767230162</v>
      </c>
    </row>
    <row r="12" spans="1:23" ht="12" customHeight="1" x14ac:dyDescent="0.25">
      <c r="A12" s="37" t="s">
        <v>72</v>
      </c>
      <c r="B12" s="228">
        <v>662.36834584849828</v>
      </c>
      <c r="C12" s="228">
        <v>636.09938828386998</v>
      </c>
      <c r="D12" s="228">
        <v>650.98106803589383</v>
      </c>
      <c r="E12" s="228">
        <v>687.46563183255932</v>
      </c>
      <c r="F12" s="228">
        <v>605.80886514305269</v>
      </c>
      <c r="G12" s="228">
        <v>557.36666085188449</v>
      </c>
      <c r="H12" s="228">
        <v>524.79985570387555</v>
      </c>
      <c r="I12" s="228">
        <v>497.57252689955777</v>
      </c>
      <c r="J12" s="228">
        <v>403.37328657060141</v>
      </c>
      <c r="K12" s="228">
        <v>383.95525094869498</v>
      </c>
      <c r="L12" s="228">
        <v>342.3186673728427</v>
      </c>
      <c r="M12" s="228">
        <v>272.12576784811114</v>
      </c>
      <c r="N12" s="228">
        <v>312.07978804272886</v>
      </c>
      <c r="O12" s="228">
        <v>272.35558508475174</v>
      </c>
      <c r="P12" s="228">
        <v>280.62800351697229</v>
      </c>
      <c r="Q12" s="228">
        <v>271.76968264147604</v>
      </c>
      <c r="R12" s="228">
        <v>276.97992687674468</v>
      </c>
      <c r="S12" s="228">
        <v>298.86132753655858</v>
      </c>
      <c r="T12" s="228">
        <v>267.44843482353764</v>
      </c>
      <c r="U12" s="228">
        <v>244.23113976176847</v>
      </c>
      <c r="V12" s="228">
        <v>229.12347274522028</v>
      </c>
      <c r="W12" s="228">
        <v>447.11233250962636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9.2672398968217067</v>
      </c>
      <c r="M13" s="228">
        <v>9.5777300085927433</v>
      </c>
      <c r="N13" s="228">
        <v>9.6732588134079069</v>
      </c>
      <c r="O13" s="228">
        <v>10.748065348230339</v>
      </c>
      <c r="P13" s="228">
        <v>10.939122957860709</v>
      </c>
      <c r="Q13" s="228">
        <v>11.4646603611277</v>
      </c>
      <c r="R13" s="228">
        <v>12.348323301797169</v>
      </c>
      <c r="S13" s="228">
        <v>12.68916595012106</v>
      </c>
      <c r="T13" s="228">
        <v>12.015047291480119</v>
      </c>
      <c r="U13" s="228">
        <v>12.8693035253603</v>
      </c>
      <c r="V13" s="228">
        <v>11.58486672398335</v>
      </c>
      <c r="W13" s="228">
        <v>11.84092863284263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3.5344797936363319</v>
      </c>
    </row>
    <row r="15" spans="1:23" ht="12" customHeight="1" x14ac:dyDescent="0.25">
      <c r="A15" s="38" t="s">
        <v>38</v>
      </c>
      <c r="B15" s="229">
        <v>285.0173538895441</v>
      </c>
      <c r="C15" s="229">
        <v>299.28992025964368</v>
      </c>
      <c r="D15" s="229">
        <v>299.3408655689604</v>
      </c>
      <c r="E15" s="229">
        <v>289.0160929381891</v>
      </c>
      <c r="F15" s="229">
        <v>327.42325723902263</v>
      </c>
      <c r="G15" s="229">
        <v>339.98922176246418</v>
      </c>
      <c r="H15" s="229">
        <v>354.27207539029257</v>
      </c>
      <c r="I15" s="229">
        <v>346.36002055740914</v>
      </c>
      <c r="J15" s="229">
        <v>370.78777365729718</v>
      </c>
      <c r="K15" s="229">
        <v>304.45993436021456</v>
      </c>
      <c r="L15" s="229">
        <v>329.84234304413729</v>
      </c>
      <c r="M15" s="229">
        <v>338.32229525241235</v>
      </c>
      <c r="N15" s="229">
        <v>306.62065133521287</v>
      </c>
      <c r="O15" s="229">
        <v>308.86608671762178</v>
      </c>
      <c r="P15" s="229">
        <v>298.46295477494135</v>
      </c>
      <c r="Q15" s="229">
        <v>288.37194627183578</v>
      </c>
      <c r="R15" s="229">
        <v>285.1440776614574</v>
      </c>
      <c r="S15" s="229">
        <v>287.80547350937195</v>
      </c>
      <c r="T15" s="229">
        <v>295.46802304563801</v>
      </c>
      <c r="U15" s="229">
        <v>312.21998509502049</v>
      </c>
      <c r="V15" s="229">
        <v>317.73540408635483</v>
      </c>
      <c r="W15" s="229">
        <v>252.74331065691956</v>
      </c>
    </row>
    <row r="16" spans="1:23" ht="12" customHeight="1" x14ac:dyDescent="0.25">
      <c r="A16" s="39" t="s">
        <v>98</v>
      </c>
      <c r="B16" s="230">
        <f t="shared" ref="B16:W16" si="2">SUM(B17:B26)</f>
        <v>9694.6540459129574</v>
      </c>
      <c r="C16" s="230">
        <f t="shared" si="2"/>
        <v>9258.6223996941862</v>
      </c>
      <c r="D16" s="230">
        <f t="shared" si="2"/>
        <v>9546.3078452762784</v>
      </c>
      <c r="E16" s="230">
        <f t="shared" si="2"/>
        <v>10000.616127050644</v>
      </c>
      <c r="F16" s="230">
        <f t="shared" si="2"/>
        <v>9939.6189424899949</v>
      </c>
      <c r="G16" s="230">
        <f t="shared" si="2"/>
        <v>9556.0966633012195</v>
      </c>
      <c r="H16" s="230">
        <f t="shared" si="2"/>
        <v>9326.6938392547199</v>
      </c>
      <c r="I16" s="230">
        <f t="shared" si="2"/>
        <v>9317.8751947216806</v>
      </c>
      <c r="J16" s="230">
        <f t="shared" si="2"/>
        <v>8810.9933398234862</v>
      </c>
      <c r="K16" s="230">
        <f t="shared" si="2"/>
        <v>8006.4869124349916</v>
      </c>
      <c r="L16" s="230">
        <f t="shared" si="2"/>
        <v>7782.7342060259743</v>
      </c>
      <c r="M16" s="230">
        <f t="shared" si="2"/>
        <v>6595.4703869367086</v>
      </c>
      <c r="N16" s="230">
        <f t="shared" si="2"/>
        <v>6813.7905273967172</v>
      </c>
      <c r="O16" s="230">
        <f t="shared" si="2"/>
        <v>6466.246561693144</v>
      </c>
      <c r="P16" s="230">
        <f t="shared" si="2"/>
        <v>6513.074551431313</v>
      </c>
      <c r="Q16" s="230">
        <f t="shared" si="2"/>
        <v>6372.5206776944697</v>
      </c>
      <c r="R16" s="230">
        <f t="shared" si="2"/>
        <v>6629.4553750374262</v>
      </c>
      <c r="S16" s="230">
        <f t="shared" si="2"/>
        <v>6731.6080655353362</v>
      </c>
      <c r="T16" s="230">
        <f t="shared" si="2"/>
        <v>6388.3682463743035</v>
      </c>
      <c r="U16" s="230">
        <f t="shared" si="2"/>
        <v>6598.6867039246881</v>
      </c>
      <c r="V16" s="230">
        <f t="shared" si="2"/>
        <v>6152.8468199323852</v>
      </c>
      <c r="W16" s="230">
        <f t="shared" si="2"/>
        <v>7976.3084937891499</v>
      </c>
    </row>
    <row r="17" spans="1:23" ht="12" customHeight="1" x14ac:dyDescent="0.25">
      <c r="A17" s="46" t="s">
        <v>30</v>
      </c>
      <c r="B17" s="231">
        <v>109.74882439647001</v>
      </c>
      <c r="C17" s="231">
        <v>98.591448261494293</v>
      </c>
      <c r="D17" s="231">
        <v>80.837134584948302</v>
      </c>
      <c r="E17" s="231">
        <v>25.086506279107187</v>
      </c>
      <c r="F17" s="231">
        <v>12.362931172227553</v>
      </c>
      <c r="G17" s="231">
        <v>15.247016088216794</v>
      </c>
      <c r="H17" s="231">
        <v>15.925987474243321</v>
      </c>
      <c r="I17" s="231">
        <v>20.515021644020837</v>
      </c>
      <c r="J17" s="231">
        <v>19.216994455947475</v>
      </c>
      <c r="K17" s="231">
        <v>6.9322514263996622</v>
      </c>
      <c r="L17" s="231">
        <v>6.1776963970589804</v>
      </c>
      <c r="M17" s="231">
        <v>7.7099325312948777</v>
      </c>
      <c r="N17" s="231">
        <v>6.2260245434662158</v>
      </c>
      <c r="O17" s="231">
        <v>3.3572144130038266</v>
      </c>
      <c r="P17" s="231">
        <v>3.3876905921345197</v>
      </c>
      <c r="Q17" s="231">
        <v>1.9648160915676784</v>
      </c>
      <c r="R17" s="231">
        <v>11.593053037799022</v>
      </c>
      <c r="S17" s="231">
        <v>1.0658645545182315</v>
      </c>
      <c r="T17" s="231">
        <v>18.665497935275464</v>
      </c>
      <c r="U17" s="231">
        <v>18.172212867459258</v>
      </c>
      <c r="V17" s="231">
        <v>10.577678133863477</v>
      </c>
      <c r="W17" s="231">
        <v>2.6068685152123998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133.59845227856957</v>
      </c>
      <c r="F18" s="231">
        <v>0</v>
      </c>
      <c r="G18" s="231">
        <v>0</v>
      </c>
      <c r="H18" s="231">
        <v>0</v>
      </c>
      <c r="I18" s="231">
        <v>316.8529664659506</v>
      </c>
      <c r="J18" s="231">
        <v>228.18142734303072</v>
      </c>
      <c r="K18" s="231">
        <v>0</v>
      </c>
      <c r="L18" s="231">
        <v>0</v>
      </c>
      <c r="M18" s="231">
        <v>21.281169389503351</v>
      </c>
      <c r="N18" s="231">
        <v>0</v>
      </c>
      <c r="O18" s="231">
        <v>1.1822871883057795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151.3634277549591</v>
      </c>
      <c r="C19" s="231">
        <v>189.7103186827689</v>
      </c>
      <c r="D19" s="231">
        <v>168.7792754735294</v>
      </c>
      <c r="E19" s="231">
        <v>162.01933587922917</v>
      </c>
      <c r="F19" s="231">
        <v>132.06965265437401</v>
      </c>
      <c r="G19" s="231">
        <v>133.94978452979552</v>
      </c>
      <c r="H19" s="231">
        <v>131.49669057488913</v>
      </c>
      <c r="I19" s="231">
        <v>116.66008075616428</v>
      </c>
      <c r="J19" s="231">
        <v>91.858409173410664</v>
      </c>
      <c r="K19" s="231">
        <v>73.587619233082989</v>
      </c>
      <c r="L19" s="231">
        <v>71.5969869796035</v>
      </c>
      <c r="M19" s="231">
        <v>89.393777871297885</v>
      </c>
      <c r="N19" s="231">
        <v>74.430986014332973</v>
      </c>
      <c r="O19" s="231">
        <v>59.293883650920819</v>
      </c>
      <c r="P19" s="231">
        <v>44.083933521545688</v>
      </c>
      <c r="Q19" s="231">
        <v>45.830790684727468</v>
      </c>
      <c r="R19" s="231">
        <v>56.307105588425969</v>
      </c>
      <c r="S19" s="231">
        <v>64.317147246370354</v>
      </c>
      <c r="T19" s="231">
        <v>63.308342466141688</v>
      </c>
      <c r="U19" s="231">
        <v>65.452658298304556</v>
      </c>
      <c r="V19" s="231">
        <v>69.467749027307562</v>
      </c>
      <c r="W19" s="231">
        <v>83.856581483235075</v>
      </c>
    </row>
    <row r="20" spans="1:23" ht="12" customHeight="1" x14ac:dyDescent="0.25">
      <c r="A20" s="46" t="s">
        <v>83</v>
      </c>
      <c r="B20" s="231">
        <v>159.09098138983333</v>
      </c>
      <c r="C20" s="231">
        <v>161.24321708421795</v>
      </c>
      <c r="D20" s="231">
        <v>166.86975274617873</v>
      </c>
      <c r="E20" s="231">
        <v>202.1616166147117</v>
      </c>
      <c r="F20" s="231">
        <v>198.32047012136454</v>
      </c>
      <c r="G20" s="231">
        <v>185.06859006708413</v>
      </c>
      <c r="H20" s="231">
        <v>144.09852581709077</v>
      </c>
      <c r="I20" s="231">
        <v>160.75495267235917</v>
      </c>
      <c r="J20" s="231">
        <v>138.35675822988185</v>
      </c>
      <c r="K20" s="231">
        <v>114.4930881654505</v>
      </c>
      <c r="L20" s="231">
        <v>157.11989234812097</v>
      </c>
      <c r="M20" s="231">
        <v>270.34490962826499</v>
      </c>
      <c r="N20" s="231">
        <v>144.58760410136534</v>
      </c>
      <c r="O20" s="231">
        <v>114.26586340186509</v>
      </c>
      <c r="P20" s="231">
        <v>136.79874850961215</v>
      </c>
      <c r="Q20" s="231">
        <v>150.22428590034536</v>
      </c>
      <c r="R20" s="231">
        <v>127.13415775287029</v>
      </c>
      <c r="S20" s="231">
        <v>111.04907384014979</v>
      </c>
      <c r="T20" s="231">
        <v>136.80389688947588</v>
      </c>
      <c r="U20" s="231">
        <v>128.62508278860369</v>
      </c>
      <c r="V20" s="231">
        <v>146.89765244387607</v>
      </c>
      <c r="W20" s="231">
        <v>212.9206995026104</v>
      </c>
    </row>
    <row r="21" spans="1:23" ht="12" customHeight="1" x14ac:dyDescent="0.25">
      <c r="A21" s="46" t="s">
        <v>70</v>
      </c>
      <c r="B21" s="231">
        <v>1531.9438171598915</v>
      </c>
      <c r="C21" s="231">
        <v>1557.0649222906065</v>
      </c>
      <c r="D21" s="231">
        <v>1718.9812855581315</v>
      </c>
      <c r="E21" s="231">
        <v>1852.1880683476861</v>
      </c>
      <c r="F21" s="231">
        <v>1235.540086969896</v>
      </c>
      <c r="G21" s="231">
        <v>1116.1567763015883</v>
      </c>
      <c r="H21" s="231">
        <v>1044.3476336060958</v>
      </c>
      <c r="I21" s="231">
        <v>1018.771802017265</v>
      </c>
      <c r="J21" s="231">
        <v>1102.6703094862812</v>
      </c>
      <c r="K21" s="231">
        <v>684.21339581568679</v>
      </c>
      <c r="L21" s="231">
        <v>291.58009509017768</v>
      </c>
      <c r="M21" s="231">
        <v>247.57525151723721</v>
      </c>
      <c r="N21" s="231">
        <v>239.49364397777501</v>
      </c>
      <c r="O21" s="231">
        <v>245.71864953478695</v>
      </c>
      <c r="P21" s="231">
        <v>226.87922305830907</v>
      </c>
      <c r="Q21" s="231">
        <v>322.54147307398853</v>
      </c>
      <c r="R21" s="231">
        <v>405.93899467994618</v>
      </c>
      <c r="S21" s="231">
        <v>259.18417264357623</v>
      </c>
      <c r="T21" s="231">
        <v>233.83867606075191</v>
      </c>
      <c r="U21" s="231">
        <v>128.81512260576741</v>
      </c>
      <c r="V21" s="231">
        <v>109.98551193414842</v>
      </c>
      <c r="W21" s="231">
        <v>219.74408027836967</v>
      </c>
    </row>
    <row r="22" spans="1:23" ht="12" customHeight="1" x14ac:dyDescent="0.25">
      <c r="A22" s="46" t="s">
        <v>34</v>
      </c>
      <c r="B22" s="231">
        <v>713.53846895964534</v>
      </c>
      <c r="C22" s="231">
        <v>122.85905171803873</v>
      </c>
      <c r="D22" s="231">
        <v>321.70207191398765</v>
      </c>
      <c r="E22" s="231">
        <v>458.74458481491666</v>
      </c>
      <c r="F22" s="231">
        <v>401.61857313748351</v>
      </c>
      <c r="G22" s="231">
        <v>416.95674441308523</v>
      </c>
      <c r="H22" s="231">
        <v>374.41099262632673</v>
      </c>
      <c r="I22" s="231">
        <v>470.26119719785987</v>
      </c>
      <c r="J22" s="231">
        <v>319.60450857345546</v>
      </c>
      <c r="K22" s="231">
        <v>291.53832548458684</v>
      </c>
      <c r="L22" s="231">
        <v>233.94686185702739</v>
      </c>
      <c r="M22" s="231">
        <v>79.540554955658706</v>
      </c>
      <c r="N22" s="231">
        <v>525.65615919732898</v>
      </c>
      <c r="O22" s="231">
        <v>352.44971276075063</v>
      </c>
      <c r="P22" s="231">
        <v>344.86956569590598</v>
      </c>
      <c r="Q22" s="231">
        <v>43.994396468225887</v>
      </c>
      <c r="R22" s="231">
        <v>167.49367155880014</v>
      </c>
      <c r="S22" s="231">
        <v>149.94441928514681</v>
      </c>
      <c r="T22" s="231">
        <v>153.23687766383586</v>
      </c>
      <c r="U22" s="231">
        <v>143.87017074734027</v>
      </c>
      <c r="V22" s="231">
        <v>71.268640522705411</v>
      </c>
      <c r="W22" s="231">
        <v>67.77291244373059</v>
      </c>
    </row>
    <row r="23" spans="1:23" ht="12" customHeight="1" x14ac:dyDescent="0.25">
      <c r="A23" s="46" t="s">
        <v>72</v>
      </c>
      <c r="B23" s="231">
        <v>6758.1409066756378</v>
      </c>
      <c r="C23" s="231">
        <v>6886.641058721686</v>
      </c>
      <c r="D23" s="231">
        <v>6856.2275777477462</v>
      </c>
      <c r="E23" s="231">
        <v>6940.2257526014073</v>
      </c>
      <c r="F23" s="231">
        <v>4938.2491184796918</v>
      </c>
      <c r="G23" s="231">
        <v>4618.9709983610228</v>
      </c>
      <c r="H23" s="231">
        <v>4514.534908991508</v>
      </c>
      <c r="I23" s="231">
        <v>4186.9343282167029</v>
      </c>
      <c r="J23" s="231">
        <v>3613.5105058160084</v>
      </c>
      <c r="K23" s="231">
        <v>3556.3783061926702</v>
      </c>
      <c r="L23" s="231">
        <v>3670.5650509811571</v>
      </c>
      <c r="M23" s="231">
        <v>3192.7680511462677</v>
      </c>
      <c r="N23" s="231">
        <v>2996.5901685209374</v>
      </c>
      <c r="O23" s="231">
        <v>2878.7635700818996</v>
      </c>
      <c r="P23" s="231">
        <v>2805.6008308741812</v>
      </c>
      <c r="Q23" s="231">
        <v>2762.8906535552915</v>
      </c>
      <c r="R23" s="231">
        <v>2748.925905723996</v>
      </c>
      <c r="S23" s="231">
        <v>2914.407372492286</v>
      </c>
      <c r="T23" s="231">
        <v>2816.4043930638136</v>
      </c>
      <c r="U23" s="231">
        <v>2777.3044473747987</v>
      </c>
      <c r="V23" s="231">
        <v>2686.7309004153435</v>
      </c>
      <c r="W23" s="231">
        <v>5012.4705817776321</v>
      </c>
    </row>
    <row r="24" spans="1:23" ht="12" customHeight="1" x14ac:dyDescent="0.25">
      <c r="A24" s="46" t="s">
        <v>36</v>
      </c>
      <c r="B24" s="231">
        <v>43.563124885089394</v>
      </c>
      <c r="C24" s="231">
        <v>6.7815365815571473</v>
      </c>
      <c r="D24" s="231">
        <v>3.6115523745923062</v>
      </c>
      <c r="E24" s="231">
        <v>3.3407850235906449</v>
      </c>
      <c r="F24" s="231">
        <v>0.31831473108562391</v>
      </c>
      <c r="G24" s="231">
        <v>2.5687429447057424</v>
      </c>
      <c r="H24" s="231">
        <v>0.6698426971511815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21.546159702399372</v>
      </c>
      <c r="O24" s="231">
        <v>19.012763947002213</v>
      </c>
      <c r="P24" s="231">
        <v>31.285780631905638</v>
      </c>
      <c r="Q24" s="231">
        <v>19.741700174757987</v>
      </c>
      <c r="R24" s="231">
        <v>19.68522811562767</v>
      </c>
      <c r="S24" s="231">
        <v>14.95082487587338</v>
      </c>
      <c r="T24" s="231">
        <v>16.976936526083641</v>
      </c>
      <c r="U24" s="231">
        <v>10.638117198534808</v>
      </c>
      <c r="V24" s="231">
        <v>9.4427465323402124</v>
      </c>
      <c r="W24" s="231">
        <v>12.724141622035011</v>
      </c>
    </row>
    <row r="25" spans="1:23" ht="12" customHeight="1" x14ac:dyDescent="0.25">
      <c r="A25" s="46" t="s">
        <v>73</v>
      </c>
      <c r="B25" s="231">
        <v>227.264494691431</v>
      </c>
      <c r="C25" s="231">
        <v>235.73084635381829</v>
      </c>
      <c r="D25" s="231">
        <v>229.29919487716577</v>
      </c>
      <c r="E25" s="231">
        <v>223.25102521142375</v>
      </c>
      <c r="F25" s="231">
        <v>220.38510906827628</v>
      </c>
      <c r="G25" s="231">
        <v>214.92805358859221</v>
      </c>
      <c r="H25" s="231">
        <v>215.42525058900409</v>
      </c>
      <c r="I25" s="231">
        <v>193.12269613879391</v>
      </c>
      <c r="J25" s="231">
        <v>268.8134293259381</v>
      </c>
      <c r="K25" s="231">
        <v>341.68270513824649</v>
      </c>
      <c r="L25" s="231">
        <v>222.34100156647526</v>
      </c>
      <c r="M25" s="231">
        <v>241.88683447989433</v>
      </c>
      <c r="N25" s="231">
        <v>222.21317772890274</v>
      </c>
      <c r="O25" s="231">
        <v>232.01345076441001</v>
      </c>
      <c r="P25" s="231">
        <v>291.00085077584981</v>
      </c>
      <c r="Q25" s="231">
        <v>329.64623328540409</v>
      </c>
      <c r="R25" s="231">
        <v>356.73185875304125</v>
      </c>
      <c r="S25" s="231">
        <v>342.75514072737406</v>
      </c>
      <c r="T25" s="231">
        <v>347.38813995717521</v>
      </c>
      <c r="U25" s="231">
        <v>383.44887484736915</v>
      </c>
      <c r="V25" s="231">
        <v>361.16510687333528</v>
      </c>
      <c r="W25" s="231">
        <v>322.61830314447462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2800.7546861555952</v>
      </c>
      <c r="G26" s="231">
        <v>2852.2499570071282</v>
      </c>
      <c r="H26" s="231">
        <v>2885.7840068784094</v>
      </c>
      <c r="I26" s="231">
        <v>2834.0021496125628</v>
      </c>
      <c r="J26" s="231">
        <v>3028.7809974195316</v>
      </c>
      <c r="K26" s="231">
        <v>2937.6612209788686</v>
      </c>
      <c r="L26" s="231">
        <v>3129.4066208063527</v>
      </c>
      <c r="M26" s="231">
        <v>2444.9699054172897</v>
      </c>
      <c r="N26" s="231">
        <v>2583.0466036102089</v>
      </c>
      <c r="O26" s="231">
        <v>2560.1891659501994</v>
      </c>
      <c r="P26" s="231">
        <v>2629.1679277718686</v>
      </c>
      <c r="Q26" s="231">
        <v>2695.6863284601613</v>
      </c>
      <c r="R26" s="231">
        <v>2735.6453998269199</v>
      </c>
      <c r="S26" s="231">
        <v>2873.9340498700408</v>
      </c>
      <c r="T26" s="231">
        <v>2601.7454858117503</v>
      </c>
      <c r="U26" s="231">
        <v>2942.3600171965099</v>
      </c>
      <c r="V26" s="231">
        <v>2687.310834049465</v>
      </c>
      <c r="W26" s="231">
        <v>2041.5943250218504</v>
      </c>
    </row>
    <row r="27" spans="1:23" ht="12" customHeight="1" x14ac:dyDescent="0.25">
      <c r="A27" s="39" t="s">
        <v>99</v>
      </c>
      <c r="B27" s="230">
        <f t="shared" ref="B27:W27" si="3">SUM(B28:B37)</f>
        <v>23377.621326863802</v>
      </c>
      <c r="C27" s="230">
        <f t="shared" si="3"/>
        <v>22680.860800675091</v>
      </c>
      <c r="D27" s="230">
        <f t="shared" si="3"/>
        <v>22669.765652707894</v>
      </c>
      <c r="E27" s="230">
        <f t="shared" si="3"/>
        <v>23718.877483577104</v>
      </c>
      <c r="F27" s="230">
        <f t="shared" si="3"/>
        <v>23176.700119199537</v>
      </c>
      <c r="G27" s="230">
        <f t="shared" si="3"/>
        <v>23320.811913079629</v>
      </c>
      <c r="H27" s="230">
        <f t="shared" si="3"/>
        <v>22523.312692103773</v>
      </c>
      <c r="I27" s="230">
        <f t="shared" si="3"/>
        <v>22345.805325525722</v>
      </c>
      <c r="J27" s="230">
        <f t="shared" si="3"/>
        <v>21740.39305176046</v>
      </c>
      <c r="K27" s="230">
        <f t="shared" si="3"/>
        <v>17087.533677585008</v>
      </c>
      <c r="L27" s="230">
        <f t="shared" si="3"/>
        <v>17664.344422967737</v>
      </c>
      <c r="M27" s="230">
        <f t="shared" si="3"/>
        <v>17732.236999636982</v>
      </c>
      <c r="N27" s="230">
        <f t="shared" si="3"/>
        <v>16815.356559061627</v>
      </c>
      <c r="O27" s="230">
        <f t="shared" si="3"/>
        <v>15713.911375604788</v>
      </c>
      <c r="P27" s="230">
        <f t="shared" si="3"/>
        <v>15122.412622534268</v>
      </c>
      <c r="Q27" s="230">
        <f t="shared" si="3"/>
        <v>15341.846703382878</v>
      </c>
      <c r="R27" s="230">
        <f t="shared" si="3"/>
        <v>15316.972362667413</v>
      </c>
      <c r="S27" s="230">
        <f t="shared" si="3"/>
        <v>14997.08536675811</v>
      </c>
      <c r="T27" s="230">
        <f t="shared" si="3"/>
        <v>15096.83372195298</v>
      </c>
      <c r="U27" s="230">
        <f t="shared" si="3"/>
        <v>15170.770965949487</v>
      </c>
      <c r="V27" s="230">
        <f t="shared" si="3"/>
        <v>14589.239440535275</v>
      </c>
      <c r="W27" s="230">
        <f t="shared" si="3"/>
        <v>16975.32871707296</v>
      </c>
    </row>
    <row r="28" spans="1:23" ht="12" customHeight="1" x14ac:dyDescent="0.25">
      <c r="A28" s="18" t="s">
        <v>30</v>
      </c>
      <c r="B28" s="232">
        <v>453.48505350550761</v>
      </c>
      <c r="C28" s="232">
        <v>456.32445887522113</v>
      </c>
      <c r="D28" s="232">
        <v>398.98281382433811</v>
      </c>
      <c r="E28" s="232">
        <v>503.55175683353252</v>
      </c>
      <c r="F28" s="232">
        <v>273.33337149329265</v>
      </c>
      <c r="G28" s="232">
        <v>361.93028399776756</v>
      </c>
      <c r="H28" s="232">
        <v>123.11898243117372</v>
      </c>
      <c r="I28" s="232">
        <v>569.73029219948739</v>
      </c>
      <c r="J28" s="232">
        <v>586.60295395333878</v>
      </c>
      <c r="K28" s="232">
        <v>117.75442097256851</v>
      </c>
      <c r="L28" s="232">
        <v>73.236920971814598</v>
      </c>
      <c r="M28" s="232">
        <v>341.45653350481854</v>
      </c>
      <c r="N28" s="232">
        <v>307.98902274802134</v>
      </c>
      <c r="O28" s="232">
        <v>243.18637974004861</v>
      </c>
      <c r="P28" s="232">
        <v>312.31162153168322</v>
      </c>
      <c r="Q28" s="232">
        <v>139.73071271324756</v>
      </c>
      <c r="R28" s="232">
        <v>270.55518427948385</v>
      </c>
      <c r="S28" s="232">
        <v>146.69346476620404</v>
      </c>
      <c r="T28" s="232">
        <v>194.2283971636067</v>
      </c>
      <c r="U28" s="232">
        <v>195.09175961749349</v>
      </c>
      <c r="V28" s="232">
        <v>158.1953227259817</v>
      </c>
      <c r="W28" s="232">
        <v>42.53156656647289</v>
      </c>
    </row>
    <row r="29" spans="1:23" ht="12" customHeight="1" x14ac:dyDescent="0.25">
      <c r="A29" s="18" t="s">
        <v>40</v>
      </c>
      <c r="B29" s="232">
        <v>917.74385210662081</v>
      </c>
      <c r="C29" s="232">
        <v>773.53697334479796</v>
      </c>
      <c r="D29" s="232">
        <v>757.76251074806532</v>
      </c>
      <c r="E29" s="232">
        <v>777.84944110060178</v>
      </c>
      <c r="F29" s="232">
        <v>812.48211521926044</v>
      </c>
      <c r="G29" s="232">
        <v>948.93473774720553</v>
      </c>
      <c r="H29" s="232">
        <v>918.45803955288034</v>
      </c>
      <c r="I29" s="232">
        <v>897.67841788478063</v>
      </c>
      <c r="J29" s="232">
        <v>765.38168529664654</v>
      </c>
      <c r="K29" s="232">
        <v>441.91263972484961</v>
      </c>
      <c r="L29" s="232">
        <v>540.26938950988813</v>
      </c>
      <c r="M29" s="232">
        <v>637.24084264832322</v>
      </c>
      <c r="N29" s="232">
        <v>636.54823731728277</v>
      </c>
      <c r="O29" s="232">
        <v>457.84368013757518</v>
      </c>
      <c r="P29" s="232">
        <v>424.18125537403267</v>
      </c>
      <c r="Q29" s="232">
        <v>397.75460017196912</v>
      </c>
      <c r="R29" s="232">
        <v>405.88589853826312</v>
      </c>
      <c r="S29" s="232">
        <v>341.51332760103179</v>
      </c>
      <c r="T29" s="232">
        <v>410.38503869303531</v>
      </c>
      <c r="U29" s="232">
        <v>381.79776440240761</v>
      </c>
      <c r="V29" s="232">
        <v>240.58873602751501</v>
      </c>
      <c r="W29" s="232">
        <v>257.13439380911427</v>
      </c>
    </row>
    <row r="30" spans="1:23" ht="12" customHeight="1" x14ac:dyDescent="0.25">
      <c r="A30" s="18" t="s">
        <v>33</v>
      </c>
      <c r="B30" s="232">
        <v>294.70492994065563</v>
      </c>
      <c r="C30" s="232">
        <v>311.29286274457411</v>
      </c>
      <c r="D30" s="232">
        <v>283.88151558408026</v>
      </c>
      <c r="E30" s="232">
        <v>299.43087908207787</v>
      </c>
      <c r="F30" s="232">
        <v>298.61727769816252</v>
      </c>
      <c r="G30" s="232">
        <v>297.83577007037638</v>
      </c>
      <c r="H30" s="232">
        <v>291.49944012158551</v>
      </c>
      <c r="I30" s="232">
        <v>279.96734830660438</v>
      </c>
      <c r="J30" s="232">
        <v>219.07116950242761</v>
      </c>
      <c r="K30" s="232">
        <v>198.88787517792304</v>
      </c>
      <c r="L30" s="232">
        <v>242.62863640818665</v>
      </c>
      <c r="M30" s="232">
        <v>213.84508713300127</v>
      </c>
      <c r="N30" s="232">
        <v>189.2549125239301</v>
      </c>
      <c r="O30" s="232">
        <v>153.85229003781518</v>
      </c>
      <c r="P30" s="232">
        <v>96.548568628067372</v>
      </c>
      <c r="Q30" s="232">
        <v>154.13103218715554</v>
      </c>
      <c r="R30" s="232">
        <v>164.52978177184917</v>
      </c>
      <c r="S30" s="232">
        <v>113.6708149204396</v>
      </c>
      <c r="T30" s="232">
        <v>111.38366097323922</v>
      </c>
      <c r="U30" s="232">
        <v>116.86299088484245</v>
      </c>
      <c r="V30" s="232">
        <v>121.19587951955397</v>
      </c>
      <c r="W30" s="232">
        <v>124.20360768271509</v>
      </c>
    </row>
    <row r="31" spans="1:23" ht="12" customHeight="1" x14ac:dyDescent="0.25">
      <c r="A31" s="18" t="s">
        <v>83</v>
      </c>
      <c r="B31" s="232">
        <v>218.65187357077323</v>
      </c>
      <c r="C31" s="232">
        <v>234.71422359446549</v>
      </c>
      <c r="D31" s="232">
        <v>228.6571481141757</v>
      </c>
      <c r="E31" s="232">
        <v>277.70639578328627</v>
      </c>
      <c r="F31" s="232">
        <v>330.03533870707236</v>
      </c>
      <c r="G31" s="232">
        <v>300.2386166307511</v>
      </c>
      <c r="H31" s="232">
        <v>250.31137376094563</v>
      </c>
      <c r="I31" s="232">
        <v>271.19769706602335</v>
      </c>
      <c r="J31" s="232">
        <v>244.67350259276458</v>
      </c>
      <c r="K31" s="232">
        <v>198.15106216438591</v>
      </c>
      <c r="L31" s="232">
        <v>301.58668724830193</v>
      </c>
      <c r="M31" s="232">
        <v>409.77544032317519</v>
      </c>
      <c r="N31" s="232">
        <v>250.61460677019284</v>
      </c>
      <c r="O31" s="232">
        <v>208.79726935001725</v>
      </c>
      <c r="P31" s="232">
        <v>239.60902496519429</v>
      </c>
      <c r="Q31" s="232">
        <v>241.36201038743553</v>
      </c>
      <c r="R31" s="232">
        <v>217.97780167616497</v>
      </c>
      <c r="S31" s="232">
        <v>218.67901874191404</v>
      </c>
      <c r="T31" s="232">
        <v>244.85446595124165</v>
      </c>
      <c r="U31" s="232">
        <v>234.744453455468</v>
      </c>
      <c r="V31" s="232">
        <v>201.46631323365071</v>
      </c>
      <c r="W31" s="232">
        <v>261.66304078518954</v>
      </c>
    </row>
    <row r="32" spans="1:23" ht="12" customHeight="1" x14ac:dyDescent="0.25">
      <c r="A32" s="18" t="s">
        <v>70</v>
      </c>
      <c r="B32" s="232">
        <v>1809.9879971135394</v>
      </c>
      <c r="C32" s="232">
        <v>1381.6950089217755</v>
      </c>
      <c r="D32" s="232">
        <v>1418.4985080790132</v>
      </c>
      <c r="E32" s="232">
        <v>1496.4313641544632</v>
      </c>
      <c r="F32" s="232">
        <v>1128.0789156096398</v>
      </c>
      <c r="G32" s="232">
        <v>1019.1255968712398</v>
      </c>
      <c r="H32" s="232">
        <v>985.84239218926109</v>
      </c>
      <c r="I32" s="232">
        <v>1048.6782409749958</v>
      </c>
      <c r="J32" s="232">
        <v>1141.5257352256706</v>
      </c>
      <c r="K32" s="232">
        <v>832.93578733134666</v>
      </c>
      <c r="L32" s="232">
        <v>369.54535632856687</v>
      </c>
      <c r="M32" s="232">
        <v>333.29792131165357</v>
      </c>
      <c r="N32" s="232">
        <v>277.3688667702902</v>
      </c>
      <c r="O32" s="232">
        <v>292.16217591663172</v>
      </c>
      <c r="P32" s="232">
        <v>295.71553188580094</v>
      </c>
      <c r="Q32" s="232">
        <v>437.94390955713789</v>
      </c>
      <c r="R32" s="232">
        <v>596.25833979984748</v>
      </c>
      <c r="S32" s="232">
        <v>408.14153672873664</v>
      </c>
      <c r="T32" s="232">
        <v>418.68832307940283</v>
      </c>
      <c r="U32" s="232">
        <v>295.53087911392288</v>
      </c>
      <c r="V32" s="232">
        <v>231.27080792827627</v>
      </c>
      <c r="W32" s="232">
        <v>269.98076924871555</v>
      </c>
    </row>
    <row r="33" spans="1:23" ht="12" customHeight="1" x14ac:dyDescent="0.25">
      <c r="A33" s="18" t="s">
        <v>34</v>
      </c>
      <c r="B33" s="232">
        <v>1800.2428723989101</v>
      </c>
      <c r="C33" s="232">
        <v>1758.0523842234923</v>
      </c>
      <c r="D33" s="232">
        <v>1848.2845145004576</v>
      </c>
      <c r="E33" s="232">
        <v>2328.7063180225728</v>
      </c>
      <c r="F33" s="232">
        <v>2840.0935506802293</v>
      </c>
      <c r="G33" s="232">
        <v>2939.0191799205345</v>
      </c>
      <c r="H33" s="232">
        <v>2717.6641578465869</v>
      </c>
      <c r="I33" s="232">
        <v>2497.4946067574274</v>
      </c>
      <c r="J33" s="232">
        <v>2802.2068413835527</v>
      </c>
      <c r="K33" s="232">
        <v>1918.741554137081</v>
      </c>
      <c r="L33" s="232">
        <v>1797.1746342736685</v>
      </c>
      <c r="M33" s="232">
        <v>1792.1274588018648</v>
      </c>
      <c r="N33" s="232">
        <v>1548.0993868043897</v>
      </c>
      <c r="O33" s="232">
        <v>1309.2967188815537</v>
      </c>
      <c r="P33" s="232">
        <v>834.16929930839297</v>
      </c>
      <c r="Q33" s="232">
        <v>1364.6708657845688</v>
      </c>
      <c r="R33" s="232">
        <v>910.44175406458749</v>
      </c>
      <c r="S33" s="232">
        <v>616.1637492445177</v>
      </c>
      <c r="T33" s="232">
        <v>641.07791167408323</v>
      </c>
      <c r="U33" s="232">
        <v>626.72544404199755</v>
      </c>
      <c r="V33" s="232">
        <v>787.2750396148698</v>
      </c>
      <c r="W33" s="232">
        <v>954.01470578498834</v>
      </c>
    </row>
    <row r="34" spans="1:23" ht="12" customHeight="1" x14ac:dyDescent="0.25">
      <c r="A34" s="18" t="s">
        <v>72</v>
      </c>
      <c r="B34" s="232">
        <v>9204.6412203907421</v>
      </c>
      <c r="C34" s="232">
        <v>9130.0325538542893</v>
      </c>
      <c r="D34" s="232">
        <v>9081.7423430383733</v>
      </c>
      <c r="E34" s="232">
        <v>9335.7007049899348</v>
      </c>
      <c r="F34" s="232">
        <v>8794.5490671081243</v>
      </c>
      <c r="G34" s="232">
        <v>8685.5067088008473</v>
      </c>
      <c r="H34" s="232">
        <v>8254.6893109709963</v>
      </c>
      <c r="I34" s="232">
        <v>7888.4080202061814</v>
      </c>
      <c r="J34" s="232">
        <v>7284.3844793244807</v>
      </c>
      <c r="K34" s="232">
        <v>5956.7214729532152</v>
      </c>
      <c r="L34" s="232">
        <v>6337.5247081292291</v>
      </c>
      <c r="M34" s="232">
        <v>5842.9307725791368</v>
      </c>
      <c r="N34" s="232">
        <v>5754.1417373314325</v>
      </c>
      <c r="O34" s="232">
        <v>5599.6762016691191</v>
      </c>
      <c r="P34" s="232">
        <v>5480.0222404153801</v>
      </c>
      <c r="Q34" s="232">
        <v>5258.3964135882716</v>
      </c>
      <c r="R34" s="232">
        <v>5355.8009601765616</v>
      </c>
      <c r="S34" s="232">
        <v>5675.9052466607482</v>
      </c>
      <c r="T34" s="232">
        <v>5584.0533629982883</v>
      </c>
      <c r="U34" s="232">
        <v>5535.3515151850161</v>
      </c>
      <c r="V34" s="232">
        <v>5181.8322132538815</v>
      </c>
      <c r="W34" s="232">
        <v>6777.1064236319144</v>
      </c>
    </row>
    <row r="35" spans="1:23" ht="12" customHeight="1" x14ac:dyDescent="0.25">
      <c r="A35" s="18" t="s">
        <v>36</v>
      </c>
      <c r="B35" s="232">
        <v>252.7586291991754</v>
      </c>
      <c r="C35" s="232">
        <v>38.677964708210695</v>
      </c>
      <c r="D35" s="232">
        <v>20.256289413885764</v>
      </c>
      <c r="E35" s="232">
        <v>18.953110075291555</v>
      </c>
      <c r="F35" s="232">
        <v>2.094067040195545</v>
      </c>
      <c r="G35" s="232">
        <v>16.562813375156676</v>
      </c>
      <c r="H35" s="232">
        <v>3.6293834421437454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184.24343617034344</v>
      </c>
      <c r="O35" s="232">
        <v>146.1898155886814</v>
      </c>
      <c r="P35" s="232">
        <v>249.01181180145625</v>
      </c>
      <c r="Q35" s="232">
        <v>189.6067091115705</v>
      </c>
      <c r="R35" s="232">
        <v>215.01907111051165</v>
      </c>
      <c r="S35" s="232">
        <v>144.20153969850321</v>
      </c>
      <c r="T35" s="232">
        <v>114.64464558913565</v>
      </c>
      <c r="U35" s="232">
        <v>98.750876782548602</v>
      </c>
      <c r="V35" s="232">
        <v>85.768947362758666</v>
      </c>
      <c r="W35" s="232">
        <v>84.783167062401787</v>
      </c>
    </row>
    <row r="36" spans="1:23" ht="12" customHeight="1" x14ac:dyDescent="0.25">
      <c r="A36" s="18" t="s">
        <v>73</v>
      </c>
      <c r="B36" s="232">
        <v>62.441266271595595</v>
      </c>
      <c r="C36" s="232">
        <v>64.870959321160257</v>
      </c>
      <c r="D36" s="232">
        <v>62.785413893255594</v>
      </c>
      <c r="E36" s="232">
        <v>62.007358279547958</v>
      </c>
      <c r="F36" s="232">
        <v>61.653669951500206</v>
      </c>
      <c r="G36" s="232">
        <v>60.126890521467999</v>
      </c>
      <c r="H36" s="232">
        <v>60.36537709801226</v>
      </c>
      <c r="I36" s="232">
        <v>50.882204979004882</v>
      </c>
      <c r="J36" s="232">
        <v>73.877886237260498</v>
      </c>
      <c r="K36" s="232">
        <v>114.0543541910742</v>
      </c>
      <c r="L36" s="232">
        <v>208.32211107324946</v>
      </c>
      <c r="M36" s="232">
        <v>250.30301934641693</v>
      </c>
      <c r="N36" s="232">
        <v>300.07117308795029</v>
      </c>
      <c r="O36" s="232">
        <v>292.92223281254621</v>
      </c>
      <c r="P36" s="232">
        <v>277.33302712612772</v>
      </c>
      <c r="Q36" s="232">
        <v>310.1503273336844</v>
      </c>
      <c r="R36" s="232">
        <v>280.27011889098276</v>
      </c>
      <c r="S36" s="232">
        <v>263.83608885130172</v>
      </c>
      <c r="T36" s="232">
        <v>280.29354533947151</v>
      </c>
      <c r="U36" s="232">
        <v>294.49824467111756</v>
      </c>
      <c r="V36" s="232">
        <v>358.51528865546948</v>
      </c>
      <c r="W36" s="232">
        <v>429.1203039062562</v>
      </c>
    </row>
    <row r="37" spans="1:23" ht="12" customHeight="1" x14ac:dyDescent="0.25">
      <c r="A37" s="47" t="s">
        <v>38</v>
      </c>
      <c r="B37" s="233">
        <v>8362.9636323662817</v>
      </c>
      <c r="C37" s="233">
        <v>8531.6634110871037</v>
      </c>
      <c r="D37" s="233">
        <v>8568.9145955122494</v>
      </c>
      <c r="E37" s="233">
        <v>8618.5401552557942</v>
      </c>
      <c r="F37" s="233">
        <v>8635.7627456920618</v>
      </c>
      <c r="G37" s="233">
        <v>8691.5313151442842</v>
      </c>
      <c r="H37" s="233">
        <v>8917.7342346901878</v>
      </c>
      <c r="I37" s="233">
        <v>8841.7684971512153</v>
      </c>
      <c r="J37" s="233">
        <v>8622.6687982443163</v>
      </c>
      <c r="K37" s="233">
        <v>7308.3745109325646</v>
      </c>
      <c r="L37" s="233">
        <v>7794.0559790248308</v>
      </c>
      <c r="M37" s="233">
        <v>7911.2599239885931</v>
      </c>
      <c r="N37" s="233">
        <v>7367.0251795377944</v>
      </c>
      <c r="O37" s="233">
        <v>7009.9846114707998</v>
      </c>
      <c r="P37" s="233">
        <v>6913.510241498132</v>
      </c>
      <c r="Q37" s="233">
        <v>6848.1001225478367</v>
      </c>
      <c r="R37" s="233">
        <v>6900.2334523591626</v>
      </c>
      <c r="S37" s="233">
        <v>7068.2805795447148</v>
      </c>
      <c r="T37" s="233">
        <v>7097.2243704914763</v>
      </c>
      <c r="U37" s="233">
        <v>7391.4170377946739</v>
      </c>
      <c r="V37" s="233">
        <v>7223.1308922133185</v>
      </c>
      <c r="W37" s="233">
        <v>7774.7907385951903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1.0000000000000002</v>
      </c>
      <c r="I41" s="234">
        <f t="shared" si="4"/>
        <v>1</v>
      </c>
      <c r="J41" s="234">
        <f t="shared" si="4"/>
        <v>1</v>
      </c>
      <c r="K41" s="234">
        <f t="shared" si="4"/>
        <v>0.99999999999999989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1.158046788934854E-2</v>
      </c>
      <c r="C42" s="235">
        <f t="shared" si="5"/>
        <v>1.1919445786374348E-2</v>
      </c>
      <c r="D42" s="235">
        <f t="shared" si="5"/>
        <v>1.1882412988607231E-2</v>
      </c>
      <c r="E42" s="235">
        <f t="shared" si="5"/>
        <v>1.1669995301073254E-2</v>
      </c>
      <c r="F42" s="235">
        <f t="shared" si="5"/>
        <v>1.1835282395652437E-2</v>
      </c>
      <c r="G42" s="235">
        <f t="shared" si="5"/>
        <v>1.1868663047031321E-2</v>
      </c>
      <c r="H42" s="235">
        <f t="shared" si="5"/>
        <v>1.2089073988387121E-2</v>
      </c>
      <c r="I42" s="235">
        <f t="shared" si="5"/>
        <v>1.2101689156689644E-2</v>
      </c>
      <c r="J42" s="235">
        <f t="shared" si="5"/>
        <v>1.2132300895972042E-2</v>
      </c>
      <c r="K42" s="235">
        <f t="shared" si="5"/>
        <v>1.2527219547914399E-2</v>
      </c>
      <c r="L42" s="235">
        <f t="shared" si="5"/>
        <v>1.2700014677634043E-2</v>
      </c>
      <c r="M42" s="235">
        <f t="shared" si="5"/>
        <v>1.2916690207282052E-2</v>
      </c>
      <c r="N42" s="235">
        <f t="shared" si="5"/>
        <v>1.2655996367044708E-2</v>
      </c>
      <c r="O42" s="235">
        <f t="shared" si="5"/>
        <v>1.2830174083502139E-2</v>
      </c>
      <c r="P42" s="235">
        <f t="shared" si="5"/>
        <v>1.2864430877009059E-2</v>
      </c>
      <c r="Q42" s="235">
        <f t="shared" si="5"/>
        <v>1.3127357510204373E-2</v>
      </c>
      <c r="R42" s="235">
        <f t="shared" si="5"/>
        <v>1.2936917455166105E-2</v>
      </c>
      <c r="S42" s="235">
        <f t="shared" si="5"/>
        <v>1.3130559341322045E-2</v>
      </c>
      <c r="T42" s="235">
        <f t="shared" si="5"/>
        <v>1.3237471333977848E-2</v>
      </c>
      <c r="U42" s="235">
        <f t="shared" si="5"/>
        <v>1.3502186982995896E-2</v>
      </c>
      <c r="V42" s="235">
        <f t="shared" si="5"/>
        <v>1.384205464297107E-2</v>
      </c>
      <c r="W42" s="235">
        <f t="shared" si="5"/>
        <v>1.3180762870752833E-2</v>
      </c>
    </row>
    <row r="43" spans="1:23" ht="12" customHeight="1" x14ac:dyDescent="0.25">
      <c r="A43" s="202" t="s">
        <v>93</v>
      </c>
      <c r="B43" s="235">
        <f t="shared" ref="B43:W43" si="6">IF(B7=0,0,B7/B$5)</f>
        <v>1.9226079535836521E-2</v>
      </c>
      <c r="C43" s="235">
        <f t="shared" si="6"/>
        <v>1.9290994093767218E-2</v>
      </c>
      <c r="D43" s="235">
        <f t="shared" si="6"/>
        <v>1.8825234630643249E-2</v>
      </c>
      <c r="E43" s="235">
        <f t="shared" si="6"/>
        <v>1.8486892591634066E-2</v>
      </c>
      <c r="F43" s="235">
        <f t="shared" si="6"/>
        <v>1.8378184962200398E-2</v>
      </c>
      <c r="G43" s="235">
        <f t="shared" si="6"/>
        <v>1.8450272026280926E-2</v>
      </c>
      <c r="H43" s="235">
        <f t="shared" si="6"/>
        <v>1.8684130938519842E-2</v>
      </c>
      <c r="I43" s="235">
        <f t="shared" si="6"/>
        <v>1.8699015437966746E-2</v>
      </c>
      <c r="J43" s="235">
        <f t="shared" si="6"/>
        <v>1.82773084993407E-2</v>
      </c>
      <c r="K43" s="235">
        <f t="shared" si="6"/>
        <v>1.9069485931866231E-2</v>
      </c>
      <c r="L43" s="235">
        <f t="shared" si="6"/>
        <v>1.9483833620616429E-2</v>
      </c>
      <c r="M43" s="235">
        <f t="shared" si="6"/>
        <v>1.955151144148027E-2</v>
      </c>
      <c r="N43" s="235">
        <f t="shared" si="6"/>
        <v>1.9530709023714093E-2</v>
      </c>
      <c r="O43" s="235">
        <f t="shared" si="6"/>
        <v>2.0204860697130376E-2</v>
      </c>
      <c r="P43" s="235">
        <f t="shared" si="6"/>
        <v>1.9908616273849104E-2</v>
      </c>
      <c r="Q43" s="235">
        <f t="shared" si="6"/>
        <v>2.0426011559856128E-2</v>
      </c>
      <c r="R43" s="235">
        <f t="shared" si="6"/>
        <v>2.0192426595631269E-2</v>
      </c>
      <c r="S43" s="235">
        <f t="shared" si="6"/>
        <v>2.0514348128286373E-2</v>
      </c>
      <c r="T43" s="235">
        <f t="shared" si="6"/>
        <v>2.0890811642134875E-2</v>
      </c>
      <c r="U43" s="235">
        <f t="shared" si="6"/>
        <v>2.0426159226127449E-2</v>
      </c>
      <c r="V43" s="235">
        <f t="shared" si="6"/>
        <v>2.1087645425498066E-2</v>
      </c>
      <c r="W43" s="235">
        <f t="shared" si="6"/>
        <v>2.0095982315636949E-2</v>
      </c>
    </row>
    <row r="44" spans="1:23" ht="12" customHeight="1" x14ac:dyDescent="0.25">
      <c r="A44" s="202" t="s">
        <v>94</v>
      </c>
      <c r="B44" s="235">
        <f t="shared" ref="B44:W44" si="7">IF(B8=0,0,B8/B$5)</f>
        <v>3.3075415672840586E-2</v>
      </c>
      <c r="C44" s="235">
        <f t="shared" si="7"/>
        <v>3.3813928219734217E-2</v>
      </c>
      <c r="D44" s="235">
        <f t="shared" si="7"/>
        <v>3.3279572465932959E-2</v>
      </c>
      <c r="E44" s="235">
        <f t="shared" si="7"/>
        <v>3.2430282470039165E-2</v>
      </c>
      <c r="F44" s="235">
        <f t="shared" si="7"/>
        <v>3.2528435590749714E-2</v>
      </c>
      <c r="G44" s="235">
        <f t="shared" si="7"/>
        <v>3.2642679960082729E-2</v>
      </c>
      <c r="H44" s="235">
        <f t="shared" si="7"/>
        <v>3.388055788515279E-2</v>
      </c>
      <c r="I44" s="235">
        <f t="shared" si="7"/>
        <v>3.3968042800753342E-2</v>
      </c>
      <c r="J44" s="235">
        <f t="shared" si="7"/>
        <v>3.341715089082279E-2</v>
      </c>
      <c r="K44" s="235">
        <f t="shared" si="7"/>
        <v>3.4646800866662199E-2</v>
      </c>
      <c r="L44" s="235">
        <f t="shared" si="7"/>
        <v>3.5899610349570149E-2</v>
      </c>
      <c r="M44" s="235">
        <f t="shared" si="7"/>
        <v>3.6564025532221357E-2</v>
      </c>
      <c r="N44" s="235">
        <f t="shared" si="7"/>
        <v>3.6361610303434898E-2</v>
      </c>
      <c r="O44" s="235">
        <f t="shared" si="7"/>
        <v>3.6714007009273769E-2</v>
      </c>
      <c r="P44" s="235">
        <f t="shared" si="7"/>
        <v>3.7034742510501643E-2</v>
      </c>
      <c r="Q44" s="235">
        <f t="shared" si="7"/>
        <v>3.7107190158294369E-2</v>
      </c>
      <c r="R44" s="235">
        <f t="shared" si="7"/>
        <v>3.7053552995881145E-2</v>
      </c>
      <c r="S44" s="235">
        <f t="shared" si="7"/>
        <v>3.7933904493583873E-2</v>
      </c>
      <c r="T44" s="235">
        <f t="shared" si="7"/>
        <v>3.8184991544416014E-2</v>
      </c>
      <c r="U44" s="235">
        <f t="shared" si="7"/>
        <v>3.7646286849145227E-2</v>
      </c>
      <c r="V44" s="235">
        <f t="shared" si="7"/>
        <v>3.8566026601901761E-2</v>
      </c>
      <c r="W44" s="235">
        <f t="shared" si="7"/>
        <v>3.7464578360942295E-2</v>
      </c>
    </row>
    <row r="45" spans="1:23" ht="12" customHeight="1" x14ac:dyDescent="0.25">
      <c r="A45" s="202" t="s">
        <v>95</v>
      </c>
      <c r="B45" s="235">
        <f t="shared" ref="B45:W45" si="8">IF(B9=0,0,B9/B$5)</f>
        <v>3.053418482332914E-2</v>
      </c>
      <c r="C45" s="235">
        <f t="shared" si="8"/>
        <v>3.0709400206970428E-2</v>
      </c>
      <c r="D45" s="235">
        <f t="shared" si="8"/>
        <v>2.985426354197579E-2</v>
      </c>
      <c r="E45" s="235">
        <f t="shared" si="8"/>
        <v>2.9127690945584334E-2</v>
      </c>
      <c r="F45" s="235">
        <f t="shared" si="8"/>
        <v>2.8849574133257123E-2</v>
      </c>
      <c r="G45" s="235">
        <f t="shared" si="8"/>
        <v>2.8834066445755559E-2</v>
      </c>
      <c r="H45" s="235">
        <f t="shared" si="8"/>
        <v>2.9380950857553382E-2</v>
      </c>
      <c r="I45" s="235">
        <f t="shared" si="8"/>
        <v>2.936798801385835E-2</v>
      </c>
      <c r="J45" s="235">
        <f t="shared" si="8"/>
        <v>2.844269899949723E-2</v>
      </c>
      <c r="K45" s="235">
        <f t="shared" si="8"/>
        <v>3.0331697280444898E-2</v>
      </c>
      <c r="L45" s="235">
        <f t="shared" si="8"/>
        <v>3.085841681306185E-2</v>
      </c>
      <c r="M45" s="235">
        <f t="shared" si="8"/>
        <v>3.0552767424949168E-2</v>
      </c>
      <c r="N45" s="235">
        <f t="shared" si="8"/>
        <v>3.0613034499979267E-2</v>
      </c>
      <c r="O45" s="235">
        <f t="shared" si="8"/>
        <v>3.152797695675659E-2</v>
      </c>
      <c r="P45" s="235">
        <f t="shared" si="8"/>
        <v>3.1134792048568335E-2</v>
      </c>
      <c r="Q45" s="235">
        <f t="shared" si="8"/>
        <v>3.1980408359591699E-2</v>
      </c>
      <c r="R45" s="235">
        <f t="shared" si="8"/>
        <v>3.1573919261333419E-2</v>
      </c>
      <c r="S45" s="235">
        <f t="shared" si="8"/>
        <v>3.2110568748312071E-2</v>
      </c>
      <c r="T45" s="235">
        <f t="shared" si="8"/>
        <v>3.2599090153546235E-2</v>
      </c>
      <c r="U45" s="235">
        <f t="shared" si="8"/>
        <v>3.1701090298012893E-2</v>
      </c>
      <c r="V45" s="235">
        <f t="shared" si="8"/>
        <v>3.3184545297546886E-2</v>
      </c>
      <c r="W45" s="235">
        <f t="shared" si="8"/>
        <v>3.210500106804999E-2</v>
      </c>
    </row>
    <row r="46" spans="1:23" ht="12" customHeight="1" x14ac:dyDescent="0.25">
      <c r="A46" s="202" t="s">
        <v>96</v>
      </c>
      <c r="B46" s="235">
        <f t="shared" ref="B46:W46" si="9">IF(B10=0,0,B10/B$5)</f>
        <v>2.5659626921920208E-2</v>
      </c>
      <c r="C46" s="235">
        <f t="shared" si="9"/>
        <v>2.6241254710297948E-2</v>
      </c>
      <c r="D46" s="235">
        <f t="shared" si="9"/>
        <v>2.6484323190472638E-2</v>
      </c>
      <c r="E46" s="235">
        <f t="shared" si="9"/>
        <v>2.6167476079043402E-2</v>
      </c>
      <c r="F46" s="235">
        <f t="shared" si="9"/>
        <v>2.5523590083115749E-2</v>
      </c>
      <c r="G46" s="235">
        <f t="shared" si="9"/>
        <v>2.4690083295538186E-2</v>
      </c>
      <c r="H46" s="235">
        <f t="shared" si="9"/>
        <v>2.4781737114450416E-2</v>
      </c>
      <c r="I46" s="235">
        <f t="shared" si="9"/>
        <v>2.4054559222272721E-2</v>
      </c>
      <c r="J46" s="235">
        <f t="shared" si="9"/>
        <v>2.2908800288181517E-2</v>
      </c>
      <c r="K46" s="235">
        <f t="shared" si="9"/>
        <v>2.4563740238007857E-2</v>
      </c>
      <c r="L46" s="235">
        <f t="shared" si="9"/>
        <v>2.4017774589835384E-2</v>
      </c>
      <c r="M46" s="235">
        <f t="shared" si="9"/>
        <v>2.3578385697515965E-2</v>
      </c>
      <c r="N46" s="235">
        <f t="shared" si="9"/>
        <v>2.4019236742695609E-2</v>
      </c>
      <c r="O46" s="235">
        <f t="shared" si="9"/>
        <v>2.3889852206012748E-2</v>
      </c>
      <c r="P46" s="235">
        <f t="shared" si="9"/>
        <v>2.4510649913724696E-2</v>
      </c>
      <c r="Q46" s="235">
        <f t="shared" si="9"/>
        <v>2.3660001451592121E-2</v>
      </c>
      <c r="R46" s="235">
        <f t="shared" si="9"/>
        <v>2.3498378593040079E-2</v>
      </c>
      <c r="S46" s="235">
        <f t="shared" si="9"/>
        <v>2.4573777102788085E-2</v>
      </c>
      <c r="T46" s="235">
        <f t="shared" si="9"/>
        <v>2.3966617689693964E-2</v>
      </c>
      <c r="U46" s="235">
        <f t="shared" si="9"/>
        <v>2.3447912876494312E-2</v>
      </c>
      <c r="V46" s="235">
        <f t="shared" si="9"/>
        <v>2.4035252719432586E-2</v>
      </c>
      <c r="W46" s="235">
        <f t="shared" si="9"/>
        <v>2.5702619203285308E-2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0.25793692309826216</v>
      </c>
      <c r="C47" s="236">
        <f t="shared" si="10"/>
        <v>0.25452201804224722</v>
      </c>
      <c r="D47" s="236">
        <f t="shared" si="10"/>
        <v>0.26066617498216782</v>
      </c>
      <c r="E47" s="236">
        <f t="shared" si="10"/>
        <v>0.26162077712518211</v>
      </c>
      <c r="F47" s="236">
        <f t="shared" si="10"/>
        <v>0.26499140155337986</v>
      </c>
      <c r="G47" s="236">
        <f t="shared" si="10"/>
        <v>0.25680478490247216</v>
      </c>
      <c r="H47" s="236">
        <f t="shared" si="10"/>
        <v>0.25803853985502906</v>
      </c>
      <c r="I47" s="236">
        <f t="shared" si="10"/>
        <v>0.25949552696466521</v>
      </c>
      <c r="J47" s="236">
        <f t="shared" si="10"/>
        <v>0.2551818225824859</v>
      </c>
      <c r="K47" s="236">
        <f t="shared" si="10"/>
        <v>0.28040901291812081</v>
      </c>
      <c r="L47" s="236">
        <f t="shared" si="10"/>
        <v>0.26823400953530951</v>
      </c>
      <c r="M47" s="236">
        <f t="shared" si="10"/>
        <v>0.2377186582974922</v>
      </c>
      <c r="N47" s="236">
        <f t="shared" si="10"/>
        <v>0.25284297351515606</v>
      </c>
      <c r="O47" s="236">
        <f t="shared" si="10"/>
        <v>0.25504267051430468</v>
      </c>
      <c r="P47" s="236">
        <f t="shared" si="10"/>
        <v>0.26327062826681247</v>
      </c>
      <c r="Q47" s="236">
        <f t="shared" si="10"/>
        <v>0.25640466715733184</v>
      </c>
      <c r="R47" s="236">
        <f t="shared" si="10"/>
        <v>0.26423806731818283</v>
      </c>
      <c r="S47" s="236">
        <f t="shared" si="10"/>
        <v>0.27006643432873134</v>
      </c>
      <c r="T47" s="236">
        <f t="shared" si="10"/>
        <v>0.25901743237137603</v>
      </c>
      <c r="U47" s="236">
        <f t="shared" si="10"/>
        <v>0.26470467100413475</v>
      </c>
      <c r="V47" s="236">
        <f t="shared" si="10"/>
        <v>0.25786095730099601</v>
      </c>
      <c r="W47" s="236">
        <f t="shared" si="10"/>
        <v>0.27857740967453432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0.62198730205846298</v>
      </c>
      <c r="C48" s="237">
        <f t="shared" si="11"/>
        <v>0.6235029589406087</v>
      </c>
      <c r="D48" s="237">
        <f t="shared" si="11"/>
        <v>0.61900801820020024</v>
      </c>
      <c r="E48" s="237">
        <f t="shared" si="11"/>
        <v>0.62049688548744375</v>
      </c>
      <c r="F48" s="237">
        <f t="shared" si="11"/>
        <v>0.61789353128164481</v>
      </c>
      <c r="G48" s="237">
        <f t="shared" si="11"/>
        <v>0.62670945032283909</v>
      </c>
      <c r="H48" s="237">
        <f t="shared" si="11"/>
        <v>0.62314500936090755</v>
      </c>
      <c r="I48" s="237">
        <f t="shared" si="11"/>
        <v>0.62231317840379397</v>
      </c>
      <c r="J48" s="237">
        <f t="shared" si="11"/>
        <v>0.62963991784369988</v>
      </c>
      <c r="K48" s="237">
        <f t="shared" si="11"/>
        <v>0.59845204321698353</v>
      </c>
      <c r="L48" s="237">
        <f t="shared" si="11"/>
        <v>0.60880634041397275</v>
      </c>
      <c r="M48" s="237">
        <f t="shared" si="11"/>
        <v>0.63911796139905896</v>
      </c>
      <c r="N48" s="237">
        <f t="shared" si="11"/>
        <v>0.62397643954797533</v>
      </c>
      <c r="O48" s="237">
        <f t="shared" si="11"/>
        <v>0.61979045853301973</v>
      </c>
      <c r="P48" s="237">
        <f t="shared" si="11"/>
        <v>0.61127614010953468</v>
      </c>
      <c r="Q48" s="237">
        <f t="shared" si="11"/>
        <v>0.61729436380312952</v>
      </c>
      <c r="R48" s="237">
        <f t="shared" si="11"/>
        <v>0.61050673778076514</v>
      </c>
      <c r="S48" s="237">
        <f t="shared" si="11"/>
        <v>0.60167040785697623</v>
      </c>
      <c r="T48" s="237">
        <f t="shared" si="11"/>
        <v>0.61210358526485498</v>
      </c>
      <c r="U48" s="237">
        <f t="shared" si="11"/>
        <v>0.60857169276308942</v>
      </c>
      <c r="V48" s="237">
        <f t="shared" si="11"/>
        <v>0.61142351801165351</v>
      </c>
      <c r="W48" s="237">
        <f t="shared" si="11"/>
        <v>0.5928736465067983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IT: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19616.960344925494</v>
      </c>
      <c r="C5" s="225">
        <f t="shared" si="0"/>
        <v>18964.931641817129</v>
      </c>
      <c r="D5" s="225">
        <f t="shared" si="0"/>
        <v>19059.30620355381</v>
      </c>
      <c r="E5" s="225">
        <f t="shared" si="0"/>
        <v>19980.902062512356</v>
      </c>
      <c r="F5" s="225">
        <f t="shared" si="0"/>
        <v>20080.649319497439</v>
      </c>
      <c r="G5" s="225">
        <f t="shared" si="0"/>
        <v>20005.62218852132</v>
      </c>
      <c r="H5" s="225">
        <f t="shared" si="0"/>
        <v>19433.318754415457</v>
      </c>
      <c r="I5" s="225">
        <f t="shared" si="0"/>
        <v>19456.136227416391</v>
      </c>
      <c r="J5" s="225">
        <f t="shared" si="0"/>
        <v>18602.648880161229</v>
      </c>
      <c r="K5" s="225">
        <f t="shared" si="0"/>
        <v>15394.660540174402</v>
      </c>
      <c r="L5" s="225">
        <f t="shared" si="0"/>
        <v>15702.60863638979</v>
      </c>
      <c r="M5" s="225">
        <f t="shared" si="0"/>
        <v>15094.408756064524</v>
      </c>
      <c r="N5" s="225">
        <f t="shared" si="0"/>
        <v>14686.378279927318</v>
      </c>
      <c r="O5" s="225">
        <f t="shared" si="0"/>
        <v>13859.656478417888</v>
      </c>
      <c r="P5" s="225">
        <f t="shared" si="0"/>
        <v>13472.296655133632</v>
      </c>
      <c r="Q5" s="225">
        <f t="shared" si="0"/>
        <v>13628.730992157642</v>
      </c>
      <c r="R5" s="225">
        <f t="shared" si="0"/>
        <v>13754.935909546248</v>
      </c>
      <c r="S5" s="225">
        <f t="shared" si="0"/>
        <v>13791.644355814959</v>
      </c>
      <c r="T5" s="225">
        <f t="shared" si="0"/>
        <v>13720.535094976538</v>
      </c>
      <c r="U5" s="225">
        <f t="shared" si="0"/>
        <v>13850.060282714099</v>
      </c>
      <c r="V5" s="225">
        <f t="shared" si="0"/>
        <v>13298.78639175649</v>
      </c>
      <c r="W5" s="225">
        <f t="shared" si="0"/>
        <v>15977.575460069773</v>
      </c>
    </row>
    <row r="6" spans="1:23" ht="12" customHeight="1" x14ac:dyDescent="0.25">
      <c r="A6" s="202" t="s">
        <v>92</v>
      </c>
      <c r="B6" s="226">
        <v>203.47428312497325</v>
      </c>
      <c r="C6" s="226">
        <v>202.45257421497902</v>
      </c>
      <c r="D6" s="226">
        <v>203.04565253380468</v>
      </c>
      <c r="E6" s="226">
        <v>208.63679103957071</v>
      </c>
      <c r="F6" s="226">
        <v>207.99512678884867</v>
      </c>
      <c r="G6" s="226">
        <v>207.25703867571357</v>
      </c>
      <c r="H6" s="226">
        <v>204.50599071444464</v>
      </c>
      <c r="I6" s="226">
        <v>203.51043216463836</v>
      </c>
      <c r="J6" s="226">
        <v>196.40903589231763</v>
      </c>
      <c r="K6" s="226">
        <v>166.8965759244353</v>
      </c>
      <c r="L6" s="226">
        <v>171.90322358459008</v>
      </c>
      <c r="M6" s="226">
        <v>167.30264583645766</v>
      </c>
      <c r="N6" s="226">
        <v>159.19627754109223</v>
      </c>
      <c r="O6" s="226">
        <v>152.09177596049949</v>
      </c>
      <c r="P6" s="226">
        <v>148.61690463896338</v>
      </c>
      <c r="Q6" s="226">
        <v>152.90271727392636</v>
      </c>
      <c r="R6" s="226">
        <v>152.29288345924829</v>
      </c>
      <c r="S6" s="226">
        <v>153.71564736474744</v>
      </c>
      <c r="T6" s="226">
        <v>153.85167473064979</v>
      </c>
      <c r="U6" s="226">
        <v>158.24725440006134</v>
      </c>
      <c r="V6" s="226">
        <v>155.08097165054573</v>
      </c>
      <c r="W6" s="226">
        <v>177.83690801092143</v>
      </c>
    </row>
    <row r="7" spans="1:23" ht="12" customHeight="1" x14ac:dyDescent="0.25">
      <c r="A7" s="202" t="s">
        <v>93</v>
      </c>
      <c r="B7" s="226">
        <v>87.994595975222154</v>
      </c>
      <c r="C7" s="226">
        <v>85.16934496278158</v>
      </c>
      <c r="D7" s="226">
        <v>83.613518698994639</v>
      </c>
      <c r="E7" s="226">
        <v>86.399841092101781</v>
      </c>
      <c r="F7" s="226">
        <v>84.482202734795948</v>
      </c>
      <c r="G7" s="226">
        <v>84.392027976094894</v>
      </c>
      <c r="H7" s="226">
        <v>82.772172572717309</v>
      </c>
      <c r="I7" s="226">
        <v>82.8525160675335</v>
      </c>
      <c r="J7" s="226">
        <v>77.448858706766671</v>
      </c>
      <c r="K7" s="226">
        <v>66.874343837399422</v>
      </c>
      <c r="L7" s="226">
        <v>69.158410130654005</v>
      </c>
      <c r="M7" s="226">
        <v>66.443466576164184</v>
      </c>
      <c r="N7" s="226">
        <v>64.542848012817942</v>
      </c>
      <c r="O7" s="226">
        <v>62.877471476799386</v>
      </c>
      <c r="P7" s="226">
        <v>60.201928131775261</v>
      </c>
      <c r="Q7" s="226">
        <v>62.735333214626166</v>
      </c>
      <c r="R7" s="226">
        <v>62.617315211072864</v>
      </c>
      <c r="S7" s="226">
        <v>63.727895955368169</v>
      </c>
      <c r="T7" s="226">
        <v>64.839751629132181</v>
      </c>
      <c r="U7" s="226">
        <v>63.853403991532602</v>
      </c>
      <c r="V7" s="226">
        <v>63.038984210630929</v>
      </c>
      <c r="W7" s="226">
        <v>72.60658703001657</v>
      </c>
    </row>
    <row r="8" spans="1:23" ht="12" customHeight="1" x14ac:dyDescent="0.25">
      <c r="A8" s="202" t="s">
        <v>94</v>
      </c>
      <c r="B8" s="226">
        <v>807.33196146345881</v>
      </c>
      <c r="C8" s="226">
        <v>797.83287435458624</v>
      </c>
      <c r="D8" s="226">
        <v>790.14193425613405</v>
      </c>
      <c r="E8" s="226">
        <v>807.11896168429757</v>
      </c>
      <c r="F8" s="226">
        <v>796.3758570627765</v>
      </c>
      <c r="G8" s="226">
        <v>794.90647452348003</v>
      </c>
      <c r="H8" s="226">
        <v>801.68098280043466</v>
      </c>
      <c r="I8" s="226">
        <v>802.20611429957864</v>
      </c>
      <c r="J8" s="226">
        <v>757.38600000570614</v>
      </c>
      <c r="K8" s="226">
        <v>649.07217944026718</v>
      </c>
      <c r="L8" s="226">
        <v>683.24791013492677</v>
      </c>
      <c r="M8" s="226">
        <v>666.36311351302652</v>
      </c>
      <c r="N8" s="226">
        <v>643.44629248068532</v>
      </c>
      <c r="O8" s="226">
        <v>612.47269266251658</v>
      </c>
      <c r="P8" s="226">
        <v>602.0013468895728</v>
      </c>
      <c r="Q8" s="226">
        <v>608.42545623618275</v>
      </c>
      <c r="R8" s="226">
        <v>616.58434500971271</v>
      </c>
      <c r="S8" s="226">
        <v>630.47057863149291</v>
      </c>
      <c r="T8" s="226">
        <v>631.6811906548719</v>
      </c>
      <c r="U8" s="226">
        <v>629.78333477150557</v>
      </c>
      <c r="V8" s="226">
        <v>618.31081790071289</v>
      </c>
      <c r="W8" s="226">
        <v>724.70413331909572</v>
      </c>
    </row>
    <row r="9" spans="1:23" ht="12" customHeight="1" x14ac:dyDescent="0.25">
      <c r="A9" s="202" t="s">
        <v>95</v>
      </c>
      <c r="B9" s="226">
        <v>536.31245273396314</v>
      </c>
      <c r="C9" s="226">
        <v>519.82110209624989</v>
      </c>
      <c r="D9" s="226">
        <v>508.16344065871527</v>
      </c>
      <c r="E9" s="226">
        <v>522.24980803960159</v>
      </c>
      <c r="F9" s="226">
        <v>508.50185617948983</v>
      </c>
      <c r="G9" s="226">
        <v>505.14795870391902</v>
      </c>
      <c r="H9" s="226">
        <v>499.02476811230042</v>
      </c>
      <c r="I9" s="226">
        <v>499.66651784891661</v>
      </c>
      <c r="J9" s="226">
        <v>461.40143159319433</v>
      </c>
      <c r="K9" s="226">
        <v>408.51486334260881</v>
      </c>
      <c r="L9" s="226">
        <v>419.9960589897841</v>
      </c>
      <c r="M9" s="226">
        <v>398.14568942511528</v>
      </c>
      <c r="N9" s="226">
        <v>388.01830109439237</v>
      </c>
      <c r="O9" s="226">
        <v>376.35318632552259</v>
      </c>
      <c r="P9" s="226">
        <v>360.79758579072404</v>
      </c>
      <c r="Q9" s="226">
        <v>376.96735558537159</v>
      </c>
      <c r="R9" s="226">
        <v>375.9925399886107</v>
      </c>
      <c r="S9" s="226">
        <v>384.09726213177709</v>
      </c>
      <c r="T9" s="226">
        <v>389.93664016471104</v>
      </c>
      <c r="U9" s="226">
        <v>382.17892599690094</v>
      </c>
      <c r="V9" s="226">
        <v>382.94210820847479</v>
      </c>
      <c r="W9" s="226">
        <v>447.91096764803109</v>
      </c>
    </row>
    <row r="10" spans="1:23" ht="12" customHeight="1" x14ac:dyDescent="0.25">
      <c r="A10" s="36" t="s">
        <v>96</v>
      </c>
      <c r="B10" s="227">
        <f t="shared" ref="B10:W10" si="1">SUM(B11:B15)</f>
        <v>665.76212753332914</v>
      </c>
      <c r="C10" s="227">
        <f t="shared" si="1"/>
        <v>659.65232138319834</v>
      </c>
      <c r="D10" s="227">
        <f t="shared" si="1"/>
        <v>669.3134777655298</v>
      </c>
      <c r="E10" s="227">
        <f t="shared" si="1"/>
        <v>690.42783374496355</v>
      </c>
      <c r="F10" s="227">
        <f t="shared" si="1"/>
        <v>669.98061608334388</v>
      </c>
      <c r="G10" s="227">
        <f t="shared" si="1"/>
        <v>648.63191639356376</v>
      </c>
      <c r="H10" s="227">
        <f t="shared" si="1"/>
        <v>635.18130628578319</v>
      </c>
      <c r="I10" s="227">
        <f t="shared" si="1"/>
        <v>613.90910259942871</v>
      </c>
      <c r="J10" s="227">
        <f t="shared" si="1"/>
        <v>569.45802188812195</v>
      </c>
      <c r="K10" s="227">
        <f t="shared" si="1"/>
        <v>499.99173480813482</v>
      </c>
      <c r="L10" s="227">
        <f t="shared" si="1"/>
        <v>500.46683052227428</v>
      </c>
      <c r="M10" s="227">
        <f t="shared" si="1"/>
        <v>472.48914555421777</v>
      </c>
      <c r="N10" s="227">
        <f t="shared" si="1"/>
        <v>464.62567703963293</v>
      </c>
      <c r="O10" s="227">
        <f t="shared" si="1"/>
        <v>439.91614738419219</v>
      </c>
      <c r="P10" s="227">
        <f t="shared" si="1"/>
        <v>438.27991175382772</v>
      </c>
      <c r="Q10" s="227">
        <f t="shared" si="1"/>
        <v>428.97932681822658</v>
      </c>
      <c r="R10" s="227">
        <f t="shared" si="1"/>
        <v>432.11742620004077</v>
      </c>
      <c r="S10" s="227">
        <f t="shared" si="1"/>
        <v>451.95072008948193</v>
      </c>
      <c r="T10" s="227">
        <f t="shared" si="1"/>
        <v>440.16430094187115</v>
      </c>
      <c r="U10" s="227">
        <f t="shared" si="1"/>
        <v>438.47745353035452</v>
      </c>
      <c r="V10" s="227">
        <f t="shared" si="1"/>
        <v>431.18088039901198</v>
      </c>
      <c r="W10" s="227">
        <f t="shared" si="1"/>
        <v>544.97015520000832</v>
      </c>
    </row>
    <row r="11" spans="1:23" ht="12" customHeight="1" x14ac:dyDescent="0.25">
      <c r="A11" s="37" t="s">
        <v>83</v>
      </c>
      <c r="B11" s="228">
        <v>10.241209645183314</v>
      </c>
      <c r="C11" s="228">
        <v>11.567425135550501</v>
      </c>
      <c r="D11" s="228">
        <v>11.80233066190956</v>
      </c>
      <c r="E11" s="228">
        <v>14.331881243542702</v>
      </c>
      <c r="F11" s="228">
        <v>14.444965047554453</v>
      </c>
      <c r="G11" s="228">
        <v>12.813525094305254</v>
      </c>
      <c r="H11" s="228">
        <v>9.9901874849355981</v>
      </c>
      <c r="I11" s="228">
        <v>11.926876941087773</v>
      </c>
      <c r="J11" s="228">
        <v>10.164049967446243</v>
      </c>
      <c r="K11" s="228">
        <v>7.872291981111049</v>
      </c>
      <c r="L11" s="228">
        <v>9.3847911483441226</v>
      </c>
      <c r="M11" s="228">
        <v>19.45465352727312</v>
      </c>
      <c r="N11" s="228">
        <v>10.924246059585114</v>
      </c>
      <c r="O11" s="228">
        <v>8.0959214651370814</v>
      </c>
      <c r="P11" s="228">
        <v>9.5845511227554496</v>
      </c>
      <c r="Q11" s="228">
        <v>9.786491538572621</v>
      </c>
      <c r="R11" s="228">
        <v>9.0288230689102331</v>
      </c>
      <c r="S11" s="228">
        <v>7.9752702583956268</v>
      </c>
      <c r="T11" s="228">
        <v>9.8067991773583465</v>
      </c>
      <c r="U11" s="228">
        <v>9.2762994095885922</v>
      </c>
      <c r="V11" s="228">
        <v>9.1769696022358875</v>
      </c>
      <c r="W11" s="228">
        <v>12.943885174152287</v>
      </c>
    </row>
    <row r="12" spans="1:23" ht="12" customHeight="1" x14ac:dyDescent="0.25">
      <c r="A12" s="37" t="s">
        <v>72</v>
      </c>
      <c r="B12" s="228">
        <v>430.25148189260551</v>
      </c>
      <c r="C12" s="228">
        <v>412.18768950183363</v>
      </c>
      <c r="D12" s="228">
        <v>421.69553842237485</v>
      </c>
      <c r="E12" s="228">
        <v>447.32108793628572</v>
      </c>
      <c r="F12" s="228">
        <v>397.18385554341575</v>
      </c>
      <c r="G12" s="228">
        <v>367.27049474570731</v>
      </c>
      <c r="H12" s="228">
        <v>344.77560766682001</v>
      </c>
      <c r="I12" s="228">
        <v>326.509058908589</v>
      </c>
      <c r="J12" s="228">
        <v>266.15751241078272</v>
      </c>
      <c r="K12" s="228">
        <v>250.73543566134057</v>
      </c>
      <c r="L12" s="228">
        <v>223.53289387930167</v>
      </c>
      <c r="M12" s="228">
        <v>178.76843107086202</v>
      </c>
      <c r="N12" s="228">
        <v>204.41493323632798</v>
      </c>
      <c r="O12" s="228">
        <v>180.04940082362216</v>
      </c>
      <c r="P12" s="228">
        <v>184.58668730079975</v>
      </c>
      <c r="Q12" s="228">
        <v>180.4620011606263</v>
      </c>
      <c r="R12" s="228">
        <v>184.93021941649798</v>
      </c>
      <c r="S12" s="228">
        <v>201.13618287147568</v>
      </c>
      <c r="T12" s="228">
        <v>180.86970334151704</v>
      </c>
      <c r="U12" s="228">
        <v>165.68548952516207</v>
      </c>
      <c r="V12" s="228">
        <v>155.44388125825469</v>
      </c>
      <c r="W12" s="228">
        <v>311.86067700689068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6.27295080509895</v>
      </c>
      <c r="M13" s="228">
        <v>6.483120091563344</v>
      </c>
      <c r="N13" s="228">
        <v>6.5477830872068408</v>
      </c>
      <c r="O13" s="228">
        <v>7.2753145413404807</v>
      </c>
      <c r="P13" s="228">
        <v>7.4046405326275062</v>
      </c>
      <c r="Q13" s="228">
        <v>7.7603743124408373</v>
      </c>
      <c r="R13" s="228">
        <v>8.3585215727712523</v>
      </c>
      <c r="S13" s="228">
        <v>8.5892363475067928</v>
      </c>
      <c r="T13" s="228">
        <v>8.1329286194739652</v>
      </c>
      <c r="U13" s="228">
        <v>8.7111706192216172</v>
      </c>
      <c r="V13" s="228">
        <v>7.8417414302718944</v>
      </c>
      <c r="W13" s="228">
        <v>8.015068523906848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3.4667249081629503</v>
      </c>
    </row>
    <row r="15" spans="1:23" ht="12" customHeight="1" x14ac:dyDescent="0.25">
      <c r="A15" s="38" t="s">
        <v>38</v>
      </c>
      <c r="B15" s="229">
        <v>225.26943599554033</v>
      </c>
      <c r="C15" s="229">
        <v>235.89720674581423</v>
      </c>
      <c r="D15" s="229">
        <v>235.81560868124541</v>
      </c>
      <c r="E15" s="229">
        <v>228.77486456513515</v>
      </c>
      <c r="F15" s="229">
        <v>258.3517954923737</v>
      </c>
      <c r="G15" s="229">
        <v>268.5478965535512</v>
      </c>
      <c r="H15" s="229">
        <v>280.41551113402761</v>
      </c>
      <c r="I15" s="229">
        <v>275.47316674975195</v>
      </c>
      <c r="J15" s="229">
        <v>293.13645950989297</v>
      </c>
      <c r="K15" s="229">
        <v>241.38400716568322</v>
      </c>
      <c r="L15" s="229">
        <v>261.27619468952952</v>
      </c>
      <c r="M15" s="229">
        <v>267.78294086451933</v>
      </c>
      <c r="N15" s="229">
        <v>242.738714656513</v>
      </c>
      <c r="O15" s="229">
        <v>244.49551055409242</v>
      </c>
      <c r="P15" s="229">
        <v>236.70403279764506</v>
      </c>
      <c r="Q15" s="229">
        <v>230.97045980658686</v>
      </c>
      <c r="R15" s="229">
        <v>229.7998621418613</v>
      </c>
      <c r="S15" s="229">
        <v>234.25003061210384</v>
      </c>
      <c r="T15" s="229">
        <v>241.35486980352178</v>
      </c>
      <c r="U15" s="229">
        <v>254.80449397638228</v>
      </c>
      <c r="V15" s="229">
        <v>258.71828810824951</v>
      </c>
      <c r="W15" s="229">
        <v>208.68379958689559</v>
      </c>
    </row>
    <row r="16" spans="1:23" ht="12" customHeight="1" x14ac:dyDescent="0.25">
      <c r="A16" s="39" t="s">
        <v>98</v>
      </c>
      <c r="B16" s="230">
        <f t="shared" ref="B16:W16" si="2">SUM(B17:B26)</f>
        <v>5238.8449417304946</v>
      </c>
      <c r="C16" s="230">
        <f t="shared" si="2"/>
        <v>4986.4601523290967</v>
      </c>
      <c r="D16" s="230">
        <f t="shared" si="2"/>
        <v>5087.6915210443003</v>
      </c>
      <c r="E16" s="230">
        <f t="shared" si="2"/>
        <v>5370.0229838130563</v>
      </c>
      <c r="F16" s="230">
        <f t="shared" si="2"/>
        <v>5573.0003137082895</v>
      </c>
      <c r="G16" s="230">
        <f t="shared" si="2"/>
        <v>5370.6538782811858</v>
      </c>
      <c r="H16" s="230">
        <f t="shared" si="2"/>
        <v>5234.4491557769943</v>
      </c>
      <c r="I16" s="230">
        <f t="shared" si="2"/>
        <v>5341.542172088748</v>
      </c>
      <c r="J16" s="230">
        <f t="shared" si="2"/>
        <v>4906.648181775583</v>
      </c>
      <c r="K16" s="230">
        <f t="shared" si="2"/>
        <v>4545.2096450888575</v>
      </c>
      <c r="L16" s="230">
        <f t="shared" si="2"/>
        <v>4409.835389304636</v>
      </c>
      <c r="M16" s="230">
        <f t="shared" si="2"/>
        <v>3878.8144150620647</v>
      </c>
      <c r="N16" s="230">
        <f t="shared" si="2"/>
        <v>3989.5435260844597</v>
      </c>
      <c r="O16" s="230">
        <f t="shared" si="2"/>
        <v>3807.2775176660152</v>
      </c>
      <c r="P16" s="230">
        <f t="shared" si="2"/>
        <v>3788.9410287514365</v>
      </c>
      <c r="Q16" s="230">
        <f t="shared" si="2"/>
        <v>3775.3572641556739</v>
      </c>
      <c r="R16" s="230">
        <f t="shared" si="2"/>
        <v>3910.5388246034795</v>
      </c>
      <c r="S16" s="230">
        <f t="shared" si="2"/>
        <v>4024.1708962105677</v>
      </c>
      <c r="T16" s="230">
        <f t="shared" si="2"/>
        <v>3831.2277685016488</v>
      </c>
      <c r="U16" s="230">
        <f t="shared" si="2"/>
        <v>3914.9155503952129</v>
      </c>
      <c r="V16" s="230">
        <f t="shared" si="2"/>
        <v>3707.434958415764</v>
      </c>
      <c r="W16" s="230">
        <f t="shared" si="2"/>
        <v>4904.4274243243126</v>
      </c>
    </row>
    <row r="17" spans="1:23" ht="12" customHeight="1" x14ac:dyDescent="0.25">
      <c r="A17" s="46" t="s">
        <v>30</v>
      </c>
      <c r="B17" s="231">
        <v>44.441278025758834</v>
      </c>
      <c r="C17" s="231">
        <v>40.461635293410239</v>
      </c>
      <c r="D17" s="231">
        <v>32.784363923090744</v>
      </c>
      <c r="E17" s="231">
        <v>10.456856270999149</v>
      </c>
      <c r="F17" s="231">
        <v>5.1068178967309743</v>
      </c>
      <c r="G17" s="231">
        <v>6.3643280960767648</v>
      </c>
      <c r="H17" s="231">
        <v>6.018367114964378</v>
      </c>
      <c r="I17" s="231">
        <v>8.6570709102413783</v>
      </c>
      <c r="J17" s="231">
        <v>8.1444377973629827</v>
      </c>
      <c r="K17" s="231">
        <v>3.03259700066861</v>
      </c>
      <c r="L17" s="231">
        <v>2.7915912300457082</v>
      </c>
      <c r="M17" s="231">
        <v>3.7736526211441204</v>
      </c>
      <c r="N17" s="231">
        <v>3.0793186417867178</v>
      </c>
      <c r="O17" s="231">
        <v>1.6759464034109743</v>
      </c>
      <c r="P17" s="231">
        <v>1.7287454276454661</v>
      </c>
      <c r="Q17" s="231">
        <v>0.96050349230804177</v>
      </c>
      <c r="R17" s="231">
        <v>3.763943472931222</v>
      </c>
      <c r="S17" s="231">
        <v>0.56200366287017189</v>
      </c>
      <c r="T17" s="231">
        <v>7.8663744317962605</v>
      </c>
      <c r="U17" s="231">
        <v>7.5776467449264766</v>
      </c>
      <c r="V17" s="231">
        <v>4.4010500266820971</v>
      </c>
      <c r="W17" s="231">
        <v>1.1692663253670572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82.058535871786489</v>
      </c>
      <c r="F18" s="231">
        <v>0</v>
      </c>
      <c r="G18" s="231">
        <v>0</v>
      </c>
      <c r="H18" s="231">
        <v>0</v>
      </c>
      <c r="I18" s="231">
        <v>199.1026128464477</v>
      </c>
      <c r="J18" s="231">
        <v>140.21465441878428</v>
      </c>
      <c r="K18" s="231">
        <v>0</v>
      </c>
      <c r="L18" s="231">
        <v>0</v>
      </c>
      <c r="M18" s="231">
        <v>13.038273186561595</v>
      </c>
      <c r="N18" s="231">
        <v>0</v>
      </c>
      <c r="O18" s="231">
        <v>0.73289829604933154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76.487713296419685</v>
      </c>
      <c r="C19" s="231">
        <v>100.85030959579271</v>
      </c>
      <c r="D19" s="231">
        <v>88.705387719399084</v>
      </c>
      <c r="E19" s="231">
        <v>82.786430144948142</v>
      </c>
      <c r="F19" s="231">
        <v>68.051050895376946</v>
      </c>
      <c r="G19" s="231">
        <v>69.663530192668219</v>
      </c>
      <c r="H19" s="231">
        <v>69.265359095111748</v>
      </c>
      <c r="I19" s="231">
        <v>62.590817238338481</v>
      </c>
      <c r="J19" s="231">
        <v>48.966332016869522</v>
      </c>
      <c r="K19" s="231">
        <v>40.568581000131879</v>
      </c>
      <c r="L19" s="231">
        <v>40.352906110732796</v>
      </c>
      <c r="M19" s="231">
        <v>49.217803075486799</v>
      </c>
      <c r="N19" s="231">
        <v>40.704780554873459</v>
      </c>
      <c r="O19" s="231">
        <v>31.833024629957929</v>
      </c>
      <c r="P19" s="231">
        <v>23.807075245591147</v>
      </c>
      <c r="Q19" s="231">
        <v>25.697679071360891</v>
      </c>
      <c r="R19" s="231">
        <v>31.042011193692488</v>
      </c>
      <c r="S19" s="231">
        <v>35.307193596438943</v>
      </c>
      <c r="T19" s="231">
        <v>35.134174672679656</v>
      </c>
      <c r="U19" s="231">
        <v>36.316926889935473</v>
      </c>
      <c r="V19" s="231">
        <v>39.955880034708656</v>
      </c>
      <c r="W19" s="231">
        <v>51.356337872099459</v>
      </c>
    </row>
    <row r="20" spans="1:23" ht="12" customHeight="1" x14ac:dyDescent="0.25">
      <c r="A20" s="46" t="s">
        <v>83</v>
      </c>
      <c r="B20" s="231">
        <v>77.037021742047003</v>
      </c>
      <c r="C20" s="231">
        <v>78.358594310970304</v>
      </c>
      <c r="D20" s="231">
        <v>80.792971068186219</v>
      </c>
      <c r="E20" s="231">
        <v>97.967230586156361</v>
      </c>
      <c r="F20" s="231">
        <v>104.18693616820319</v>
      </c>
      <c r="G20" s="231">
        <v>96.190575873218989</v>
      </c>
      <c r="H20" s="231">
        <v>75.01618002213317</v>
      </c>
      <c r="I20" s="231">
        <v>85.505767321277219</v>
      </c>
      <c r="J20" s="231">
        <v>73.616692129056517</v>
      </c>
      <c r="K20" s="231">
        <v>60.68484728141334</v>
      </c>
      <c r="L20" s="231">
        <v>83.49664688990498</v>
      </c>
      <c r="M20" s="231">
        <v>159.00867761974087</v>
      </c>
      <c r="N20" s="231">
        <v>83.742981095799294</v>
      </c>
      <c r="O20" s="231">
        <v>64.534673834590549</v>
      </c>
      <c r="P20" s="231">
        <v>77.6525324651017</v>
      </c>
      <c r="Q20" s="231">
        <v>86.994680420726084</v>
      </c>
      <c r="R20" s="231">
        <v>73.60872075933419</v>
      </c>
      <c r="S20" s="231">
        <v>64.137019269994795</v>
      </c>
      <c r="T20" s="231">
        <v>82.498253038372582</v>
      </c>
      <c r="U20" s="231">
        <v>77.884135322657968</v>
      </c>
      <c r="V20" s="231">
        <v>89.495651728983873</v>
      </c>
      <c r="W20" s="231">
        <v>128.31963927587879</v>
      </c>
    </row>
    <row r="21" spans="1:23" ht="12" customHeight="1" x14ac:dyDescent="0.25">
      <c r="A21" s="46" t="s">
        <v>70</v>
      </c>
      <c r="B21" s="231">
        <v>706.52334614148992</v>
      </c>
      <c r="C21" s="231">
        <v>698.56910486433173</v>
      </c>
      <c r="D21" s="231">
        <v>753.37461177000523</v>
      </c>
      <c r="E21" s="231">
        <v>826.0692067835397</v>
      </c>
      <c r="F21" s="231">
        <v>561.24760976293339</v>
      </c>
      <c r="G21" s="231">
        <v>509.83101623024083</v>
      </c>
      <c r="H21" s="231">
        <v>480.52284695479534</v>
      </c>
      <c r="I21" s="231">
        <v>481.44625059716162</v>
      </c>
      <c r="J21" s="231">
        <v>514.01625865920892</v>
      </c>
      <c r="K21" s="231">
        <v>321.85441883541586</v>
      </c>
      <c r="L21" s="231">
        <v>135.28452646674532</v>
      </c>
      <c r="M21" s="231">
        <v>125.7411620415721</v>
      </c>
      <c r="N21" s="231">
        <v>114.56413470359109</v>
      </c>
      <c r="O21" s="231">
        <v>117.82003996445087</v>
      </c>
      <c r="P21" s="231">
        <v>109.81739252247813</v>
      </c>
      <c r="Q21" s="231">
        <v>158.15459781565767</v>
      </c>
      <c r="R21" s="231">
        <v>193.76416929928931</v>
      </c>
      <c r="S21" s="231">
        <v>125.44827827525621</v>
      </c>
      <c r="T21" s="231">
        <v>114.7611883958408</v>
      </c>
      <c r="U21" s="231">
        <v>65.056086360805082</v>
      </c>
      <c r="V21" s="231">
        <v>56.604757993866976</v>
      </c>
      <c r="W21" s="231">
        <v>118.08573322444492</v>
      </c>
    </row>
    <row r="22" spans="1:23" ht="12" customHeight="1" x14ac:dyDescent="0.25">
      <c r="A22" s="46" t="s">
        <v>34</v>
      </c>
      <c r="B22" s="231">
        <v>404.08720809802549</v>
      </c>
      <c r="C22" s="231">
        <v>69.270161624191573</v>
      </c>
      <c r="D22" s="231">
        <v>180.20177866228161</v>
      </c>
      <c r="E22" s="231">
        <v>260.6113120863601</v>
      </c>
      <c r="F22" s="231">
        <v>229.45699679274915</v>
      </c>
      <c r="G22" s="231">
        <v>238.47764919835561</v>
      </c>
      <c r="H22" s="231">
        <v>214.63186982657189</v>
      </c>
      <c r="I22" s="231">
        <v>273.73331405227265</v>
      </c>
      <c r="J22" s="231">
        <v>182.61401236965384</v>
      </c>
      <c r="K22" s="231">
        <v>168.4487201285331</v>
      </c>
      <c r="L22" s="231">
        <v>134.58658976765128</v>
      </c>
      <c r="M22" s="231">
        <v>46.206157633529337</v>
      </c>
      <c r="N22" s="231">
        <v>301.36530337222507</v>
      </c>
      <c r="O22" s="231">
        <v>202.96294264805837</v>
      </c>
      <c r="P22" s="231">
        <v>196.88988497262991</v>
      </c>
      <c r="Q22" s="231">
        <v>25.435141417855892</v>
      </c>
      <c r="R22" s="231">
        <v>98.086050739375125</v>
      </c>
      <c r="S22" s="231">
        <v>89.084529083415219</v>
      </c>
      <c r="T22" s="231">
        <v>92.665728551101324</v>
      </c>
      <c r="U22" s="231">
        <v>87.776154573991349</v>
      </c>
      <c r="V22" s="231">
        <v>43.092773350303553</v>
      </c>
      <c r="W22" s="231">
        <v>40.696846116136378</v>
      </c>
    </row>
    <row r="23" spans="1:23" ht="12" customHeight="1" x14ac:dyDescent="0.25">
      <c r="A23" s="46" t="s">
        <v>72</v>
      </c>
      <c r="B23" s="231">
        <v>3829.5653186369609</v>
      </c>
      <c r="C23" s="231">
        <v>3913.2184494481935</v>
      </c>
      <c r="D23" s="231">
        <v>3870.9447795063666</v>
      </c>
      <c r="E23" s="231">
        <v>3931.6165973777152</v>
      </c>
      <c r="F23" s="231">
        <v>2803.4694034207928</v>
      </c>
      <c r="G23" s="231">
        <v>2616.4876856205301</v>
      </c>
      <c r="H23" s="231">
        <v>2566.0455851073762</v>
      </c>
      <c r="I23" s="231">
        <v>2414.6051657233988</v>
      </c>
      <c r="J23" s="231">
        <v>2056.5519037343215</v>
      </c>
      <c r="K23" s="231">
        <v>2068.9769689942641</v>
      </c>
      <c r="L23" s="231">
        <v>2136.8828337964965</v>
      </c>
      <c r="M23" s="231">
        <v>1815.5785535105338</v>
      </c>
      <c r="N23" s="231">
        <v>1701.9314494421549</v>
      </c>
      <c r="O23" s="231">
        <v>1627.3597438872528</v>
      </c>
      <c r="P23" s="231">
        <v>1587.5806937362102</v>
      </c>
      <c r="Q23" s="231">
        <v>1594.7358046627555</v>
      </c>
      <c r="R23" s="231">
        <v>1586.1013197797045</v>
      </c>
      <c r="S23" s="231">
        <v>1687.7000831369526</v>
      </c>
      <c r="T23" s="231">
        <v>1638.1063633180772</v>
      </c>
      <c r="U23" s="231">
        <v>1616.0292724572876</v>
      </c>
      <c r="V23" s="231">
        <v>1565.4442256204459</v>
      </c>
      <c r="W23" s="231">
        <v>3073.5918105225724</v>
      </c>
    </row>
    <row r="24" spans="1:23" ht="12" customHeight="1" x14ac:dyDescent="0.25">
      <c r="A24" s="46" t="s">
        <v>36</v>
      </c>
      <c r="B24" s="231">
        <v>21.541228383440483</v>
      </c>
      <c r="C24" s="231">
        <v>3.3560094218065322</v>
      </c>
      <c r="D24" s="231">
        <v>1.7903444052194704</v>
      </c>
      <c r="E24" s="231">
        <v>1.655620422256044</v>
      </c>
      <c r="F24" s="231">
        <v>0.15875212095023439</v>
      </c>
      <c r="G24" s="231">
        <v>1.2884953558350598</v>
      </c>
      <c r="H24" s="231">
        <v>0.33697944758457454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10.905942279041021</v>
      </c>
      <c r="O24" s="231">
        <v>9.649059102862914</v>
      </c>
      <c r="P24" s="231">
        <v>15.883987979393829</v>
      </c>
      <c r="Q24" s="231">
        <v>10.056896700154594</v>
      </c>
      <c r="R24" s="231">
        <v>10.108912805881399</v>
      </c>
      <c r="S24" s="231">
        <v>7.7824809873376335</v>
      </c>
      <c r="T24" s="231">
        <v>9.0335728699098805</v>
      </c>
      <c r="U24" s="231">
        <v>5.6619400414055168</v>
      </c>
      <c r="V24" s="231">
        <v>5.0410241798857571</v>
      </c>
      <c r="W24" s="231">
        <v>6.8689101342782184</v>
      </c>
    </row>
    <row r="25" spans="1:23" ht="12" customHeight="1" x14ac:dyDescent="0.25">
      <c r="A25" s="46" t="s">
        <v>73</v>
      </c>
      <c r="B25" s="231">
        <v>79.161827406352302</v>
      </c>
      <c r="C25" s="231">
        <v>82.375887770400723</v>
      </c>
      <c r="D25" s="231">
        <v>79.09728398975038</v>
      </c>
      <c r="E25" s="231">
        <v>76.801194269295465</v>
      </c>
      <c r="F25" s="231">
        <v>75.678016186613348</v>
      </c>
      <c r="G25" s="231">
        <v>73.66560346173533</v>
      </c>
      <c r="H25" s="231">
        <v>73.83333202409932</v>
      </c>
      <c r="I25" s="231">
        <v>65.798894584624179</v>
      </c>
      <c r="J25" s="231">
        <v>94.672035976905988</v>
      </c>
      <c r="K25" s="231">
        <v>120.12085651018359</v>
      </c>
      <c r="L25" s="231">
        <v>95.169613728407398</v>
      </c>
      <c r="M25" s="231">
        <v>101.12494834207514</v>
      </c>
      <c r="N25" s="231">
        <v>91.705637806039746</v>
      </c>
      <c r="O25" s="231">
        <v>96.749243401352061</v>
      </c>
      <c r="P25" s="231">
        <v>115.51020193709854</v>
      </c>
      <c r="Q25" s="231">
        <v>132.91645271904886</v>
      </c>
      <c r="R25" s="231">
        <v>143.90729450952676</v>
      </c>
      <c r="S25" s="231">
        <v>139.53222201518855</v>
      </c>
      <c r="T25" s="231">
        <v>144.58409600920953</v>
      </c>
      <c r="U25" s="231">
        <v>155.82986184551351</v>
      </c>
      <c r="V25" s="231">
        <v>146.56991261496665</v>
      </c>
      <c r="W25" s="231">
        <v>136.73061570741413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1725.6447304639391</v>
      </c>
      <c r="G26" s="231">
        <v>1758.684994252525</v>
      </c>
      <c r="H26" s="231">
        <v>1748.7786361843569</v>
      </c>
      <c r="I26" s="231">
        <v>1750.1022788149858</v>
      </c>
      <c r="J26" s="231">
        <v>1787.8518546734197</v>
      </c>
      <c r="K26" s="231">
        <v>1761.5226553382468</v>
      </c>
      <c r="L26" s="231">
        <v>1781.2706813146517</v>
      </c>
      <c r="M26" s="231">
        <v>1565.1251870314211</v>
      </c>
      <c r="N26" s="231">
        <v>1641.5439781889488</v>
      </c>
      <c r="O26" s="231">
        <v>1653.9599454980294</v>
      </c>
      <c r="P26" s="231">
        <v>1660.0705144652875</v>
      </c>
      <c r="Q26" s="231">
        <v>1740.405507855806</v>
      </c>
      <c r="R26" s="231">
        <v>1770.1564020437445</v>
      </c>
      <c r="S26" s="231">
        <v>1874.617086183114</v>
      </c>
      <c r="T26" s="231">
        <v>1706.5780172146617</v>
      </c>
      <c r="U26" s="231">
        <v>1862.7835261586902</v>
      </c>
      <c r="V26" s="231">
        <v>1756.8296828659206</v>
      </c>
      <c r="W26" s="231">
        <v>1347.6082651461206</v>
      </c>
    </row>
    <row r="27" spans="1:23" ht="12" customHeight="1" x14ac:dyDescent="0.25">
      <c r="A27" s="39" t="s">
        <v>99</v>
      </c>
      <c r="B27" s="230">
        <f t="shared" ref="B27:W27" si="3">SUM(B28:B37)</f>
        <v>12077.239982364054</v>
      </c>
      <c r="C27" s="230">
        <f t="shared" si="3"/>
        <v>11713.543272476238</v>
      </c>
      <c r="D27" s="230">
        <f t="shared" si="3"/>
        <v>11717.33665859633</v>
      </c>
      <c r="E27" s="230">
        <f t="shared" si="3"/>
        <v>12296.045843098764</v>
      </c>
      <c r="F27" s="230">
        <f t="shared" si="3"/>
        <v>12240.313346939893</v>
      </c>
      <c r="G27" s="230">
        <f t="shared" si="3"/>
        <v>12394.632893967362</v>
      </c>
      <c r="H27" s="230">
        <f t="shared" si="3"/>
        <v>11975.704378152783</v>
      </c>
      <c r="I27" s="230">
        <f t="shared" si="3"/>
        <v>11912.44937234755</v>
      </c>
      <c r="J27" s="230">
        <f t="shared" si="3"/>
        <v>11633.897350299538</v>
      </c>
      <c r="K27" s="230">
        <f t="shared" si="3"/>
        <v>9058.101197732698</v>
      </c>
      <c r="L27" s="230">
        <f t="shared" si="3"/>
        <v>9448.0008137229252</v>
      </c>
      <c r="M27" s="230">
        <f t="shared" si="3"/>
        <v>9444.8502800974784</v>
      </c>
      <c r="N27" s="230">
        <f t="shared" si="3"/>
        <v>8977.0053576742375</v>
      </c>
      <c r="O27" s="230">
        <f t="shared" si="3"/>
        <v>8408.6676869423427</v>
      </c>
      <c r="P27" s="230">
        <f t="shared" si="3"/>
        <v>8073.457949177332</v>
      </c>
      <c r="Q27" s="230">
        <f t="shared" si="3"/>
        <v>8223.3635388736348</v>
      </c>
      <c r="R27" s="230">
        <f t="shared" si="3"/>
        <v>8204.7925750740833</v>
      </c>
      <c r="S27" s="230">
        <f t="shared" si="3"/>
        <v>8083.511355431524</v>
      </c>
      <c r="T27" s="230">
        <f t="shared" si="3"/>
        <v>8208.8337683536538</v>
      </c>
      <c r="U27" s="230">
        <f t="shared" si="3"/>
        <v>8262.6043596285308</v>
      </c>
      <c r="V27" s="230">
        <f t="shared" si="3"/>
        <v>7940.7976709713485</v>
      </c>
      <c r="W27" s="230">
        <f t="shared" si="3"/>
        <v>9105.119284537388</v>
      </c>
    </row>
    <row r="28" spans="1:23" ht="12" customHeight="1" x14ac:dyDescent="0.25">
      <c r="A28" s="18" t="s">
        <v>30</v>
      </c>
      <c r="B28" s="232">
        <v>228.02306847782714</v>
      </c>
      <c r="C28" s="232">
        <v>228.70577284140555</v>
      </c>
      <c r="D28" s="232">
        <v>202.3862095045173</v>
      </c>
      <c r="E28" s="232">
        <v>271.47507652791313</v>
      </c>
      <c r="F28" s="232">
        <v>144.79426783898654</v>
      </c>
      <c r="G28" s="232">
        <v>193.82094086743456</v>
      </c>
      <c r="H28" s="232">
        <v>62.883706467878518</v>
      </c>
      <c r="I28" s="232">
        <v>307.55524579409985</v>
      </c>
      <c r="J28" s="232">
        <v>315.79190022577058</v>
      </c>
      <c r="K28" s="232">
        <v>60.306829830170017</v>
      </c>
      <c r="L28" s="232">
        <v>36.25703991030106</v>
      </c>
      <c r="M28" s="232">
        <v>179.68254143153823</v>
      </c>
      <c r="N28" s="232">
        <v>162.35598933762935</v>
      </c>
      <c r="O28" s="232">
        <v>130.22001247971812</v>
      </c>
      <c r="P28" s="232">
        <v>169.32801319428552</v>
      </c>
      <c r="Q28" s="232">
        <v>74.023732301804301</v>
      </c>
      <c r="R28" s="232">
        <v>132.11212301579795</v>
      </c>
      <c r="S28" s="232">
        <v>80.809279541060079</v>
      </c>
      <c r="T28" s="232">
        <v>99.919830293798213</v>
      </c>
      <c r="U28" s="232">
        <v>101.04821770229523</v>
      </c>
      <c r="V28" s="232">
        <v>83.041063225010873</v>
      </c>
      <c r="W28" s="232">
        <v>21.107277875221399</v>
      </c>
    </row>
    <row r="29" spans="1:23" ht="12" customHeight="1" x14ac:dyDescent="0.25">
      <c r="A29" s="18" t="s">
        <v>40</v>
      </c>
      <c r="B29" s="232">
        <v>490.46075323131612</v>
      </c>
      <c r="C29" s="232">
        <v>413.39369991770781</v>
      </c>
      <c r="D29" s="232">
        <v>404.9635101765308</v>
      </c>
      <c r="E29" s="232">
        <v>415.69836932949897</v>
      </c>
      <c r="F29" s="232">
        <v>436.48037104306042</v>
      </c>
      <c r="G29" s="232">
        <v>515.5446277223723</v>
      </c>
      <c r="H29" s="232">
        <v>498.98701063897619</v>
      </c>
      <c r="I29" s="232">
        <v>487.69769653670318</v>
      </c>
      <c r="J29" s="232">
        <v>415.8225010801267</v>
      </c>
      <c r="K29" s="232">
        <v>240.08572799606219</v>
      </c>
      <c r="L29" s="232">
        <v>293.52174623279939</v>
      </c>
      <c r="M29" s="232">
        <v>346.20514975837739</v>
      </c>
      <c r="N29" s="232">
        <v>345.82886575957031</v>
      </c>
      <c r="O29" s="232">
        <v>248.74086725075449</v>
      </c>
      <c r="P29" s="232">
        <v>230.4524839166109</v>
      </c>
      <c r="Q29" s="232">
        <v>216.0952056168947</v>
      </c>
      <c r="R29" s="232">
        <v>220.51284048936179</v>
      </c>
      <c r="S29" s="232">
        <v>185.5400106420818</v>
      </c>
      <c r="T29" s="232">
        <v>222.95716826418601</v>
      </c>
      <c r="U29" s="232">
        <v>207.42605206051081</v>
      </c>
      <c r="V29" s="232">
        <v>130.70891539268331</v>
      </c>
      <c r="W29" s="232">
        <v>139.6979687408047</v>
      </c>
    </row>
    <row r="30" spans="1:23" ht="12" customHeight="1" x14ac:dyDescent="0.25">
      <c r="A30" s="18" t="s">
        <v>33</v>
      </c>
      <c r="B30" s="232">
        <v>145.08086531210282</v>
      </c>
      <c r="C30" s="232">
        <v>150.91182170971018</v>
      </c>
      <c r="D30" s="232">
        <v>138.74554610235782</v>
      </c>
      <c r="E30" s="232">
        <v>147.92317986135853</v>
      </c>
      <c r="F30" s="232">
        <v>147.51849473695978</v>
      </c>
      <c r="G30" s="232">
        <v>147.2219838777589</v>
      </c>
      <c r="H30" s="232">
        <v>142.86745903027767</v>
      </c>
      <c r="I30" s="232">
        <v>140.87865563616415</v>
      </c>
      <c r="J30" s="232">
        <v>111.06683260402973</v>
      </c>
      <c r="K30" s="232">
        <v>99.256613234255113</v>
      </c>
      <c r="L30" s="232">
        <v>120.3834777736156</v>
      </c>
      <c r="M30" s="232">
        <v>105.00863341620872</v>
      </c>
      <c r="N30" s="232">
        <v>93.151148788017636</v>
      </c>
      <c r="O30" s="232">
        <v>76.57180295451397</v>
      </c>
      <c r="P30" s="232">
        <v>47.584321957464681</v>
      </c>
      <c r="Q30" s="232">
        <v>77.682488573000029</v>
      </c>
      <c r="R30" s="232">
        <v>83.786989124482375</v>
      </c>
      <c r="S30" s="232">
        <v>54.024740904758715</v>
      </c>
      <c r="T30" s="232">
        <v>53.677782087272043</v>
      </c>
      <c r="U30" s="232">
        <v>56.316558596234856</v>
      </c>
      <c r="V30" s="232">
        <v>58.115749894544997</v>
      </c>
      <c r="W30" s="232">
        <v>61.924042778525958</v>
      </c>
    </row>
    <row r="31" spans="1:23" ht="12" customHeight="1" x14ac:dyDescent="0.25">
      <c r="A31" s="18" t="s">
        <v>83</v>
      </c>
      <c r="B31" s="232">
        <v>75.892764416986182</v>
      </c>
      <c r="C31" s="232">
        <v>91.772360246705503</v>
      </c>
      <c r="D31" s="232">
        <v>88.671081860928723</v>
      </c>
      <c r="E31" s="232">
        <v>107.7236354363497</v>
      </c>
      <c r="F31" s="232">
        <v>127.49082078775588</v>
      </c>
      <c r="G31" s="232">
        <v>115.92224303790871</v>
      </c>
      <c r="H31" s="232">
        <v>96.698569406808176</v>
      </c>
      <c r="I31" s="232">
        <v>111.16134029838322</v>
      </c>
      <c r="J31" s="232">
        <v>97.571386384272017</v>
      </c>
      <c r="K31" s="232">
        <v>80.814341130316507</v>
      </c>
      <c r="L31" s="232">
        <v>120.02805308171683</v>
      </c>
      <c r="M31" s="232">
        <v>166.17349729916799</v>
      </c>
      <c r="N31" s="232">
        <v>103.37905338898031</v>
      </c>
      <c r="O31" s="232">
        <v>83.880543271374151</v>
      </c>
      <c r="P31" s="232">
        <v>97.519608975983289</v>
      </c>
      <c r="Q31" s="232">
        <v>100.96409183222582</v>
      </c>
      <c r="R31" s="232">
        <v>92.090131981954229</v>
      </c>
      <c r="S31" s="232">
        <v>91.416893269342538</v>
      </c>
      <c r="T31" s="232">
        <v>105.07330666719551</v>
      </c>
      <c r="U31" s="232">
        <v>100.91995270076058</v>
      </c>
      <c r="V31" s="232">
        <v>88.974873504077465</v>
      </c>
      <c r="W31" s="232">
        <v>115.367244075564</v>
      </c>
    </row>
    <row r="32" spans="1:23" ht="12" customHeight="1" x14ac:dyDescent="0.25">
      <c r="A32" s="18" t="s">
        <v>70</v>
      </c>
      <c r="B32" s="232">
        <v>773.76476178728603</v>
      </c>
      <c r="C32" s="232">
        <v>531.54937551930743</v>
      </c>
      <c r="D32" s="232">
        <v>545.097015345611</v>
      </c>
      <c r="E32" s="232">
        <v>574.75811387362432</v>
      </c>
      <c r="F32" s="232">
        <v>475.85610017930452</v>
      </c>
      <c r="G32" s="232">
        <v>442.54834744078886</v>
      </c>
      <c r="H32" s="232">
        <v>424.41148108775417</v>
      </c>
      <c r="I32" s="232">
        <v>420.18158851998334</v>
      </c>
      <c r="J32" s="232">
        <v>462.82454371861184</v>
      </c>
      <c r="K32" s="232">
        <v>337.69668075040715</v>
      </c>
      <c r="L32" s="232">
        <v>166.00492460013157</v>
      </c>
      <c r="M32" s="232">
        <v>133.45610886216821</v>
      </c>
      <c r="N32" s="232">
        <v>116.77687534179483</v>
      </c>
      <c r="O32" s="232">
        <v>118.14136381605483</v>
      </c>
      <c r="P32" s="232">
        <v>121.85741046746752</v>
      </c>
      <c r="Q32" s="232">
        <v>187.74045875291688</v>
      </c>
      <c r="R32" s="232">
        <v>259.91069891047704</v>
      </c>
      <c r="S32" s="232">
        <v>178.71985683277549</v>
      </c>
      <c r="T32" s="232">
        <v>181.58669998381382</v>
      </c>
      <c r="U32" s="232">
        <v>126.7652305462946</v>
      </c>
      <c r="V32" s="232">
        <v>99.20292412915714</v>
      </c>
      <c r="W32" s="232">
        <v>119.24950051007683</v>
      </c>
    </row>
    <row r="33" spans="1:23" ht="12" customHeight="1" x14ac:dyDescent="0.25">
      <c r="A33" s="18" t="s">
        <v>34</v>
      </c>
      <c r="B33" s="232">
        <v>1017.7951340030044</v>
      </c>
      <c r="C33" s="232">
        <v>991.81716138407069</v>
      </c>
      <c r="D33" s="232">
        <v>1042.1593326438758</v>
      </c>
      <c r="E33" s="232">
        <v>1321.812771958741</v>
      </c>
      <c r="F33" s="232">
        <v>1625.9191502727888</v>
      </c>
      <c r="G33" s="232">
        <v>1706.1985429827846</v>
      </c>
      <c r="H33" s="232">
        <v>1558.0517676709121</v>
      </c>
      <c r="I33" s="232">
        <v>1431.7702971961548</v>
      </c>
      <c r="J33" s="232">
        <v>1615.5926615174694</v>
      </c>
      <c r="K33" s="232">
        <v>1097.6766838693757</v>
      </c>
      <c r="L33" s="232">
        <v>1025.2572159779786</v>
      </c>
      <c r="M33" s="232">
        <v>1025.3318231910762</v>
      </c>
      <c r="N33" s="232">
        <v>891.46321985363784</v>
      </c>
      <c r="O33" s="232">
        <v>758.49251104863765</v>
      </c>
      <c r="P33" s="232">
        <v>482.28856804902699</v>
      </c>
      <c r="Q33" s="232">
        <v>794.90246806767209</v>
      </c>
      <c r="R33" s="232">
        <v>528.73659991603711</v>
      </c>
      <c r="S33" s="232">
        <v>355.53351574710456</v>
      </c>
      <c r="T33" s="232">
        <v>372.03671636215807</v>
      </c>
      <c r="U33" s="232">
        <v>362.46110990458965</v>
      </c>
      <c r="V33" s="232">
        <v>453.43431073566131</v>
      </c>
      <c r="W33" s="232">
        <v>554.68979983724535</v>
      </c>
    </row>
    <row r="34" spans="1:23" ht="12" customHeight="1" x14ac:dyDescent="0.25">
      <c r="A34" s="18" t="s">
        <v>72</v>
      </c>
      <c r="B34" s="232">
        <v>4502.0509100522131</v>
      </c>
      <c r="C34" s="232">
        <v>4460.1499593197341</v>
      </c>
      <c r="D34" s="232">
        <v>4440.2971181886924</v>
      </c>
      <c r="E34" s="232">
        <v>4573.1254158372139</v>
      </c>
      <c r="F34" s="232">
        <v>4378.2754358273469</v>
      </c>
      <c r="G34" s="232">
        <v>4321.50994243266</v>
      </c>
      <c r="H34" s="232">
        <v>4102.9460263603351</v>
      </c>
      <c r="I34" s="232">
        <v>3968.9609503253387</v>
      </c>
      <c r="J34" s="232">
        <v>3668.8164173986993</v>
      </c>
      <c r="K34" s="232">
        <v>2954.3232354024799</v>
      </c>
      <c r="L34" s="232">
        <v>3143.1981152495046</v>
      </c>
      <c r="M34" s="232">
        <v>2837.6661999611938</v>
      </c>
      <c r="N34" s="232">
        <v>2801.7806787438321</v>
      </c>
      <c r="O34" s="232">
        <v>2735.8182043145016</v>
      </c>
      <c r="P34" s="232">
        <v>2677.7560909936356</v>
      </c>
      <c r="Q34" s="232">
        <v>2568.439152984799</v>
      </c>
      <c r="R34" s="232">
        <v>2637.1051571233866</v>
      </c>
      <c r="S34" s="232">
        <v>2806.4162073135062</v>
      </c>
      <c r="T34" s="232">
        <v>2792.5969221993414</v>
      </c>
      <c r="U34" s="232">
        <v>2772.8604563945341</v>
      </c>
      <c r="V34" s="232">
        <v>2584.811069722145</v>
      </c>
      <c r="W34" s="232">
        <v>3250.8135328471544</v>
      </c>
    </row>
    <row r="35" spans="1:23" ht="12" customHeight="1" x14ac:dyDescent="0.25">
      <c r="A35" s="18" t="s">
        <v>36</v>
      </c>
      <c r="B35" s="232">
        <v>118.54580921395156</v>
      </c>
      <c r="C35" s="232">
        <v>18.215756172691286</v>
      </c>
      <c r="D35" s="232">
        <v>9.5002797124452236</v>
      </c>
      <c r="E35" s="232">
        <v>8.8961812812789063</v>
      </c>
      <c r="F35" s="232">
        <v>0.98733676333146136</v>
      </c>
      <c r="G35" s="232">
        <v>7.8575134324030085</v>
      </c>
      <c r="H35" s="232">
        <v>1.7211135484777518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88.138248007719568</v>
      </c>
      <c r="O35" s="232">
        <v>69.76912339617283</v>
      </c>
      <c r="P35" s="232">
        <v>119.04169502413042</v>
      </c>
      <c r="Q35" s="232">
        <v>89.266029166693144</v>
      </c>
      <c r="R35" s="232">
        <v>102.72740541879534</v>
      </c>
      <c r="S35" s="232">
        <v>68.908755103881674</v>
      </c>
      <c r="T35" s="232">
        <v>55.000406997158343</v>
      </c>
      <c r="U35" s="232">
        <v>47.444111769248117</v>
      </c>
      <c r="V35" s="232">
        <v>41.336479425203713</v>
      </c>
      <c r="W35" s="232">
        <v>41.25702407592874</v>
      </c>
    </row>
    <row r="36" spans="1:23" ht="12" customHeight="1" x14ac:dyDescent="0.25">
      <c r="A36" s="18" t="s">
        <v>73</v>
      </c>
      <c r="B36" s="232">
        <v>37.177925285709485</v>
      </c>
      <c r="C36" s="232">
        <v>38.479332897208877</v>
      </c>
      <c r="D36" s="232">
        <v>37.165033330770427</v>
      </c>
      <c r="E36" s="232">
        <v>37.055409456863835</v>
      </c>
      <c r="F36" s="232">
        <v>37.215906645968722</v>
      </c>
      <c r="G36" s="232">
        <v>36.97267463652414</v>
      </c>
      <c r="H36" s="232">
        <v>36.353942238884017</v>
      </c>
      <c r="I36" s="232">
        <v>30.640836354708121</v>
      </c>
      <c r="J36" s="232">
        <v>44.911172967921544</v>
      </c>
      <c r="K36" s="232">
        <v>68.442270140044002</v>
      </c>
      <c r="L36" s="232">
        <v>124.42664991448076</v>
      </c>
      <c r="M36" s="232">
        <v>150.2247456528101</v>
      </c>
      <c r="N36" s="232">
        <v>182.04843103730016</v>
      </c>
      <c r="O36" s="232">
        <v>179.4939524984087</v>
      </c>
      <c r="P36" s="232">
        <v>169.38351659208553</v>
      </c>
      <c r="Q36" s="232">
        <v>191.77749971158272</v>
      </c>
      <c r="R36" s="232">
        <v>172.44633646139283</v>
      </c>
      <c r="S36" s="232">
        <v>160.60564219175944</v>
      </c>
      <c r="T36" s="232">
        <v>172.25553998483389</v>
      </c>
      <c r="U36" s="232">
        <v>179.95765182725663</v>
      </c>
      <c r="V36" s="232">
        <v>217.57502567002484</v>
      </c>
      <c r="W36" s="232">
        <v>264.54336355318316</v>
      </c>
    </row>
    <row r="37" spans="1:23" ht="12" customHeight="1" x14ac:dyDescent="0.25">
      <c r="A37" s="47" t="s">
        <v>38</v>
      </c>
      <c r="B37" s="233">
        <v>4688.4479905836561</v>
      </c>
      <c r="C37" s="233">
        <v>4788.5480324676955</v>
      </c>
      <c r="D37" s="233">
        <v>4808.3515317306001</v>
      </c>
      <c r="E37" s="233">
        <v>4837.5776895359213</v>
      </c>
      <c r="F37" s="233">
        <v>4865.7754628443881</v>
      </c>
      <c r="G37" s="233">
        <v>4907.036077536728</v>
      </c>
      <c r="H37" s="233">
        <v>5050.7833017024805</v>
      </c>
      <c r="I37" s="233">
        <v>5013.6027616860138</v>
      </c>
      <c r="J37" s="233">
        <v>4901.4999344026364</v>
      </c>
      <c r="K37" s="233">
        <v>4119.4988153795875</v>
      </c>
      <c r="L37" s="233">
        <v>4418.9235909823974</v>
      </c>
      <c r="M37" s="233">
        <v>4501.1015805249381</v>
      </c>
      <c r="N37" s="233">
        <v>4192.0828474157552</v>
      </c>
      <c r="O37" s="233">
        <v>4007.5393059122071</v>
      </c>
      <c r="P37" s="233">
        <v>3958.2462400066415</v>
      </c>
      <c r="Q37" s="233">
        <v>3922.4724118660461</v>
      </c>
      <c r="R37" s="233">
        <v>3975.3642926323987</v>
      </c>
      <c r="S37" s="233">
        <v>4101.5364538852536</v>
      </c>
      <c r="T37" s="233">
        <v>4153.7293955138966</v>
      </c>
      <c r="U37" s="233">
        <v>4307.4050181268058</v>
      </c>
      <c r="V37" s="233">
        <v>4183.5972592728394</v>
      </c>
      <c r="W37" s="233">
        <v>4536.469530243683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0.99999999999999989</v>
      </c>
      <c r="F41" s="234">
        <f t="shared" si="4"/>
        <v>0.99999999999999989</v>
      </c>
      <c r="G41" s="234">
        <f t="shared" si="4"/>
        <v>1</v>
      </c>
      <c r="H41" s="234">
        <f t="shared" si="4"/>
        <v>1</v>
      </c>
      <c r="I41" s="234">
        <f t="shared" si="4"/>
        <v>1.0000000000000002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0.99999999999999989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1.0372365521838244E-2</v>
      </c>
      <c r="C42" s="235">
        <f t="shared" si="5"/>
        <v>1.0675101710811175E-2</v>
      </c>
      <c r="D42" s="235">
        <f t="shared" si="5"/>
        <v>1.0653360115277684E-2</v>
      </c>
      <c r="E42" s="235">
        <f t="shared" si="5"/>
        <v>1.0441810404096299E-2</v>
      </c>
      <c r="F42" s="235">
        <f t="shared" si="5"/>
        <v>1.0357988104841532E-2</v>
      </c>
      <c r="G42" s="235">
        <f t="shared" si="5"/>
        <v>1.0359939657094594E-2</v>
      </c>
      <c r="H42" s="235">
        <f t="shared" si="5"/>
        <v>1.0523472253959644E-2</v>
      </c>
      <c r="I42" s="235">
        <f t="shared" si="5"/>
        <v>1.0459961309165999E-2</v>
      </c>
      <c r="J42" s="235">
        <f t="shared" si="5"/>
        <v>1.0558121972714208E-2</v>
      </c>
      <c r="K42" s="235">
        <f t="shared" si="5"/>
        <v>1.0841198835719476E-2</v>
      </c>
      <c r="L42" s="235">
        <f t="shared" si="5"/>
        <v>1.0947430937444073E-2</v>
      </c>
      <c r="M42" s="235">
        <f t="shared" si="5"/>
        <v>1.1083749522103011E-2</v>
      </c>
      <c r="N42" s="235">
        <f t="shared" si="5"/>
        <v>1.0839723348177307E-2</v>
      </c>
      <c r="O42" s="235">
        <f t="shared" si="5"/>
        <v>1.0973704593424463E-2</v>
      </c>
      <c r="P42" s="235">
        <f t="shared" si="5"/>
        <v>1.1031296923107224E-2</v>
      </c>
      <c r="Q42" s="235">
        <f t="shared" si="5"/>
        <v>1.1219145594840114E-2</v>
      </c>
      <c r="R42" s="235">
        <f t="shared" si="5"/>
        <v>1.1071871542022486E-2</v>
      </c>
      <c r="S42" s="235">
        <f t="shared" si="5"/>
        <v>1.1145563458496264E-2</v>
      </c>
      <c r="T42" s="235">
        <f t="shared" si="5"/>
        <v>1.1213241587566005E-2</v>
      </c>
      <c r="U42" s="235">
        <f t="shared" si="5"/>
        <v>1.1425744810480401E-2</v>
      </c>
      <c r="V42" s="235">
        <f t="shared" si="5"/>
        <v>1.1661287510165264E-2</v>
      </c>
      <c r="W42" s="235">
        <f t="shared" si="5"/>
        <v>1.1130406390842033E-2</v>
      </c>
    </row>
    <row r="43" spans="1:23" ht="12" customHeight="1" x14ac:dyDescent="0.25">
      <c r="A43" s="202" t="s">
        <v>93</v>
      </c>
      <c r="B43" s="235">
        <f t="shared" ref="B43:W43" si="6">IF(B7=0,0,B7/B$5)</f>
        <v>4.485638673271038E-3</v>
      </c>
      <c r="C43" s="235">
        <f t="shared" si="6"/>
        <v>4.4908859452456778E-3</v>
      </c>
      <c r="D43" s="235">
        <f t="shared" si="6"/>
        <v>4.3870179641378555E-3</v>
      </c>
      <c r="E43" s="235">
        <f t="shared" si="6"/>
        <v>4.324121144370298E-3</v>
      </c>
      <c r="F43" s="235">
        <f t="shared" si="6"/>
        <v>4.2071449678057673E-3</v>
      </c>
      <c r="G43" s="235">
        <f t="shared" si="6"/>
        <v>4.2184155624270829E-3</v>
      </c>
      <c r="H43" s="235">
        <f t="shared" si="6"/>
        <v>4.2592916639063822E-3</v>
      </c>
      <c r="I43" s="235">
        <f t="shared" si="6"/>
        <v>4.2584259844348146E-3</v>
      </c>
      <c r="J43" s="235">
        <f t="shared" si="6"/>
        <v>4.163324223646553E-3</v>
      </c>
      <c r="K43" s="235">
        <f t="shared" si="6"/>
        <v>4.3439960019178063E-3</v>
      </c>
      <c r="L43" s="235">
        <f t="shared" si="6"/>
        <v>4.4042624847940113E-3</v>
      </c>
      <c r="M43" s="235">
        <f t="shared" si="6"/>
        <v>4.4018594997613939E-3</v>
      </c>
      <c r="N43" s="235">
        <f t="shared" si="6"/>
        <v>4.3947423103647149E-3</v>
      </c>
      <c r="O43" s="235">
        <f t="shared" si="6"/>
        <v>4.5367265469177772E-3</v>
      </c>
      <c r="P43" s="235">
        <f t="shared" si="6"/>
        <v>4.468572038816801E-3</v>
      </c>
      <c r="Q43" s="235">
        <f t="shared" si="6"/>
        <v>4.6031676207216841E-3</v>
      </c>
      <c r="R43" s="235">
        <f t="shared" si="6"/>
        <v>4.5523523790187183E-3</v>
      </c>
      <c r="S43" s="235">
        <f t="shared" si="6"/>
        <v>4.6207612603132876E-3</v>
      </c>
      <c r="T43" s="235">
        <f t="shared" si="6"/>
        <v>4.7257451098151257E-3</v>
      </c>
      <c r="U43" s="235">
        <f t="shared" si="6"/>
        <v>4.610334012136133E-3</v>
      </c>
      <c r="V43" s="235">
        <f t="shared" si="6"/>
        <v>4.7402057867255362E-3</v>
      </c>
      <c r="W43" s="235">
        <f t="shared" si="6"/>
        <v>4.5442806520595526E-3</v>
      </c>
    </row>
    <row r="44" spans="1:23" ht="12" customHeight="1" x14ac:dyDescent="0.25">
      <c r="A44" s="202" t="s">
        <v>94</v>
      </c>
      <c r="B44" s="235">
        <f t="shared" ref="B44:W44" si="7">IF(B8=0,0,B8/B$5)</f>
        <v>4.1154793977666325E-2</v>
      </c>
      <c r="C44" s="235">
        <f t="shared" si="7"/>
        <v>4.2068850519628963E-2</v>
      </c>
      <c r="D44" s="235">
        <f t="shared" si="7"/>
        <v>4.1457014532292037E-2</v>
      </c>
      <c r="E44" s="235">
        <f t="shared" si="7"/>
        <v>4.0394520685759876E-2</v>
      </c>
      <c r="F44" s="235">
        <f t="shared" si="7"/>
        <v>3.9658869810028009E-2</v>
      </c>
      <c r="G44" s="235">
        <f t="shared" si="7"/>
        <v>3.9734154080925094E-2</v>
      </c>
      <c r="H44" s="235">
        <f t="shared" si="7"/>
        <v>4.1252911709601027E-2</v>
      </c>
      <c r="I44" s="235">
        <f t="shared" si="7"/>
        <v>4.123152227774593E-2</v>
      </c>
      <c r="J44" s="235">
        <f t="shared" si="7"/>
        <v>4.07138792375649E-2</v>
      </c>
      <c r="K44" s="235">
        <f t="shared" si="7"/>
        <v>4.216216250734646E-2</v>
      </c>
      <c r="L44" s="235">
        <f t="shared" si="7"/>
        <v>4.3511745465752961E-2</v>
      </c>
      <c r="M44" s="235">
        <f t="shared" si="7"/>
        <v>4.4146354075995188E-2</v>
      </c>
      <c r="N44" s="235">
        <f t="shared" si="7"/>
        <v>4.3812455338980261E-2</v>
      </c>
      <c r="O44" s="235">
        <f t="shared" si="7"/>
        <v>4.4191044245306704E-2</v>
      </c>
      <c r="P44" s="235">
        <f t="shared" si="7"/>
        <v>4.4684389180235248E-2</v>
      </c>
      <c r="Q44" s="235">
        <f t="shared" si="7"/>
        <v>4.4642854612530543E-2</v>
      </c>
      <c r="R44" s="235">
        <f t="shared" si="7"/>
        <v>4.4826406248958874E-2</v>
      </c>
      <c r="S44" s="235">
        <f t="shared" si="7"/>
        <v>4.571395276486144E-2</v>
      </c>
      <c r="T44" s="235">
        <f t="shared" si="7"/>
        <v>4.6039107533506297E-2</v>
      </c>
      <c r="U44" s="235">
        <f t="shared" si="7"/>
        <v>4.5471523005392388E-2</v>
      </c>
      <c r="V44" s="235">
        <f t="shared" si="7"/>
        <v>4.649377767914107E-2</v>
      </c>
      <c r="W44" s="235">
        <f t="shared" si="7"/>
        <v>4.5357578509344805E-2</v>
      </c>
    </row>
    <row r="45" spans="1:23" ht="12" customHeight="1" x14ac:dyDescent="0.25">
      <c r="A45" s="202" t="s">
        <v>95</v>
      </c>
      <c r="B45" s="235">
        <f t="shared" ref="B45:W45" si="8">IF(B9=0,0,B9/B$5)</f>
        <v>2.7339222963393316E-2</v>
      </c>
      <c r="C45" s="235">
        <f t="shared" si="8"/>
        <v>2.7409595347555025E-2</v>
      </c>
      <c r="D45" s="235">
        <f t="shared" si="8"/>
        <v>2.6662221343815906E-2</v>
      </c>
      <c r="E45" s="235">
        <f t="shared" si="8"/>
        <v>2.6137448970306149E-2</v>
      </c>
      <c r="F45" s="235">
        <f t="shared" si="8"/>
        <v>2.5322978758747436E-2</v>
      </c>
      <c r="G45" s="235">
        <f t="shared" si="8"/>
        <v>2.5250299837900524E-2</v>
      </c>
      <c r="H45" s="235">
        <f t="shared" si="8"/>
        <v>2.5678823798375494E-2</v>
      </c>
      <c r="I45" s="235">
        <f t="shared" si="8"/>
        <v>2.5681693014917181E-2</v>
      </c>
      <c r="J45" s="235">
        <f t="shared" si="8"/>
        <v>2.4802996313350586E-2</v>
      </c>
      <c r="K45" s="235">
        <f t="shared" si="8"/>
        <v>2.6536139739914061E-2</v>
      </c>
      <c r="L45" s="235">
        <f t="shared" si="8"/>
        <v>2.6746897201301325E-2</v>
      </c>
      <c r="M45" s="235">
        <f t="shared" si="8"/>
        <v>2.6377031115256577E-2</v>
      </c>
      <c r="N45" s="235">
        <f t="shared" si="8"/>
        <v>2.6420285089940682E-2</v>
      </c>
      <c r="O45" s="235">
        <f t="shared" si="8"/>
        <v>2.7154582576528922E-2</v>
      </c>
      <c r="P45" s="235">
        <f t="shared" si="8"/>
        <v>2.6780703767626864E-2</v>
      </c>
      <c r="Q45" s="235">
        <f t="shared" si="8"/>
        <v>2.765975466111183E-2</v>
      </c>
      <c r="R45" s="235">
        <f t="shared" si="8"/>
        <v>2.7335099375320467E-2</v>
      </c>
      <c r="S45" s="235">
        <f t="shared" si="8"/>
        <v>2.7849997594364483E-2</v>
      </c>
      <c r="T45" s="235">
        <f t="shared" si="8"/>
        <v>2.8419929504606381E-2</v>
      </c>
      <c r="U45" s="235">
        <f t="shared" si="8"/>
        <v>2.759402617719206E-2</v>
      </c>
      <c r="V45" s="235">
        <f t="shared" si="8"/>
        <v>2.8795267246780418E-2</v>
      </c>
      <c r="W45" s="235">
        <f t="shared" si="8"/>
        <v>2.8033725690573275E-2</v>
      </c>
    </row>
    <row r="46" spans="1:23" ht="12" customHeight="1" x14ac:dyDescent="0.25">
      <c r="A46" s="202" t="s">
        <v>96</v>
      </c>
      <c r="B46" s="235">
        <f t="shared" ref="B46:W46" si="9">IF(B10=0,0,B10/B$5)</f>
        <v>3.3938088053766607E-2</v>
      </c>
      <c r="C46" s="235">
        <f t="shared" si="9"/>
        <v>3.4782741843829477E-2</v>
      </c>
      <c r="D46" s="235">
        <f t="shared" si="9"/>
        <v>3.5117410393497389E-2</v>
      </c>
      <c r="E46" s="235">
        <f t="shared" si="9"/>
        <v>3.4554387563929166E-2</v>
      </c>
      <c r="F46" s="235">
        <f t="shared" si="9"/>
        <v>3.3364489634945309E-2</v>
      </c>
      <c r="G46" s="235">
        <f t="shared" si="9"/>
        <v>3.2422481554496771E-2</v>
      </c>
      <c r="H46" s="235">
        <f t="shared" si="9"/>
        <v>3.2685168926252665E-2</v>
      </c>
      <c r="I46" s="235">
        <f t="shared" si="9"/>
        <v>3.1553495279003328E-2</v>
      </c>
      <c r="J46" s="235">
        <f t="shared" si="9"/>
        <v>3.0611663186064848E-2</v>
      </c>
      <c r="K46" s="235">
        <f t="shared" si="9"/>
        <v>3.2478256568460234E-2</v>
      </c>
      <c r="L46" s="235">
        <f t="shared" si="9"/>
        <v>3.1871572559127176E-2</v>
      </c>
      <c r="M46" s="235">
        <f t="shared" si="9"/>
        <v>3.130226252581006E-2</v>
      </c>
      <c r="N46" s="235">
        <f t="shared" si="9"/>
        <v>3.1636504806270886E-2</v>
      </c>
      <c r="O46" s="235">
        <f t="shared" si="9"/>
        <v>3.1740768472092E-2</v>
      </c>
      <c r="P46" s="235">
        <f t="shared" si="9"/>
        <v>3.2531937424850332E-2</v>
      </c>
      <c r="Q46" s="235">
        <f t="shared" si="9"/>
        <v>3.1476101998423288E-2</v>
      </c>
      <c r="R46" s="235">
        <f t="shared" si="9"/>
        <v>3.1415444538723088E-2</v>
      </c>
      <c r="S46" s="235">
        <f t="shared" si="9"/>
        <v>3.2769893743593119E-2</v>
      </c>
      <c r="T46" s="235">
        <f t="shared" si="9"/>
        <v>3.2080694950667579E-2</v>
      </c>
      <c r="U46" s="235">
        <f t="shared" si="9"/>
        <v>3.1658884118909346E-2</v>
      </c>
      <c r="V46" s="235">
        <f t="shared" si="9"/>
        <v>3.2422573586585901E-2</v>
      </c>
      <c r="W46" s="235">
        <f t="shared" si="9"/>
        <v>3.4108438828029074E-2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0.26705691654648611</v>
      </c>
      <c r="C47" s="236">
        <f t="shared" si="10"/>
        <v>0.26293056292035849</v>
      </c>
      <c r="D47" s="236">
        <f t="shared" si="10"/>
        <v>0.26694001695065095</v>
      </c>
      <c r="E47" s="236">
        <f t="shared" si="10"/>
        <v>0.26875778515966764</v>
      </c>
      <c r="F47" s="236">
        <f t="shared" si="10"/>
        <v>0.27753088184738867</v>
      </c>
      <c r="G47" s="236">
        <f t="shared" si="10"/>
        <v>0.26845722805675698</v>
      </c>
      <c r="H47" s="236">
        <f t="shared" si="10"/>
        <v>0.26935436102943927</v>
      </c>
      <c r="I47" s="236">
        <f t="shared" si="10"/>
        <v>0.27454280282853771</v>
      </c>
      <c r="J47" s="236">
        <f t="shared" si="10"/>
        <v>0.26376072640968201</v>
      </c>
      <c r="K47" s="236">
        <f t="shared" si="10"/>
        <v>0.29524585054847635</v>
      </c>
      <c r="L47" s="236">
        <f t="shared" si="10"/>
        <v>0.28083457286741037</v>
      </c>
      <c r="M47" s="236">
        <f t="shared" si="10"/>
        <v>0.25697027805104738</v>
      </c>
      <c r="N47" s="236">
        <f t="shared" si="10"/>
        <v>0.27164924190582701</v>
      </c>
      <c r="O47" s="236">
        <f t="shared" si="10"/>
        <v>0.27470215611726512</v>
      </c>
      <c r="P47" s="236">
        <f t="shared" si="10"/>
        <v>0.28123942975288158</v>
      </c>
      <c r="Q47" s="236">
        <f t="shared" si="10"/>
        <v>0.27701458531451839</v>
      </c>
      <c r="R47" s="236">
        <f t="shared" si="10"/>
        <v>0.28430076667165521</v>
      </c>
      <c r="S47" s="236">
        <f t="shared" si="10"/>
        <v>0.29178325603457578</v>
      </c>
      <c r="T47" s="236">
        <f t="shared" si="10"/>
        <v>0.27923311605422485</v>
      </c>
      <c r="U47" s="236">
        <f t="shared" si="10"/>
        <v>0.28266415239226916</v>
      </c>
      <c r="V47" s="236">
        <f t="shared" si="10"/>
        <v>0.27877994647044557</v>
      </c>
      <c r="W47" s="236">
        <f t="shared" si="10"/>
        <v>0.30695692450842571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0.61565297426357846</v>
      </c>
      <c r="C48" s="237">
        <f t="shared" si="11"/>
        <v>0.61764226171257119</v>
      </c>
      <c r="D48" s="237">
        <f t="shared" si="11"/>
        <v>0.61478295870032817</v>
      </c>
      <c r="E48" s="237">
        <f t="shared" si="11"/>
        <v>0.61538992607187049</v>
      </c>
      <c r="F48" s="237">
        <f t="shared" si="11"/>
        <v>0.60955764687624314</v>
      </c>
      <c r="G48" s="237">
        <f t="shared" si="11"/>
        <v>0.61955748125039889</v>
      </c>
      <c r="H48" s="237">
        <f t="shared" si="11"/>
        <v>0.61624597061846553</v>
      </c>
      <c r="I48" s="237">
        <f t="shared" si="11"/>
        <v>0.61227209930619519</v>
      </c>
      <c r="J48" s="237">
        <f t="shared" si="11"/>
        <v>0.62538928865697685</v>
      </c>
      <c r="K48" s="237">
        <f t="shared" si="11"/>
        <v>0.5883923957981656</v>
      </c>
      <c r="L48" s="237">
        <f t="shared" si="11"/>
        <v>0.60168351848417012</v>
      </c>
      <c r="M48" s="237">
        <f t="shared" si="11"/>
        <v>0.6257184652100265</v>
      </c>
      <c r="N48" s="237">
        <f t="shared" si="11"/>
        <v>0.61124704720043921</v>
      </c>
      <c r="O48" s="237">
        <f t="shared" si="11"/>
        <v>0.60670101744846505</v>
      </c>
      <c r="P48" s="237">
        <f t="shared" si="11"/>
        <v>0.59926367091248189</v>
      </c>
      <c r="Q48" s="237">
        <f t="shared" si="11"/>
        <v>0.60338439019785417</v>
      </c>
      <c r="R48" s="237">
        <f t="shared" si="11"/>
        <v>0.59649805924430122</v>
      </c>
      <c r="S48" s="237">
        <f t="shared" si="11"/>
        <v>0.58611657514379567</v>
      </c>
      <c r="T48" s="237">
        <f t="shared" si="11"/>
        <v>0.59828816525961381</v>
      </c>
      <c r="U48" s="237">
        <f t="shared" si="11"/>
        <v>0.59657533548362041</v>
      </c>
      <c r="V48" s="237">
        <f t="shared" si="11"/>
        <v>0.59710694172015621</v>
      </c>
      <c r="W48" s="237">
        <f t="shared" si="11"/>
        <v>0.56986864542072557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IT: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96275.876135967395</v>
      </c>
      <c r="C5" s="225">
        <f t="shared" si="0"/>
        <v>91932.878665818629</v>
      </c>
      <c r="D5" s="225">
        <f t="shared" si="0"/>
        <v>92563.053760226423</v>
      </c>
      <c r="E5" s="225">
        <f t="shared" si="0"/>
        <v>98252.103384930451</v>
      </c>
      <c r="F5" s="225">
        <f t="shared" si="0"/>
        <v>90033.429678429442</v>
      </c>
      <c r="G5" s="225">
        <f t="shared" si="0"/>
        <v>90275.200103893672</v>
      </c>
      <c r="H5" s="225">
        <f t="shared" si="0"/>
        <v>85965.940289294595</v>
      </c>
      <c r="I5" s="225">
        <f t="shared" si="0"/>
        <v>86642.13836442813</v>
      </c>
      <c r="J5" s="225">
        <f t="shared" si="0"/>
        <v>81398.978135742451</v>
      </c>
      <c r="K5" s="225">
        <f t="shared" si="0"/>
        <v>62725.055202217874</v>
      </c>
      <c r="L5" s="225">
        <f t="shared" si="0"/>
        <v>62594.445529443961</v>
      </c>
      <c r="M5" s="225">
        <f t="shared" si="0"/>
        <v>61471.948934068627</v>
      </c>
      <c r="N5" s="225">
        <f t="shared" si="0"/>
        <v>57255.706887821616</v>
      </c>
      <c r="O5" s="225">
        <f t="shared" si="0"/>
        <v>51750.786511513688</v>
      </c>
      <c r="P5" s="225">
        <f t="shared" si="0"/>
        <v>49687.880748370648</v>
      </c>
      <c r="Q5" s="225">
        <f t="shared" si="0"/>
        <v>49368.701776632923</v>
      </c>
      <c r="R5" s="225">
        <f t="shared" si="0"/>
        <v>49390.815673361663</v>
      </c>
      <c r="S5" s="225">
        <f t="shared" si="0"/>
        <v>46719.662564267564</v>
      </c>
      <c r="T5" s="225">
        <f t="shared" si="0"/>
        <v>47216.154953961668</v>
      </c>
      <c r="U5" s="225">
        <f t="shared" si="0"/>
        <v>45777.984121417336</v>
      </c>
      <c r="V5" s="225">
        <f t="shared" si="0"/>
        <v>42702.966284945767</v>
      </c>
      <c r="W5" s="225">
        <f t="shared" si="0"/>
        <v>55086.219467462244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1608.6350494580952</v>
      </c>
      <c r="C10" s="227">
        <f t="shared" si="1"/>
        <v>1553.558674282903</v>
      </c>
      <c r="D10" s="227">
        <f t="shared" si="1"/>
        <v>1589.848134366254</v>
      </c>
      <c r="E10" s="227">
        <f t="shared" si="1"/>
        <v>1688.5105912848478</v>
      </c>
      <c r="F10" s="227">
        <f t="shared" si="1"/>
        <v>1497.8058310833546</v>
      </c>
      <c r="G10" s="227">
        <f t="shared" si="1"/>
        <v>1375.5306596274204</v>
      </c>
      <c r="H10" s="227">
        <f t="shared" si="1"/>
        <v>1284.3132136810007</v>
      </c>
      <c r="I10" s="227">
        <f t="shared" si="1"/>
        <v>1230.1553160663686</v>
      </c>
      <c r="J10" s="227">
        <f t="shared" si="1"/>
        <v>999.68817581085671</v>
      </c>
      <c r="K10" s="227">
        <f t="shared" si="1"/>
        <v>942.01002932767915</v>
      </c>
      <c r="L10" s="227">
        <f t="shared" si="1"/>
        <v>851.93986072462371</v>
      </c>
      <c r="M10" s="227">
        <f t="shared" si="1"/>
        <v>745.1250152757234</v>
      </c>
      <c r="N10" s="227">
        <f t="shared" si="1"/>
        <v>790.12508881141855</v>
      </c>
      <c r="O10" s="227">
        <f t="shared" si="1"/>
        <v>680.74458795217731</v>
      </c>
      <c r="P10" s="227">
        <f t="shared" si="1"/>
        <v>708.28712240756568</v>
      </c>
      <c r="Q10" s="227">
        <f t="shared" si="1"/>
        <v>687.84753335927348</v>
      </c>
      <c r="R10" s="227">
        <f t="shared" si="1"/>
        <v>695.78827954714848</v>
      </c>
      <c r="S10" s="227">
        <f t="shared" si="1"/>
        <v>741.35078257299983</v>
      </c>
      <c r="T10" s="227">
        <f t="shared" si="1"/>
        <v>676.96372703540499</v>
      </c>
      <c r="U10" s="227">
        <f t="shared" si="1"/>
        <v>619.64376059100516</v>
      </c>
      <c r="V10" s="227">
        <f t="shared" si="1"/>
        <v>583.80303999575028</v>
      </c>
      <c r="W10" s="227">
        <f t="shared" si="1"/>
        <v>1113.185874786931</v>
      </c>
      <c r="DA10" s="90"/>
    </row>
    <row r="11" spans="1:105" ht="12" customHeight="1" x14ac:dyDescent="0.25">
      <c r="A11" s="37" t="s">
        <v>83</v>
      </c>
      <c r="B11" s="228">
        <v>52.867723044540831</v>
      </c>
      <c r="C11" s="228">
        <v>59.49173879856798</v>
      </c>
      <c r="D11" s="228">
        <v>60.82718686510011</v>
      </c>
      <c r="E11" s="228">
        <v>73.794890057818151</v>
      </c>
      <c r="F11" s="228">
        <v>74.885118841451003</v>
      </c>
      <c r="G11" s="228">
        <v>66.390744925150003</v>
      </c>
      <c r="H11" s="228">
        <v>51.666041562987509</v>
      </c>
      <c r="I11" s="228">
        <v>61.459552261827127</v>
      </c>
      <c r="J11" s="228">
        <v>52.247097854918174</v>
      </c>
      <c r="K11" s="228">
        <v>40.177932466689121</v>
      </c>
      <c r="L11" s="228">
        <v>47.903554856361175</v>
      </c>
      <c r="M11" s="228">
        <v>105.95742680807261</v>
      </c>
      <c r="N11" s="228">
        <v>58.677940110513404</v>
      </c>
      <c r="O11" s="228">
        <v>42.576700923664433</v>
      </c>
      <c r="P11" s="228">
        <v>50.696562785619321</v>
      </c>
      <c r="Q11" s="228">
        <v>50.955794734418411</v>
      </c>
      <c r="R11" s="228">
        <v>46.776075722523672</v>
      </c>
      <c r="S11" s="228">
        <v>40.839697765264702</v>
      </c>
      <c r="T11" s="228">
        <v>50.189891025736458</v>
      </c>
      <c r="U11" s="228">
        <v>47.158444609110489</v>
      </c>
      <c r="V11" s="228">
        <v>46.734505799486101</v>
      </c>
      <c r="W11" s="228">
        <v>64.200622476812057</v>
      </c>
      <c r="DA11" s="69"/>
    </row>
    <row r="12" spans="1:105" ht="12" customHeight="1" x14ac:dyDescent="0.25">
      <c r="A12" s="37" t="s">
        <v>72</v>
      </c>
      <c r="B12" s="228">
        <v>1555.7673264135544</v>
      </c>
      <c r="C12" s="228">
        <v>1494.0669354843351</v>
      </c>
      <c r="D12" s="228">
        <v>1529.0209475011538</v>
      </c>
      <c r="E12" s="228">
        <v>1614.7157012270297</v>
      </c>
      <c r="F12" s="228">
        <v>1422.9207122419036</v>
      </c>
      <c r="G12" s="228">
        <v>1309.1399147022703</v>
      </c>
      <c r="H12" s="228">
        <v>1232.6471721180133</v>
      </c>
      <c r="I12" s="228">
        <v>1168.6957638045415</v>
      </c>
      <c r="J12" s="228">
        <v>947.44107795593857</v>
      </c>
      <c r="K12" s="228">
        <v>901.83209686099008</v>
      </c>
      <c r="L12" s="228">
        <v>804.0363058682625</v>
      </c>
      <c r="M12" s="228">
        <v>639.16758846765083</v>
      </c>
      <c r="N12" s="228">
        <v>731.44714870090513</v>
      </c>
      <c r="O12" s="228">
        <v>638.16788702851284</v>
      </c>
      <c r="P12" s="228">
        <v>657.59055962194634</v>
      </c>
      <c r="Q12" s="228">
        <v>636.89173862485507</v>
      </c>
      <c r="R12" s="228">
        <v>649.01220382462475</v>
      </c>
      <c r="S12" s="228">
        <v>700.51108480773519</v>
      </c>
      <c r="T12" s="228">
        <v>626.77383600966857</v>
      </c>
      <c r="U12" s="228">
        <v>572.4853159818947</v>
      </c>
      <c r="V12" s="228">
        <v>537.06853419626418</v>
      </c>
      <c r="W12" s="228">
        <v>1048.985252310119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25072.606670740392</v>
      </c>
      <c r="C16" s="230">
        <f t="shared" si="2"/>
        <v>23507.811338992415</v>
      </c>
      <c r="D16" s="230">
        <f t="shared" si="2"/>
        <v>24411.971678379559</v>
      </c>
      <c r="E16" s="230">
        <f t="shared" si="2"/>
        <v>25649.509422779163</v>
      </c>
      <c r="F16" s="230">
        <f t="shared" si="2"/>
        <v>18233.866368919094</v>
      </c>
      <c r="G16" s="230">
        <f t="shared" si="2"/>
        <v>17154.235907111663</v>
      </c>
      <c r="H16" s="230">
        <f t="shared" si="2"/>
        <v>16384.854389238211</v>
      </c>
      <c r="I16" s="230">
        <f t="shared" si="2"/>
        <v>16596.751109649427</v>
      </c>
      <c r="J16" s="230">
        <f t="shared" si="2"/>
        <v>14732.171457898003</v>
      </c>
      <c r="K16" s="230">
        <f t="shared" si="2"/>
        <v>12418.126968059925</v>
      </c>
      <c r="L16" s="230">
        <f t="shared" si="2"/>
        <v>11483.494725103872</v>
      </c>
      <c r="M16" s="230">
        <f t="shared" si="2"/>
        <v>10234.481912372745</v>
      </c>
      <c r="N16" s="230">
        <f t="shared" si="2"/>
        <v>10520.497646554521</v>
      </c>
      <c r="O16" s="230">
        <f t="shared" si="2"/>
        <v>9650.1023680047292</v>
      </c>
      <c r="P16" s="230">
        <f t="shared" si="2"/>
        <v>9618.6056147883792</v>
      </c>
      <c r="Q16" s="230">
        <f t="shared" si="2"/>
        <v>8955.3021827581506</v>
      </c>
      <c r="R16" s="230">
        <f t="shared" si="2"/>
        <v>9663.8764678414318</v>
      </c>
      <c r="S16" s="230">
        <f t="shared" si="2"/>
        <v>9355.8697486352376</v>
      </c>
      <c r="T16" s="230">
        <f t="shared" si="2"/>
        <v>9141.3648284847804</v>
      </c>
      <c r="U16" s="230">
        <f t="shared" si="2"/>
        <v>8756.3300225042094</v>
      </c>
      <c r="V16" s="230">
        <f t="shared" si="2"/>
        <v>8415.8935813218686</v>
      </c>
      <c r="W16" s="230">
        <f t="shared" si="2"/>
        <v>14174.730614294269</v>
      </c>
      <c r="DA16" s="92"/>
    </row>
    <row r="17" spans="1:105" ht="12" customHeight="1" x14ac:dyDescent="0.25">
      <c r="A17" s="46" t="s">
        <v>30</v>
      </c>
      <c r="B17" s="231">
        <v>470.27666954687965</v>
      </c>
      <c r="C17" s="231">
        <v>429.02626055751716</v>
      </c>
      <c r="D17" s="231">
        <v>360.01861022379626</v>
      </c>
      <c r="E17" s="231">
        <v>108.02104426965172</v>
      </c>
      <c r="F17" s="231">
        <v>53.125089032911482</v>
      </c>
      <c r="G17" s="231">
        <v>66.274277358591135</v>
      </c>
      <c r="H17" s="231">
        <v>71.771819599672853</v>
      </c>
      <c r="I17" s="231">
        <v>89.271645925748942</v>
      </c>
      <c r="J17" s="231">
        <v>81.737913257173787</v>
      </c>
      <c r="K17" s="231">
        <v>29.792284767984917</v>
      </c>
      <c r="L17" s="231">
        <v>26.681750908554683</v>
      </c>
      <c r="M17" s="231">
        <v>32.273248874870738</v>
      </c>
      <c r="N17" s="231">
        <v>26.053258081748243</v>
      </c>
      <c r="O17" s="231">
        <v>14.040401199365236</v>
      </c>
      <c r="P17" s="231">
        <v>14.005009790185222</v>
      </c>
      <c r="Q17" s="231">
        <v>8.4432673172670203</v>
      </c>
      <c r="R17" s="231">
        <v>40.247849351435278</v>
      </c>
      <c r="S17" s="231">
        <v>4.1937703577791403</v>
      </c>
      <c r="T17" s="231">
        <v>74.505453611410957</v>
      </c>
      <c r="U17" s="231">
        <v>72.948439049991691</v>
      </c>
      <c r="V17" s="231">
        <v>41.74983938092555</v>
      </c>
      <c r="W17" s="231">
        <v>10.2329620857947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322.18559999995114</v>
      </c>
      <c r="F18" s="231">
        <v>0</v>
      </c>
      <c r="G18" s="231">
        <v>0</v>
      </c>
      <c r="H18" s="231">
        <v>0</v>
      </c>
      <c r="I18" s="231">
        <v>764.12159999979394</v>
      </c>
      <c r="J18" s="231">
        <v>550.28159999988532</v>
      </c>
      <c r="K18" s="231">
        <v>0</v>
      </c>
      <c r="L18" s="231">
        <v>0</v>
      </c>
      <c r="M18" s="231">
        <v>51.321599999984244</v>
      </c>
      <c r="N18" s="231">
        <v>0</v>
      </c>
      <c r="O18" s="231">
        <v>2.8511999999992153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399.88261997373615</v>
      </c>
      <c r="C19" s="231">
        <v>501.19015138670164</v>
      </c>
      <c r="D19" s="231">
        <v>445.89303951867356</v>
      </c>
      <c r="E19" s="231">
        <v>428.03415249472783</v>
      </c>
      <c r="F19" s="231">
        <v>348.91095891373323</v>
      </c>
      <c r="G19" s="231">
        <v>353.8780244155584</v>
      </c>
      <c r="H19" s="231">
        <v>347.39726712643494</v>
      </c>
      <c r="I19" s="231">
        <v>308.20086087535242</v>
      </c>
      <c r="J19" s="231">
        <v>242.67804892968587</v>
      </c>
      <c r="K19" s="231">
        <v>194.40898249340034</v>
      </c>
      <c r="L19" s="231">
        <v>189.14998926939467</v>
      </c>
      <c r="M19" s="231">
        <v>236.16681145986817</v>
      </c>
      <c r="N19" s="231">
        <v>196.63704856647465</v>
      </c>
      <c r="O19" s="231">
        <v>156.64677983596511</v>
      </c>
      <c r="P19" s="231">
        <v>116.46405671971273</v>
      </c>
      <c r="Q19" s="231">
        <v>121.07902765089354</v>
      </c>
      <c r="R19" s="231">
        <v>148.75609808657941</v>
      </c>
      <c r="S19" s="231">
        <v>169.91759324948629</v>
      </c>
      <c r="T19" s="231">
        <v>167.25246135769976</v>
      </c>
      <c r="U19" s="231">
        <v>172.91746674066846</v>
      </c>
      <c r="V19" s="231">
        <v>183.52481769697232</v>
      </c>
      <c r="W19" s="231">
        <v>221.53825400837943</v>
      </c>
      <c r="DA19" s="73"/>
    </row>
    <row r="20" spans="1:105" ht="12" customHeight="1" x14ac:dyDescent="0.25">
      <c r="A20" s="46" t="s">
        <v>83</v>
      </c>
      <c r="B20" s="231">
        <v>493.56685157426909</v>
      </c>
      <c r="C20" s="231">
        <v>500.24398805455905</v>
      </c>
      <c r="D20" s="231">
        <v>517.69985807109663</v>
      </c>
      <c r="E20" s="231">
        <v>627.19000002387384</v>
      </c>
      <c r="F20" s="231">
        <v>615.27315492935986</v>
      </c>
      <c r="G20" s="231">
        <v>574.16027311361506</v>
      </c>
      <c r="H20" s="231">
        <v>447.05397554722788</v>
      </c>
      <c r="I20" s="231">
        <v>498.7291873638373</v>
      </c>
      <c r="J20" s="231">
        <v>429.24060783944009</v>
      </c>
      <c r="K20" s="231">
        <v>355.2055091945511</v>
      </c>
      <c r="L20" s="231">
        <v>487.45170787478645</v>
      </c>
      <c r="M20" s="231">
        <v>838.72313011503047</v>
      </c>
      <c r="N20" s="231">
        <v>448.57130121103296</v>
      </c>
      <c r="O20" s="231">
        <v>354.50056281617816</v>
      </c>
      <c r="P20" s="231">
        <v>424.40700919269278</v>
      </c>
      <c r="Q20" s="231">
        <v>466.05864879380647</v>
      </c>
      <c r="R20" s="231">
        <v>394.42340113467048</v>
      </c>
      <c r="S20" s="231">
        <v>344.52073440426881</v>
      </c>
      <c r="T20" s="231">
        <v>424.42298162317167</v>
      </c>
      <c r="U20" s="231">
        <v>399.04887499492054</v>
      </c>
      <c r="V20" s="231">
        <v>455.73803861774718</v>
      </c>
      <c r="W20" s="231">
        <v>660.56918104604904</v>
      </c>
      <c r="DA20" s="73"/>
    </row>
    <row r="21" spans="1:105" ht="12" customHeight="1" x14ac:dyDescent="0.25">
      <c r="A21" s="46" t="s">
        <v>70</v>
      </c>
      <c r="B21" s="231">
        <v>4964.391397232218</v>
      </c>
      <c r="C21" s="231">
        <v>5045.7984284842469</v>
      </c>
      <c r="D21" s="231">
        <v>5570.5018750940844</v>
      </c>
      <c r="E21" s="231">
        <v>6002.1695375279633</v>
      </c>
      <c r="F21" s="231">
        <v>4003.8704487611853</v>
      </c>
      <c r="G21" s="231">
        <v>3616.9988978490856</v>
      </c>
      <c r="H21" s="231">
        <v>3384.2953964236694</v>
      </c>
      <c r="I21" s="231">
        <v>3301.4147862508762</v>
      </c>
      <c r="J21" s="231">
        <v>3573.2948800600452</v>
      </c>
      <c r="K21" s="231">
        <v>2217.250435695265</v>
      </c>
      <c r="L21" s="231">
        <v>944.88955760363251</v>
      </c>
      <c r="M21" s="231">
        <v>802.28820080253331</v>
      </c>
      <c r="N21" s="231">
        <v>776.09907918115903</v>
      </c>
      <c r="O21" s="231">
        <v>796.27172760911833</v>
      </c>
      <c r="P21" s="231">
        <v>735.22099867180896</v>
      </c>
      <c r="Q21" s="231">
        <v>1045.2224789468196</v>
      </c>
      <c r="R21" s="231">
        <v>1315.4790863847227</v>
      </c>
      <c r="S21" s="231">
        <v>839.90787557467286</v>
      </c>
      <c r="T21" s="231">
        <v>757.77368515271473</v>
      </c>
      <c r="U21" s="231">
        <v>417.43612222219008</v>
      </c>
      <c r="V21" s="231">
        <v>356.41720221720101</v>
      </c>
      <c r="W21" s="231">
        <v>712.09897484953626</v>
      </c>
      <c r="DA21" s="73"/>
    </row>
    <row r="22" spans="1:105" ht="12" customHeight="1" x14ac:dyDescent="0.25">
      <c r="A22" s="46" t="s">
        <v>34</v>
      </c>
      <c r="B22" s="231">
        <v>2238.2520523743519</v>
      </c>
      <c r="C22" s="231">
        <v>423.27386070978446</v>
      </c>
      <c r="D22" s="231">
        <v>1015.7033163423065</v>
      </c>
      <c r="E22" s="231">
        <v>1461.7647494506009</v>
      </c>
      <c r="F22" s="231">
        <v>1238.4879087900974</v>
      </c>
      <c r="G22" s="231">
        <v>1294.1469727749975</v>
      </c>
      <c r="H22" s="231">
        <v>1151.5282330316732</v>
      </c>
      <c r="I22" s="231">
        <v>1428.9635655766433</v>
      </c>
      <c r="J22" s="231">
        <v>995.74383640564827</v>
      </c>
      <c r="K22" s="231">
        <v>896.46699789047875</v>
      </c>
      <c r="L22" s="231">
        <v>725.91202415250268</v>
      </c>
      <c r="M22" s="231">
        <v>276.20217064117503</v>
      </c>
      <c r="N22" s="231">
        <v>1563.0600078644195</v>
      </c>
      <c r="O22" s="231">
        <v>1054.8167664321581</v>
      </c>
      <c r="P22" s="231">
        <v>1022.3527970944128</v>
      </c>
      <c r="Q22" s="231">
        <v>153.13326197485338</v>
      </c>
      <c r="R22" s="231">
        <v>500.79253940039439</v>
      </c>
      <c r="S22" s="231">
        <v>444.04374253654953</v>
      </c>
      <c r="T22" s="231">
        <v>453.76175485794704</v>
      </c>
      <c r="U22" s="231">
        <v>425.31194219290927</v>
      </c>
      <c r="V22" s="231">
        <v>216.42961177699436</v>
      </c>
      <c r="W22" s="231">
        <v>219.65217027394729</v>
      </c>
      <c r="DA22" s="73"/>
    </row>
    <row r="23" spans="1:105" ht="12" customHeight="1" x14ac:dyDescent="0.25">
      <c r="A23" s="46" t="s">
        <v>72</v>
      </c>
      <c r="B23" s="231">
        <v>15873.486219267026</v>
      </c>
      <c r="C23" s="231">
        <v>16175.306708191989</v>
      </c>
      <c r="D23" s="231">
        <v>16103.87168223051</v>
      </c>
      <c r="E23" s="231">
        <v>16301.166158536278</v>
      </c>
      <c r="F23" s="231">
        <v>11598.933850589689</v>
      </c>
      <c r="G23" s="231">
        <v>10849.01506230118</v>
      </c>
      <c r="H23" s="231">
        <v>10603.71611865773</v>
      </c>
      <c r="I23" s="231">
        <v>9834.2495780568879</v>
      </c>
      <c r="J23" s="231">
        <v>8487.3946858060135</v>
      </c>
      <c r="K23" s="231">
        <v>8353.2028724181546</v>
      </c>
      <c r="L23" s="231">
        <v>8621.4041048062791</v>
      </c>
      <c r="M23" s="231">
        <v>7499.1569961384848</v>
      </c>
      <c r="N23" s="231">
        <v>7009.0195223598948</v>
      </c>
      <c r="O23" s="231">
        <v>6732.8174423004839</v>
      </c>
      <c r="P23" s="231">
        <v>6560.818266788845</v>
      </c>
      <c r="Q23" s="231">
        <v>6459.2634316212298</v>
      </c>
      <c r="R23" s="231">
        <v>6427.2620817098514</v>
      </c>
      <c r="S23" s="231">
        <v>6818.0494080809749</v>
      </c>
      <c r="T23" s="231">
        <v>6587.4082717898491</v>
      </c>
      <c r="U23" s="231">
        <v>6498.9819250500677</v>
      </c>
      <c r="V23" s="231">
        <v>6285.7928138821426</v>
      </c>
      <c r="W23" s="231">
        <v>11747.870318098308</v>
      </c>
      <c r="DA23" s="73"/>
    </row>
    <row r="24" spans="1:105" ht="12" customHeight="1" x14ac:dyDescent="0.25">
      <c r="A24" s="46" t="s">
        <v>36</v>
      </c>
      <c r="B24" s="231">
        <v>260.9509751721173</v>
      </c>
      <c r="C24" s="231">
        <v>61.17205600784304</v>
      </c>
      <c r="D24" s="231">
        <v>26.483411299212179</v>
      </c>
      <c r="E24" s="231">
        <v>27.178294876333101</v>
      </c>
      <c r="F24" s="231">
        <v>3.4650723018841552</v>
      </c>
      <c r="G24" s="231">
        <v>27.9625136983244</v>
      </c>
      <c r="H24" s="231">
        <v>7.2916932515246735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56.373475831145655</v>
      </c>
      <c r="O24" s="231">
        <v>46.112402151117379</v>
      </c>
      <c r="P24" s="231">
        <v>155.26126719527161</v>
      </c>
      <c r="Q24" s="231">
        <v>86.143034403980508</v>
      </c>
      <c r="R24" s="231">
        <v>98.176058239663348</v>
      </c>
      <c r="S24" s="231">
        <v>55.700322356986263</v>
      </c>
      <c r="T24" s="231">
        <v>59.607566994699447</v>
      </c>
      <c r="U24" s="231">
        <v>40.164072759773532</v>
      </c>
      <c r="V24" s="231">
        <v>31.913749860058623</v>
      </c>
      <c r="W24" s="231">
        <v>40.469859512633221</v>
      </c>
      <c r="DA24" s="73"/>
    </row>
    <row r="25" spans="1:105" ht="12" customHeight="1" x14ac:dyDescent="0.25">
      <c r="A25" s="46" t="s">
        <v>73</v>
      </c>
      <c r="B25" s="231">
        <v>371.79988559979245</v>
      </c>
      <c r="C25" s="231">
        <v>371.79988559977312</v>
      </c>
      <c r="D25" s="231">
        <v>371.79988559987606</v>
      </c>
      <c r="E25" s="231">
        <v>371.79988559978159</v>
      </c>
      <c r="F25" s="231">
        <v>371.79988560023367</v>
      </c>
      <c r="G25" s="231">
        <v>371.79988560031245</v>
      </c>
      <c r="H25" s="231">
        <v>371.79988560027817</v>
      </c>
      <c r="I25" s="231">
        <v>371.79988560028812</v>
      </c>
      <c r="J25" s="231">
        <v>371.79988560010952</v>
      </c>
      <c r="K25" s="231">
        <v>371.79988560008962</v>
      </c>
      <c r="L25" s="231">
        <v>488.00559048872236</v>
      </c>
      <c r="M25" s="231">
        <v>498.34975434079831</v>
      </c>
      <c r="N25" s="231">
        <v>444.68395345864479</v>
      </c>
      <c r="O25" s="231">
        <v>492.04508566034406</v>
      </c>
      <c r="P25" s="231">
        <v>590.07620933545036</v>
      </c>
      <c r="Q25" s="231">
        <v>615.95903204930084</v>
      </c>
      <c r="R25" s="231">
        <v>738.73935353411355</v>
      </c>
      <c r="S25" s="231">
        <v>679.53630207452159</v>
      </c>
      <c r="T25" s="231">
        <v>616.63265309728945</v>
      </c>
      <c r="U25" s="231">
        <v>729.52117949368881</v>
      </c>
      <c r="V25" s="231">
        <v>844.32750788982696</v>
      </c>
      <c r="W25" s="231">
        <v>562.29889441962121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43779.364547293779</v>
      </c>
      <c r="C27" s="230">
        <f t="shared" si="3"/>
        <v>40362.384201807523</v>
      </c>
      <c r="D27" s="230">
        <f t="shared" si="3"/>
        <v>40141.6388224447</v>
      </c>
      <c r="E27" s="230">
        <f t="shared" si="3"/>
        <v>43630.40275368467</v>
      </c>
      <c r="F27" s="230">
        <f t="shared" si="3"/>
        <v>42073.317128819712</v>
      </c>
      <c r="G27" s="230">
        <f t="shared" si="3"/>
        <v>43041.396022069377</v>
      </c>
      <c r="H27" s="230">
        <f t="shared" si="3"/>
        <v>39642.511095599344</v>
      </c>
      <c r="I27" s="230">
        <f t="shared" si="3"/>
        <v>39795.933015792965</v>
      </c>
      <c r="J27" s="230">
        <f t="shared" si="3"/>
        <v>39045.479922485538</v>
      </c>
      <c r="K27" s="230">
        <f t="shared" si="3"/>
        <v>28193.371657596268</v>
      </c>
      <c r="L27" s="230">
        <f t="shared" si="3"/>
        <v>28605.009184302602</v>
      </c>
      <c r="M27" s="230">
        <f t="shared" si="3"/>
        <v>29236.872268499501</v>
      </c>
      <c r="N27" s="230">
        <f t="shared" si="3"/>
        <v>27893.631343288936</v>
      </c>
      <c r="O27" s="230">
        <f t="shared" si="3"/>
        <v>25119.410372870796</v>
      </c>
      <c r="P27" s="230">
        <f t="shared" si="3"/>
        <v>23667.245169656286</v>
      </c>
      <c r="Q27" s="230">
        <f t="shared" si="3"/>
        <v>24686.778692927517</v>
      </c>
      <c r="R27" s="230">
        <f t="shared" si="3"/>
        <v>24224.929759849136</v>
      </c>
      <c r="S27" s="230">
        <f t="shared" si="3"/>
        <v>21591.935963060081</v>
      </c>
      <c r="T27" s="230">
        <f t="shared" si="3"/>
        <v>22066.630479937437</v>
      </c>
      <c r="U27" s="230">
        <f t="shared" si="3"/>
        <v>21400.615452672118</v>
      </c>
      <c r="V27" s="230">
        <f t="shared" si="3"/>
        <v>20090.337366639189</v>
      </c>
      <c r="W27" s="230">
        <f t="shared" si="3"/>
        <v>24577.284160413517</v>
      </c>
      <c r="DA27" s="92"/>
    </row>
    <row r="28" spans="1:105" ht="12" customHeight="1" x14ac:dyDescent="0.25">
      <c r="A28" s="18" t="s">
        <v>30</v>
      </c>
      <c r="B28" s="232">
        <v>1815.419396509978</v>
      </c>
      <c r="C28" s="232">
        <v>1858.8457422941958</v>
      </c>
      <c r="D28" s="232">
        <v>1626.9645552949041</v>
      </c>
      <c r="E28" s="232">
        <v>2015.6120295860849</v>
      </c>
      <c r="F28" s="232">
        <v>1100.5650000264764</v>
      </c>
      <c r="G28" s="232">
        <v>1444.7824247045444</v>
      </c>
      <c r="H28" s="232">
        <v>496.02950499917102</v>
      </c>
      <c r="I28" s="232">
        <v>2258.5996034074042</v>
      </c>
      <c r="J28" s="232">
        <v>2306.9034447632143</v>
      </c>
      <c r="K28" s="232">
        <v>469.60133910819121</v>
      </c>
      <c r="L28" s="232">
        <v>294.46115836568413</v>
      </c>
      <c r="M28" s="232">
        <v>1342.838999280415</v>
      </c>
      <c r="N28" s="232">
        <v>1216.9564740583858</v>
      </c>
      <c r="O28" s="232">
        <v>961.74166634618916</v>
      </c>
      <c r="P28" s="232">
        <v>1235.5053948924708</v>
      </c>
      <c r="Q28" s="232">
        <v>556.90217510526509</v>
      </c>
      <c r="R28" s="232">
        <v>1049.5818486919236</v>
      </c>
      <c r="S28" s="232">
        <v>577.18281521672134</v>
      </c>
      <c r="T28" s="232">
        <v>770.38017677644189</v>
      </c>
      <c r="U28" s="232">
        <v>780.71711859976199</v>
      </c>
      <c r="V28" s="232">
        <v>623.49314207691759</v>
      </c>
      <c r="W28" s="232">
        <v>173.27055378820691</v>
      </c>
      <c r="DA28" s="71"/>
    </row>
    <row r="29" spans="1:105" ht="12" customHeight="1" x14ac:dyDescent="0.25">
      <c r="A29" s="18" t="s">
        <v>40</v>
      </c>
      <c r="B29" s="232">
        <v>4158.8977750468348</v>
      </c>
      <c r="C29" s="232">
        <v>3505.402068318559</v>
      </c>
      <c r="D29" s="232">
        <v>3433.917658757111</v>
      </c>
      <c r="E29" s="232">
        <v>3524.9446809043129</v>
      </c>
      <c r="F29" s="232">
        <v>3681.8879837707509</v>
      </c>
      <c r="G29" s="232">
        <v>4409.6539918290991</v>
      </c>
      <c r="H29" s="232">
        <v>4273.159392798616</v>
      </c>
      <c r="I29" s="232">
        <v>4205.2679519747026</v>
      </c>
      <c r="J29" s="232">
        <v>3580.224763894214</v>
      </c>
      <c r="K29" s="232">
        <v>2060.720067865012</v>
      </c>
      <c r="L29" s="232">
        <v>2469.0487414158029</v>
      </c>
      <c r="M29" s="232">
        <v>2946.8836363089181</v>
      </c>
      <c r="N29" s="232">
        <v>2963.2643955194799</v>
      </c>
      <c r="O29" s="232">
        <v>2131.357525682196</v>
      </c>
      <c r="P29" s="232">
        <v>1940.574400966799</v>
      </c>
      <c r="Q29" s="232">
        <v>1828.5531701850309</v>
      </c>
      <c r="R29" s="232">
        <v>1862.6234680353809</v>
      </c>
      <c r="S29" s="232">
        <v>1556.0812545696319</v>
      </c>
      <c r="T29" s="232">
        <v>1871.760715627719</v>
      </c>
      <c r="U29" s="232">
        <v>1736.988554592602</v>
      </c>
      <c r="V29" s="232">
        <v>1083.2545381750849</v>
      </c>
      <c r="W29" s="232">
        <v>1170.1222035381311</v>
      </c>
      <c r="DA29" s="71"/>
    </row>
    <row r="30" spans="1:105" ht="12" customHeight="1" x14ac:dyDescent="0.25">
      <c r="A30" s="18" t="s">
        <v>33</v>
      </c>
      <c r="B30" s="232">
        <v>778.57234902603443</v>
      </c>
      <c r="C30" s="232">
        <v>822.39552433314884</v>
      </c>
      <c r="D30" s="232">
        <v>749.97828668124123</v>
      </c>
      <c r="E30" s="232">
        <v>791.05769606505396</v>
      </c>
      <c r="F30" s="232">
        <v>788.9082663261288</v>
      </c>
      <c r="G30" s="232">
        <v>786.84362414436532</v>
      </c>
      <c r="H30" s="232">
        <v>770.10385907358739</v>
      </c>
      <c r="I30" s="232">
        <v>739.63756244469243</v>
      </c>
      <c r="J30" s="232">
        <v>578.75772583036826</v>
      </c>
      <c r="K30" s="232">
        <v>525.4360699066508</v>
      </c>
      <c r="L30" s="232">
        <v>640.99350977068286</v>
      </c>
      <c r="M30" s="232">
        <v>564.95109142018202</v>
      </c>
      <c r="N30" s="232">
        <v>499.98702715350197</v>
      </c>
      <c r="O30" s="232">
        <v>406.45787256404657</v>
      </c>
      <c r="P30" s="232">
        <v>255.06884424035493</v>
      </c>
      <c r="Q30" s="232">
        <v>407.19427330910196</v>
      </c>
      <c r="R30" s="232">
        <v>434.66642619339808</v>
      </c>
      <c r="S30" s="232">
        <v>300.3036067506016</v>
      </c>
      <c r="T30" s="232">
        <v>294.26124152236133</v>
      </c>
      <c r="U30" s="232">
        <v>308.73692321941553</v>
      </c>
      <c r="V30" s="232">
        <v>320.18385518309407</v>
      </c>
      <c r="W30" s="232">
        <v>328.12988439160182</v>
      </c>
      <c r="DA30" s="71"/>
    </row>
    <row r="31" spans="1:105" ht="12" customHeight="1" x14ac:dyDescent="0.25">
      <c r="A31" s="18" t="s">
        <v>83</v>
      </c>
      <c r="B31" s="232">
        <v>678.34968322276109</v>
      </c>
      <c r="C31" s="232">
        <v>728.18181990829328</v>
      </c>
      <c r="D31" s="232">
        <v>709.39023506578178</v>
      </c>
      <c r="E31" s="232">
        <v>861.5615431604665</v>
      </c>
      <c r="F31" s="232">
        <v>1023.9078394715931</v>
      </c>
      <c r="G31" s="232">
        <v>931.46592872379586</v>
      </c>
      <c r="H31" s="232">
        <v>776.57071181229639</v>
      </c>
      <c r="I31" s="232">
        <v>841.36883389671652</v>
      </c>
      <c r="J31" s="232">
        <v>759.07967430802091</v>
      </c>
      <c r="K31" s="232">
        <v>614.74758050097057</v>
      </c>
      <c r="L31" s="232">
        <v>935.64820835173305</v>
      </c>
      <c r="M31" s="232">
        <v>1271.2950298377905</v>
      </c>
      <c r="N31" s="232">
        <v>777.51146759934579</v>
      </c>
      <c r="O31" s="232">
        <v>647.77657382177529</v>
      </c>
      <c r="P31" s="232">
        <v>743.36754370359336</v>
      </c>
      <c r="Q31" s="232">
        <v>748.8060386335419</v>
      </c>
      <c r="R31" s="232">
        <v>676.25842990515082</v>
      </c>
      <c r="S31" s="232">
        <v>678.43389891255254</v>
      </c>
      <c r="T31" s="232">
        <v>759.64109843267579</v>
      </c>
      <c r="U31" s="232">
        <v>728.27560559767335</v>
      </c>
      <c r="V31" s="232">
        <v>625.03287774394903</v>
      </c>
      <c r="W31" s="232">
        <v>811.78833699977292</v>
      </c>
      <c r="DA31" s="71"/>
    </row>
    <row r="32" spans="1:105" ht="12" customHeight="1" x14ac:dyDescent="0.25">
      <c r="A32" s="18" t="s">
        <v>70</v>
      </c>
      <c r="B32" s="232">
        <v>5865.4166956462086</v>
      </c>
      <c r="C32" s="232">
        <v>4477.497633434371</v>
      </c>
      <c r="D32" s="232">
        <v>4596.7624345044178</v>
      </c>
      <c r="E32" s="232">
        <v>4849.3103386296625</v>
      </c>
      <c r="F32" s="232">
        <v>3655.6335821971447</v>
      </c>
      <c r="G32" s="232">
        <v>3302.5612879105715</v>
      </c>
      <c r="H32" s="232">
        <v>3194.7042939762932</v>
      </c>
      <c r="I32" s="232">
        <v>3398.3290899091971</v>
      </c>
      <c r="J32" s="232">
        <v>3699.2091199404636</v>
      </c>
      <c r="K32" s="232">
        <v>2699.1977191061455</v>
      </c>
      <c r="L32" s="232">
        <v>1197.5424733565096</v>
      </c>
      <c r="M32" s="232">
        <v>1080.0796443975189</v>
      </c>
      <c r="N32" s="232">
        <v>898.83688985869139</v>
      </c>
      <c r="O32" s="232">
        <v>946.77583895114424</v>
      </c>
      <c r="P32" s="232">
        <v>958.29078460842129</v>
      </c>
      <c r="Q32" s="232">
        <v>1419.1936758529553</v>
      </c>
      <c r="R32" s="232">
        <v>1932.2247588153612</v>
      </c>
      <c r="S32" s="232">
        <v>1322.6166071457612</v>
      </c>
      <c r="T32" s="232">
        <v>1356.7943458078591</v>
      </c>
      <c r="U32" s="232">
        <v>957.69240193834435</v>
      </c>
      <c r="V32" s="232">
        <v>749.45229482323384</v>
      </c>
      <c r="W32" s="232">
        <v>874.89514515120004</v>
      </c>
      <c r="DA32" s="71"/>
    </row>
    <row r="33" spans="1:105" ht="12" customHeight="1" x14ac:dyDescent="0.25">
      <c r="A33" s="18" t="s">
        <v>34</v>
      </c>
      <c r="B33" s="232">
        <v>7348.825436704411</v>
      </c>
      <c r="C33" s="232">
        <v>7176.5983792108927</v>
      </c>
      <c r="D33" s="232">
        <v>7544.9376651786188</v>
      </c>
      <c r="E33" s="232">
        <v>9506.0819219877922</v>
      </c>
      <c r="F33" s="232">
        <v>11143.027996168348</v>
      </c>
      <c r="G33" s="232">
        <v>11585.318285463647</v>
      </c>
      <c r="H33" s="232">
        <v>10703.863696969656</v>
      </c>
      <c r="I33" s="232">
        <v>9824.4782360240879</v>
      </c>
      <c r="J33" s="232">
        <v>11011.780807512449</v>
      </c>
      <c r="K33" s="232">
        <v>7832.5524603904578</v>
      </c>
      <c r="L33" s="232">
        <v>7336.3004898086892</v>
      </c>
      <c r="M33" s="232">
        <v>7315.6972634004342</v>
      </c>
      <c r="N33" s="232">
        <v>6319.5429498536032</v>
      </c>
      <c r="O33" s="232">
        <v>5344.7194150461237</v>
      </c>
      <c r="P33" s="232">
        <v>3405.1875217861189</v>
      </c>
      <c r="Q33" s="232">
        <v>5570.7638813439326</v>
      </c>
      <c r="R33" s="232">
        <v>3716.5415975183864</v>
      </c>
      <c r="S33" s="232">
        <v>2515.2605257039418</v>
      </c>
      <c r="T33" s="232">
        <v>2616.9633755824552</v>
      </c>
      <c r="U33" s="232">
        <v>2558.3747368877384</v>
      </c>
      <c r="V33" s="232">
        <v>3213.7590574637425</v>
      </c>
      <c r="W33" s="232">
        <v>3894.4120509271816</v>
      </c>
      <c r="DA33" s="71"/>
    </row>
    <row r="34" spans="1:105" ht="12" customHeight="1" x14ac:dyDescent="0.25">
      <c r="A34" s="18" t="s">
        <v>72</v>
      </c>
      <c r="B34" s="232">
        <v>21619.813434310247</v>
      </c>
      <c r="C34" s="232">
        <v>21444.57298631599</v>
      </c>
      <c r="D34" s="232">
        <v>21331.149190261876</v>
      </c>
      <c r="E34" s="232">
        <v>21927.645270227662</v>
      </c>
      <c r="F34" s="232">
        <v>20656.591117161155</v>
      </c>
      <c r="G34" s="232">
        <v>20400.472992991738</v>
      </c>
      <c r="H34" s="232">
        <v>19388.57132922126</v>
      </c>
      <c r="I34" s="232">
        <v>18528.251738136158</v>
      </c>
      <c r="J34" s="232">
        <v>17109.524386236812</v>
      </c>
      <c r="K34" s="232">
        <v>13991.116420718841</v>
      </c>
      <c r="L34" s="232">
        <v>14885.545079322212</v>
      </c>
      <c r="M34" s="232">
        <v>13723.845415394913</v>
      </c>
      <c r="N34" s="232">
        <v>13499.767508936251</v>
      </c>
      <c r="O34" s="232">
        <v>13136.386500671157</v>
      </c>
      <c r="P34" s="232">
        <v>12855.506353589351</v>
      </c>
      <c r="Q34" s="232">
        <v>12336.082599751064</v>
      </c>
      <c r="R34" s="232">
        <v>12564.184244463439</v>
      </c>
      <c r="S34" s="232">
        <v>13316.639271831893</v>
      </c>
      <c r="T34" s="232">
        <v>13100.83090059968</v>
      </c>
      <c r="U34" s="232">
        <v>12988.595502569862</v>
      </c>
      <c r="V34" s="232">
        <v>12158.544951162527</v>
      </c>
      <c r="W34" s="232">
        <v>15907.138998509499</v>
      </c>
      <c r="DA34" s="71"/>
    </row>
    <row r="35" spans="1:105" ht="12" customHeight="1" x14ac:dyDescent="0.25">
      <c r="A35" s="18" t="s">
        <v>36</v>
      </c>
      <c r="B35" s="232">
        <v>1514.0697768273096</v>
      </c>
      <c r="C35" s="232">
        <v>348.8900479920697</v>
      </c>
      <c r="D35" s="232">
        <v>148.53879670074667</v>
      </c>
      <c r="E35" s="232">
        <v>154.18927312363223</v>
      </c>
      <c r="F35" s="232">
        <v>22.795343698108454</v>
      </c>
      <c r="G35" s="232">
        <v>180.29748630162345</v>
      </c>
      <c r="H35" s="232">
        <v>39.508306748465408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482.05541216861639</v>
      </c>
      <c r="O35" s="232">
        <v>354.55989384876955</v>
      </c>
      <c r="P35" s="232">
        <v>1235.7655352041484</v>
      </c>
      <c r="Q35" s="232">
        <v>827.35008239570061</v>
      </c>
      <c r="R35" s="232">
        <v>1072.3637401598985</v>
      </c>
      <c r="S35" s="232">
        <v>537.2327154027663</v>
      </c>
      <c r="T35" s="232">
        <v>402.52776948509359</v>
      </c>
      <c r="U35" s="232">
        <v>372.83264756007657</v>
      </c>
      <c r="V35" s="232">
        <v>289.87421429974165</v>
      </c>
      <c r="W35" s="232">
        <v>269.65770752722534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845.46952391128889</v>
      </c>
      <c r="M36" s="232">
        <v>991.28118845932659</v>
      </c>
      <c r="N36" s="232">
        <v>1235.7092181410615</v>
      </c>
      <c r="O36" s="232">
        <v>1189.6350859393938</v>
      </c>
      <c r="P36" s="232">
        <v>1037.9787906650301</v>
      </c>
      <c r="Q36" s="232">
        <v>991.93279635092836</v>
      </c>
      <c r="R36" s="232">
        <v>916.48524606619662</v>
      </c>
      <c r="S36" s="232">
        <v>788.18526752621119</v>
      </c>
      <c r="T36" s="232">
        <v>893.47085610315594</v>
      </c>
      <c r="U36" s="232">
        <v>968.40196170664285</v>
      </c>
      <c r="V36" s="232">
        <v>1026.7424357108996</v>
      </c>
      <c r="W36" s="232">
        <v>1147.8692795806958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25815.269868475138</v>
      </c>
      <c r="C38" s="238">
        <f t="shared" si="4"/>
        <v>26509.124450735799</v>
      </c>
      <c r="D38" s="238">
        <f t="shared" si="4"/>
        <v>26419.59512503591</v>
      </c>
      <c r="E38" s="238">
        <f t="shared" si="4"/>
        <v>27283.680617181773</v>
      </c>
      <c r="F38" s="238">
        <f t="shared" si="4"/>
        <v>28228.440349607277</v>
      </c>
      <c r="G38" s="238">
        <f t="shared" si="4"/>
        <v>28704.037515085216</v>
      </c>
      <c r="H38" s="238">
        <f t="shared" si="4"/>
        <v>28654.26159077603</v>
      </c>
      <c r="I38" s="238">
        <f t="shared" si="4"/>
        <v>29019.298922919377</v>
      </c>
      <c r="J38" s="238">
        <f t="shared" si="4"/>
        <v>26621.638579548056</v>
      </c>
      <c r="K38" s="238">
        <f t="shared" si="4"/>
        <v>21171.546547234</v>
      </c>
      <c r="L38" s="238">
        <f t="shared" si="4"/>
        <v>21654.001759312865</v>
      </c>
      <c r="M38" s="238">
        <f t="shared" si="4"/>
        <v>21255.469737920655</v>
      </c>
      <c r="N38" s="238">
        <f t="shared" si="4"/>
        <v>18051.452809166738</v>
      </c>
      <c r="O38" s="238">
        <f t="shared" si="4"/>
        <v>16300.529182685983</v>
      </c>
      <c r="P38" s="238">
        <f t="shared" si="4"/>
        <v>15693.742841518417</v>
      </c>
      <c r="Q38" s="238">
        <f t="shared" si="4"/>
        <v>15038.773367587979</v>
      </c>
      <c r="R38" s="238">
        <f t="shared" si="4"/>
        <v>14806.221166123945</v>
      </c>
      <c r="S38" s="238">
        <f t="shared" si="4"/>
        <v>15030.506069999245</v>
      </c>
      <c r="T38" s="238">
        <f t="shared" si="4"/>
        <v>15331.195918504047</v>
      </c>
      <c r="U38" s="238">
        <f t="shared" si="4"/>
        <v>15001.394885650005</v>
      </c>
      <c r="V38" s="238">
        <f t="shared" si="4"/>
        <v>13612.932296988958</v>
      </c>
      <c r="W38" s="238">
        <f t="shared" si="4"/>
        <v>15221.018817967532</v>
      </c>
      <c r="DA38" s="93"/>
    </row>
    <row r="39" spans="1:105" ht="12" customHeight="1" x14ac:dyDescent="0.25">
      <c r="A39" s="43" t="s">
        <v>107</v>
      </c>
      <c r="B39" s="239">
        <f>ISI!B$53</f>
        <v>1509.3473559337704</v>
      </c>
      <c r="C39" s="239">
        <f>ISI!C$53</f>
        <v>1475.566394263659</v>
      </c>
      <c r="D39" s="239">
        <f>ISI!D$53</f>
        <v>1315.1585881684987</v>
      </c>
      <c r="E39" s="239">
        <f>ISI!E$53</f>
        <v>1265.4875636682807</v>
      </c>
      <c r="F39" s="239">
        <f>ISI!F$53</f>
        <v>1430.6298280109741</v>
      </c>
      <c r="G39" s="239">
        <f>ISI!G$53</f>
        <v>1745.0957928520227</v>
      </c>
      <c r="H39" s="239">
        <f>ISI!H$53</f>
        <v>1779.0218044549424</v>
      </c>
      <c r="I39" s="239">
        <f>ISI!I$53</f>
        <v>1641.2956348455925</v>
      </c>
      <c r="J39" s="239">
        <f>ISI!J$53</f>
        <v>1792.5183578021147</v>
      </c>
      <c r="K39" s="239">
        <f>ISI!K$53</f>
        <v>1157.0058837368281</v>
      </c>
      <c r="L39" s="239">
        <f>ISI!L$53</f>
        <v>1419.8251519316941</v>
      </c>
      <c r="M39" s="239">
        <f>ISI!M$53</f>
        <v>1653.7617588377068</v>
      </c>
      <c r="N39" s="239">
        <f>ISI!N$53</f>
        <v>1596.5926910776145</v>
      </c>
      <c r="O39" s="239">
        <f>ISI!O$53</f>
        <v>1475.5062467707412</v>
      </c>
      <c r="P39" s="239">
        <f>ISI!P$53</f>
        <v>1400.8188115978899</v>
      </c>
      <c r="Q39" s="239">
        <f>ISI!Q$53</f>
        <v>1326.6045832641908</v>
      </c>
      <c r="R39" s="239">
        <f>ISI!R$53</f>
        <v>1473.3711530247704</v>
      </c>
      <c r="S39" s="239">
        <f>ISI!S$53</f>
        <v>1407.874485268987</v>
      </c>
      <c r="T39" s="239">
        <f>ISI!T$53</f>
        <v>1436.1148100907355</v>
      </c>
      <c r="U39" s="239">
        <f>ISI!U$53</f>
        <v>1357.0499607925942</v>
      </c>
      <c r="V39" s="239">
        <f>ISI!V$53</f>
        <v>1214.6355712488794</v>
      </c>
      <c r="W39" s="239">
        <f>ISI!W$53</f>
        <v>1422.9504311605237</v>
      </c>
      <c r="DA39" s="83"/>
    </row>
    <row r="40" spans="1:105" ht="12" customHeight="1" x14ac:dyDescent="0.25">
      <c r="A40" s="44" t="s">
        <v>108</v>
      </c>
      <c r="B40" s="240">
        <f>NFM!B$72</f>
        <v>795.99729306801805</v>
      </c>
      <c r="C40" s="240">
        <f>NFM!C$72</f>
        <v>794.8622654270273</v>
      </c>
      <c r="D40" s="240">
        <f>NFM!D$72</f>
        <v>802.2711870002272</v>
      </c>
      <c r="E40" s="240">
        <f>NFM!E$72</f>
        <v>734.21700322147672</v>
      </c>
      <c r="F40" s="240">
        <f>NFM!F$72</f>
        <v>656.59880306260095</v>
      </c>
      <c r="G40" s="240">
        <f>NFM!G$72</f>
        <v>674.2993626661696</v>
      </c>
      <c r="H40" s="240">
        <f>NFM!H$72</f>
        <v>581.94799623360973</v>
      </c>
      <c r="I40" s="240">
        <f>NFM!I$72</f>
        <v>651.31503918951285</v>
      </c>
      <c r="J40" s="240">
        <f>NFM!J$72</f>
        <v>647.30313707977814</v>
      </c>
      <c r="K40" s="240">
        <f>NFM!K$72</f>
        <v>542.53371643437686</v>
      </c>
      <c r="L40" s="240">
        <f>NFM!L$72</f>
        <v>414.00682474665325</v>
      </c>
      <c r="M40" s="240">
        <f>NFM!M$72</f>
        <v>390.22459411640409</v>
      </c>
      <c r="N40" s="240">
        <f>NFM!N$72</f>
        <v>321.67354499999999</v>
      </c>
      <c r="O40" s="240">
        <f>NFM!O$72</f>
        <v>202.610187835</v>
      </c>
      <c r="P40" s="240">
        <f>NFM!P$72</f>
        <v>221.69899100563001</v>
      </c>
      <c r="Q40" s="240">
        <f>NFM!Q$72</f>
        <v>236.29060627481701</v>
      </c>
      <c r="R40" s="240">
        <f>NFM!R$72</f>
        <v>237.0833337409243</v>
      </c>
      <c r="S40" s="240">
        <f>NFM!S$72</f>
        <v>267.19705787023491</v>
      </c>
      <c r="T40" s="240">
        <f>NFM!T$72</f>
        <v>245.3445014854</v>
      </c>
      <c r="U40" s="240">
        <f>NFM!U$72</f>
        <v>245.23418439450569</v>
      </c>
      <c r="V40" s="240">
        <f>NFM!V$72</f>
        <v>223.92732354769171</v>
      </c>
      <c r="W40" s="240">
        <f>NFM!W$72</f>
        <v>245.0068712150003</v>
      </c>
      <c r="DA40" s="94"/>
    </row>
    <row r="41" spans="1:105" ht="12" customHeight="1" x14ac:dyDescent="0.25">
      <c r="A41" s="44" t="s">
        <v>109</v>
      </c>
      <c r="B41" s="240">
        <f>CHI!B$78</f>
        <v>1356.3698091984229</v>
      </c>
      <c r="C41" s="240">
        <f>CHI!C$78</f>
        <v>1348.2610393298289</v>
      </c>
      <c r="D41" s="240">
        <f>CHI!D$78</f>
        <v>1384.7989320000011</v>
      </c>
      <c r="E41" s="240">
        <f>CHI!E$78</f>
        <v>1509.7213999999999</v>
      </c>
      <c r="F41" s="240">
        <f>CHI!F$78</f>
        <v>1624.6309000000001</v>
      </c>
      <c r="G41" s="240">
        <f>CHI!G$78</f>
        <v>1635.0246</v>
      </c>
      <c r="H41" s="240">
        <f>CHI!H$78</f>
        <v>1591.2891999999999</v>
      </c>
      <c r="I41" s="240">
        <f>CHI!I$78</f>
        <v>1614.9712</v>
      </c>
      <c r="J41" s="240">
        <f>CHI!J$78</f>
        <v>1422.3026</v>
      </c>
      <c r="K41" s="240">
        <f>CHI!K$78</f>
        <v>1074.5115000000001</v>
      </c>
      <c r="L41" s="240">
        <f>CHI!L$78</f>
        <v>1361.8712350000001</v>
      </c>
      <c r="M41" s="240">
        <f>CHI!M$78</f>
        <v>1364.1093000000001</v>
      </c>
      <c r="N41" s="240">
        <f>CHI!N$78</f>
        <v>1311.4079355238309</v>
      </c>
      <c r="O41" s="240">
        <f>CHI!O$78</f>
        <v>1304.8976549315501</v>
      </c>
      <c r="P41" s="240">
        <f>CHI!P$78</f>
        <v>1377.639044393221</v>
      </c>
      <c r="Q41" s="240">
        <f>CHI!Q$78</f>
        <v>1219.6814184852381</v>
      </c>
      <c r="R41" s="240">
        <f>CHI!R$78</f>
        <v>1427.876224657987</v>
      </c>
      <c r="S41" s="240">
        <f>CHI!S$78</f>
        <v>1435.0045613880341</v>
      </c>
      <c r="T41" s="240">
        <f>CHI!T$78</f>
        <v>1573.665960875639</v>
      </c>
      <c r="U41" s="240">
        <f>CHI!U$78</f>
        <v>1314.4666922847271</v>
      </c>
      <c r="V41" s="240">
        <f>CHI!V$78</f>
        <v>1358.471967391934</v>
      </c>
      <c r="W41" s="240">
        <f>CHI!W$78</f>
        <v>1402.945487836042</v>
      </c>
      <c r="DA41" s="94"/>
    </row>
    <row r="42" spans="1:105" ht="12" customHeight="1" x14ac:dyDescent="0.25">
      <c r="A42" s="44" t="s">
        <v>110</v>
      </c>
      <c r="B42" s="240">
        <f>NMM!B$58</f>
        <v>20749.018629363145</v>
      </c>
      <c r="C42" s="240">
        <f>NMM!C$58</f>
        <v>21531.349252399283</v>
      </c>
      <c r="D42" s="240">
        <f>NMM!D$58</f>
        <v>21554.556738088071</v>
      </c>
      <c r="E42" s="240">
        <f>NMM!E$58</f>
        <v>22429.729861319614</v>
      </c>
      <c r="F42" s="240">
        <f>NMM!F$58</f>
        <v>23186.818568182352</v>
      </c>
      <c r="G42" s="240">
        <f>NMM!G$58</f>
        <v>23304.748552627298</v>
      </c>
      <c r="H42" s="240">
        <f>NMM!H$58</f>
        <v>23361.754815494842</v>
      </c>
      <c r="I42" s="240">
        <f>NMM!I$58</f>
        <v>23781.944315595319</v>
      </c>
      <c r="J42" s="240">
        <f>NMM!J$58</f>
        <v>21498.183264543219</v>
      </c>
      <c r="K42" s="240">
        <f>NMM!K$58</f>
        <v>17249.990678775044</v>
      </c>
      <c r="L42" s="240">
        <f>NMM!L$58</f>
        <v>17341.489286306445</v>
      </c>
      <c r="M42" s="240">
        <f>NMM!M$58</f>
        <v>16713.250475466677</v>
      </c>
      <c r="N42" s="240">
        <f>NMM!N$58</f>
        <v>13775.439494616294</v>
      </c>
      <c r="O42" s="240">
        <f>NMM!O$58</f>
        <v>12281.062061131986</v>
      </c>
      <c r="P42" s="240">
        <f>NMM!P$58</f>
        <v>11685.33350227255</v>
      </c>
      <c r="Q42" s="240">
        <f>NMM!Q$58</f>
        <v>11291.174164681017</v>
      </c>
      <c r="R42" s="240">
        <f>NMM!R$58</f>
        <v>10691.54933690689</v>
      </c>
      <c r="S42" s="240">
        <f>NMM!S$58</f>
        <v>10871.574371529709</v>
      </c>
      <c r="T42" s="240">
        <f>NMM!T$58</f>
        <v>10992.330947207784</v>
      </c>
      <c r="U42" s="240">
        <f>NMM!U$58</f>
        <v>11005.657054606991</v>
      </c>
      <c r="V42" s="240">
        <f>NMM!V$58</f>
        <v>9862.1804600272335</v>
      </c>
      <c r="W42" s="240">
        <f>NMM!W$58</f>
        <v>11145.651212072244</v>
      </c>
      <c r="DA42" s="94"/>
    </row>
    <row r="43" spans="1:105" ht="12" customHeight="1" x14ac:dyDescent="0.25">
      <c r="A43" s="45" t="s">
        <v>111</v>
      </c>
      <c r="B43" s="241">
        <v>1404.5367809117799</v>
      </c>
      <c r="C43" s="241">
        <v>1359.085499316004</v>
      </c>
      <c r="D43" s="241">
        <v>1362.8096797791129</v>
      </c>
      <c r="E43" s="241">
        <v>1344.524788972403</v>
      </c>
      <c r="F43" s="241">
        <v>1329.7622503513501</v>
      </c>
      <c r="G43" s="241">
        <v>1344.8692069397271</v>
      </c>
      <c r="H43" s="241">
        <v>1340.2477745926369</v>
      </c>
      <c r="I43" s="241">
        <v>1329.772733288951</v>
      </c>
      <c r="J43" s="241">
        <v>1261.331220122946</v>
      </c>
      <c r="K43" s="241">
        <v>1147.5047682877509</v>
      </c>
      <c r="L43" s="241">
        <v>1116.809261328071</v>
      </c>
      <c r="M43" s="241">
        <v>1134.1236094998681</v>
      </c>
      <c r="N43" s="241">
        <v>1046.3391429490021</v>
      </c>
      <c r="O43" s="241">
        <v>1036.4530320167059</v>
      </c>
      <c r="P43" s="241">
        <v>1008.252492249127</v>
      </c>
      <c r="Q43" s="241">
        <v>965.02259488271818</v>
      </c>
      <c r="R43" s="241">
        <v>976.34111779337479</v>
      </c>
      <c r="S43" s="241">
        <v>1048.8555939422799</v>
      </c>
      <c r="T43" s="241">
        <v>1083.739698844488</v>
      </c>
      <c r="U43" s="241">
        <v>1078.9869935711861</v>
      </c>
      <c r="V43" s="241">
        <v>953.71697477321925</v>
      </c>
      <c r="W43" s="241">
        <v>1004.464815683722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1.0000000000000002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0.99999999999999989</v>
      </c>
      <c r="O47" s="234">
        <f t="shared" si="5"/>
        <v>1</v>
      </c>
      <c r="P47" s="234">
        <f t="shared" si="5"/>
        <v>1</v>
      </c>
      <c r="Q47" s="234">
        <f t="shared" si="5"/>
        <v>0.99999999999999989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1.0000000000000002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1.6708599433426816E-2</v>
      </c>
      <c r="C52" s="235">
        <f t="shared" si="10"/>
        <v>1.6898836377463814E-2</v>
      </c>
      <c r="D52" s="235">
        <f t="shared" si="10"/>
        <v>1.7175839276916755E-2</v>
      </c>
      <c r="E52" s="235">
        <f t="shared" si="10"/>
        <v>1.7185490519929424E-2</v>
      </c>
      <c r="F52" s="235">
        <f t="shared" si="10"/>
        <v>1.6636107681702643E-2</v>
      </c>
      <c r="G52" s="235">
        <f t="shared" si="10"/>
        <v>1.5237082366412746E-2</v>
      </c>
      <c r="H52" s="235">
        <f t="shared" si="10"/>
        <v>1.4939791379690604E-2</v>
      </c>
      <c r="I52" s="235">
        <f t="shared" si="10"/>
        <v>1.4198118136144966E-2</v>
      </c>
      <c r="J52" s="235">
        <f t="shared" si="10"/>
        <v>1.2281335696177391E-2</v>
      </c>
      <c r="K52" s="235">
        <f t="shared" si="10"/>
        <v>1.5018082109146888E-2</v>
      </c>
      <c r="L52" s="235">
        <f t="shared" si="10"/>
        <v>1.3610470601962238E-2</v>
      </c>
      <c r="M52" s="235">
        <f t="shared" si="10"/>
        <v>1.2121382650075122E-2</v>
      </c>
      <c r="N52" s="235">
        <f t="shared" si="10"/>
        <v>1.3799935967247301E-2</v>
      </c>
      <c r="O52" s="235">
        <f t="shared" si="10"/>
        <v>1.3154284868708671E-2</v>
      </c>
      <c r="P52" s="235">
        <f t="shared" si="10"/>
        <v>1.4254725935977691E-2</v>
      </c>
      <c r="Q52" s="235">
        <f t="shared" si="10"/>
        <v>1.3932866545112268E-2</v>
      </c>
      <c r="R52" s="235">
        <f t="shared" si="10"/>
        <v>1.4087402081970747E-2</v>
      </c>
      <c r="S52" s="235">
        <f t="shared" si="10"/>
        <v>1.5868068001415842E-2</v>
      </c>
      <c r="T52" s="235">
        <f t="shared" si="10"/>
        <v>1.4337544590309855E-2</v>
      </c>
      <c r="U52" s="235">
        <f t="shared" si="10"/>
        <v>1.3535846378632985E-2</v>
      </c>
      <c r="V52" s="235">
        <f t="shared" si="10"/>
        <v>1.3671252626812496E-2</v>
      </c>
      <c r="W52" s="235">
        <f t="shared" si="10"/>
        <v>2.0208064476896187E-2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0.26042460143734386</v>
      </c>
      <c r="C53" s="236">
        <f t="shared" si="11"/>
        <v>0.25570624655891261</v>
      </c>
      <c r="D53" s="236">
        <f t="shared" si="11"/>
        <v>0.2637334302044082</v>
      </c>
      <c r="E53" s="236">
        <f t="shared" si="11"/>
        <v>0.26105812027545044</v>
      </c>
      <c r="F53" s="236">
        <f t="shared" si="11"/>
        <v>0.20252328978296863</v>
      </c>
      <c r="G53" s="236">
        <f t="shared" si="11"/>
        <v>0.19002157721466828</v>
      </c>
      <c r="H53" s="236">
        <f t="shared" si="11"/>
        <v>0.19059704732013069</v>
      </c>
      <c r="I53" s="236">
        <f t="shared" si="11"/>
        <v>0.19155518807536037</v>
      </c>
      <c r="J53" s="236">
        <f t="shared" si="11"/>
        <v>0.18098717938854661</v>
      </c>
      <c r="K53" s="236">
        <f t="shared" si="11"/>
        <v>0.19797713892838212</v>
      </c>
      <c r="L53" s="236">
        <f t="shared" si="11"/>
        <v>0.18345868595803955</v>
      </c>
      <c r="M53" s="236">
        <f t="shared" si="11"/>
        <v>0.16649027873428379</v>
      </c>
      <c r="N53" s="236">
        <f t="shared" si="11"/>
        <v>0.18374583457971852</v>
      </c>
      <c r="O53" s="236">
        <f t="shared" si="11"/>
        <v>0.18647257401310688</v>
      </c>
      <c r="P53" s="236">
        <f t="shared" si="11"/>
        <v>0.19358051641403101</v>
      </c>
      <c r="Q53" s="236">
        <f t="shared" si="11"/>
        <v>0.18139634749311664</v>
      </c>
      <c r="R53" s="236">
        <f t="shared" si="11"/>
        <v>0.19566140660142056</v>
      </c>
      <c r="S53" s="236">
        <f t="shared" si="11"/>
        <v>0.20025550774826989</v>
      </c>
      <c r="T53" s="236">
        <f t="shared" si="11"/>
        <v>0.19360671866224835</v>
      </c>
      <c r="U53" s="236">
        <f t="shared" si="11"/>
        <v>0.19127819170192642</v>
      </c>
      <c r="V53" s="236">
        <f t="shared" si="11"/>
        <v>0.19707983574641638</v>
      </c>
      <c r="W53" s="236">
        <f t="shared" si="11"/>
        <v>0.25731899468372216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0.45472829024651573</v>
      </c>
      <c r="C54" s="237">
        <f t="shared" si="12"/>
        <v>0.43904188346507828</v>
      </c>
      <c r="D54" s="237">
        <f t="shared" si="12"/>
        <v>0.43366804779828072</v>
      </c>
      <c r="E54" s="237">
        <f t="shared" si="12"/>
        <v>0.44406583931084109</v>
      </c>
      <c r="F54" s="237">
        <f t="shared" si="12"/>
        <v>0.46730772424300748</v>
      </c>
      <c r="G54" s="237">
        <f t="shared" si="12"/>
        <v>0.47677984620953451</v>
      </c>
      <c r="H54" s="237">
        <f t="shared" si="12"/>
        <v>0.46114206349856046</v>
      </c>
      <c r="I54" s="237">
        <f t="shared" si="12"/>
        <v>0.45931383697394546</v>
      </c>
      <c r="J54" s="237">
        <f t="shared" si="12"/>
        <v>0.47968022224274814</v>
      </c>
      <c r="K54" s="237">
        <f t="shared" si="12"/>
        <v>0.44947543795225531</v>
      </c>
      <c r="L54" s="237">
        <f t="shared" si="12"/>
        <v>0.45698957698805748</v>
      </c>
      <c r="M54" s="237">
        <f t="shared" si="12"/>
        <v>0.4756132313269803</v>
      </c>
      <c r="N54" s="237">
        <f t="shared" si="12"/>
        <v>0.4871764381136644</v>
      </c>
      <c r="O54" s="237">
        <f t="shared" si="12"/>
        <v>0.48539185713210647</v>
      </c>
      <c r="P54" s="237">
        <f t="shared" si="12"/>
        <v>0.47631826540383043</v>
      </c>
      <c r="Q54" s="237">
        <f t="shared" si="12"/>
        <v>0.50004917699926643</v>
      </c>
      <c r="R54" s="237">
        <f t="shared" si="12"/>
        <v>0.49047438131123144</v>
      </c>
      <c r="S54" s="237">
        <f t="shared" si="12"/>
        <v>0.46215950154516239</v>
      </c>
      <c r="T54" s="237">
        <f t="shared" si="12"/>
        <v>0.46735339845977736</v>
      </c>
      <c r="U54" s="237">
        <f t="shared" si="12"/>
        <v>0.46748706530875378</v>
      </c>
      <c r="V54" s="237">
        <f t="shared" si="12"/>
        <v>0.47046702171885679</v>
      </c>
      <c r="W54" s="237">
        <f t="shared" si="12"/>
        <v>0.446160299218402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0.26813850888271368</v>
      </c>
      <c r="C55" s="242">
        <f t="shared" si="13"/>
        <v>0.28835303359854542</v>
      </c>
      <c r="D55" s="242">
        <f t="shared" si="13"/>
        <v>0.28542268272039434</v>
      </c>
      <c r="E55" s="242">
        <f t="shared" si="13"/>
        <v>0.27769054989377912</v>
      </c>
      <c r="F55" s="242">
        <f t="shared" si="13"/>
        <v>0.31353287829232118</v>
      </c>
      <c r="G55" s="242">
        <f t="shared" si="13"/>
        <v>0.31796149420938452</v>
      </c>
      <c r="H55" s="242">
        <f t="shared" si="13"/>
        <v>0.33332109780161817</v>
      </c>
      <c r="I55" s="242">
        <f t="shared" si="13"/>
        <v>0.33493285681454932</v>
      </c>
      <c r="J55" s="242">
        <f t="shared" si="13"/>
        <v>0.32705126267252788</v>
      </c>
      <c r="K55" s="242">
        <f t="shared" si="13"/>
        <v>0.3375293410102157</v>
      </c>
      <c r="L55" s="242">
        <f t="shared" si="13"/>
        <v>0.34594126645194073</v>
      </c>
      <c r="M55" s="242">
        <f t="shared" si="13"/>
        <v>0.34577510728866079</v>
      </c>
      <c r="N55" s="242">
        <f t="shared" si="13"/>
        <v>0.31527779133936973</v>
      </c>
      <c r="O55" s="242">
        <f t="shared" si="13"/>
        <v>0.31498128398607789</v>
      </c>
      <c r="P55" s="242">
        <f t="shared" si="13"/>
        <v>0.3158464922461609</v>
      </c>
      <c r="Q55" s="242">
        <f t="shared" si="13"/>
        <v>0.30462160896250456</v>
      </c>
      <c r="R55" s="242">
        <f t="shared" si="13"/>
        <v>0.2997768100053772</v>
      </c>
      <c r="S55" s="242">
        <f t="shared" si="13"/>
        <v>0.32171692270515184</v>
      </c>
      <c r="T55" s="242">
        <f t="shared" si="13"/>
        <v>0.32470233828766448</v>
      </c>
      <c r="U55" s="242">
        <f t="shared" si="13"/>
        <v>0.32769889661068685</v>
      </c>
      <c r="V55" s="242">
        <f t="shared" si="13"/>
        <v>0.31878188990791428</v>
      </c>
      <c r="W55" s="242">
        <f t="shared" si="13"/>
        <v>0.27631264162097974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IT: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8167.8381041300736</v>
      </c>
      <c r="C3" s="205">
        <f t="shared" si="0"/>
        <v>7351.9293948868144</v>
      </c>
      <c r="D3" s="205">
        <f t="shared" si="0"/>
        <v>6764.6154869425081</v>
      </c>
      <c r="E3" s="205">
        <f t="shared" si="0"/>
        <v>7346.3492638942953</v>
      </c>
      <c r="F3" s="205">
        <f t="shared" si="0"/>
        <v>7623.4798059269606</v>
      </c>
      <c r="G3" s="205">
        <f t="shared" si="0"/>
        <v>7990.6126693089864</v>
      </c>
      <c r="H3" s="205">
        <f t="shared" si="0"/>
        <v>8514.5885851267994</v>
      </c>
      <c r="I3" s="205">
        <f t="shared" si="0"/>
        <v>9564.1400638173618</v>
      </c>
      <c r="J3" s="205">
        <f t="shared" si="0"/>
        <v>8612.8256640109776</v>
      </c>
      <c r="K3" s="205">
        <f t="shared" si="0"/>
        <v>4204.3501461883388</v>
      </c>
      <c r="L3" s="205">
        <f t="shared" si="0"/>
        <v>5754.5416265726653</v>
      </c>
      <c r="M3" s="205">
        <f t="shared" si="0"/>
        <v>6340.3686855664391</v>
      </c>
      <c r="N3" s="205">
        <f t="shared" si="0"/>
        <v>5549.2000158737619</v>
      </c>
      <c r="O3" s="205">
        <f t="shared" si="0"/>
        <v>5073.3657115253473</v>
      </c>
      <c r="P3" s="205">
        <f t="shared" si="0"/>
        <v>5465.5579036877662</v>
      </c>
      <c r="Q3" s="205">
        <f t="shared" si="0"/>
        <v>5046.7149388726521</v>
      </c>
      <c r="R3" s="205">
        <f t="shared" si="0"/>
        <v>5728.380452681643</v>
      </c>
      <c r="S3" s="205">
        <f t="shared" si="0"/>
        <v>6342.4719225903509</v>
      </c>
      <c r="T3" s="205">
        <f t="shared" si="0"/>
        <v>6344.6667469796812</v>
      </c>
      <c r="U3" s="205">
        <f t="shared" si="0"/>
        <v>5551.7962405342696</v>
      </c>
      <c r="V3" s="205">
        <f t="shared" si="0"/>
        <v>4914.1601055080901</v>
      </c>
      <c r="W3" s="205">
        <f t="shared" si="0"/>
        <v>8146.9025739235676</v>
      </c>
      <c r="DA3" s="112"/>
    </row>
    <row r="4" spans="1:105" ht="12" customHeight="1" x14ac:dyDescent="0.25">
      <c r="A4" s="50" t="s">
        <v>41</v>
      </c>
      <c r="B4" s="243">
        <v>3535.9097734745119</v>
      </c>
      <c r="C4" s="243">
        <v>3023.2357571758289</v>
      </c>
      <c r="D4" s="243">
        <v>2650.0933946551272</v>
      </c>
      <c r="E4" s="243">
        <v>2946.526993606964</v>
      </c>
      <c r="F4" s="243">
        <v>3099.547272563339</v>
      </c>
      <c r="G4" s="243">
        <v>3461.1478714091331</v>
      </c>
      <c r="H4" s="243">
        <v>3474.732473784788</v>
      </c>
      <c r="I4" s="243">
        <v>3818.6894952575158</v>
      </c>
      <c r="J4" s="243">
        <v>3358.4357680537801</v>
      </c>
      <c r="K4" s="243">
        <v>1365.701322178887</v>
      </c>
      <c r="L4" s="243">
        <v>2114.4700316305152</v>
      </c>
      <c r="M4" s="243">
        <v>2402.000564938186</v>
      </c>
      <c r="N4" s="243">
        <v>2090.8948324409439</v>
      </c>
      <c r="O4" s="243">
        <v>1590.6986882647859</v>
      </c>
      <c r="P4" s="243">
        <v>1666.921361699362</v>
      </c>
      <c r="Q4" s="243">
        <v>1232.575885512993</v>
      </c>
      <c r="R4" s="243">
        <v>1551.5994288677259</v>
      </c>
      <c r="S4" s="243">
        <v>1399.5826258375321</v>
      </c>
      <c r="T4" s="243">
        <v>1313.617501646555</v>
      </c>
      <c r="U4" s="243">
        <v>1120.102886359919</v>
      </c>
      <c r="V4" s="243">
        <v>848.64072917894896</v>
      </c>
      <c r="W4" s="243">
        <v>1397.814705030783</v>
      </c>
      <c r="DA4" s="83" t="s">
        <v>114</v>
      </c>
    </row>
    <row r="5" spans="1:105" ht="12" customHeight="1" x14ac:dyDescent="0.25">
      <c r="A5" s="49" t="s">
        <v>42</v>
      </c>
      <c r="B5" s="244">
        <v>4631.9283306555617</v>
      </c>
      <c r="C5" s="244">
        <v>4328.693637710986</v>
      </c>
      <c r="D5" s="244">
        <v>4114.5220922873814</v>
      </c>
      <c r="E5" s="244">
        <v>4399.8222702873309</v>
      </c>
      <c r="F5" s="244">
        <v>4523.9325333636216</v>
      </c>
      <c r="G5" s="244">
        <v>4529.4647978998528</v>
      </c>
      <c r="H5" s="244">
        <v>5039.856111342011</v>
      </c>
      <c r="I5" s="244">
        <v>5745.4505685598451</v>
      </c>
      <c r="J5" s="244">
        <v>5254.389895957198</v>
      </c>
      <c r="K5" s="244">
        <v>2838.6488240094518</v>
      </c>
      <c r="L5" s="244">
        <v>3640.0715949421501</v>
      </c>
      <c r="M5" s="244">
        <v>3938.3681206282531</v>
      </c>
      <c r="N5" s="244">
        <v>3458.305183432818</v>
      </c>
      <c r="O5" s="244">
        <v>3482.6670232605611</v>
      </c>
      <c r="P5" s="244">
        <v>3798.6365419884041</v>
      </c>
      <c r="Q5" s="244">
        <v>3814.1390533596591</v>
      </c>
      <c r="R5" s="244">
        <v>4176.7810238139173</v>
      </c>
      <c r="S5" s="244">
        <v>4942.8892967528191</v>
      </c>
      <c r="T5" s="244">
        <v>5031.0492453331262</v>
      </c>
      <c r="U5" s="244">
        <v>4431.693354174351</v>
      </c>
      <c r="V5" s="244">
        <v>4065.5193763291409</v>
      </c>
      <c r="W5" s="244">
        <v>6749.0878688927842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26759</v>
      </c>
      <c r="C7" s="205">
        <f t="shared" si="1"/>
        <v>26545</v>
      </c>
      <c r="D7" s="205">
        <f t="shared" si="1"/>
        <v>26066</v>
      </c>
      <c r="E7" s="205">
        <f t="shared" si="1"/>
        <v>27058.174999999999</v>
      </c>
      <c r="F7" s="205">
        <f t="shared" si="1"/>
        <v>28603.533000000003</v>
      </c>
      <c r="G7" s="205">
        <f t="shared" si="1"/>
        <v>29349.805</v>
      </c>
      <c r="H7" s="205">
        <f t="shared" si="1"/>
        <v>31624.489000000001</v>
      </c>
      <c r="I7" s="205">
        <f t="shared" si="1"/>
        <v>31552.547999999999</v>
      </c>
      <c r="J7" s="205">
        <f t="shared" si="1"/>
        <v>30589.743999999999</v>
      </c>
      <c r="K7" s="205">
        <f t="shared" si="1"/>
        <v>19847.906999999999</v>
      </c>
      <c r="L7" s="205">
        <f t="shared" si="1"/>
        <v>25750.228999999999</v>
      </c>
      <c r="M7" s="205">
        <f t="shared" si="1"/>
        <v>28734.772000000001</v>
      </c>
      <c r="N7" s="205">
        <f t="shared" si="1"/>
        <v>27251.537</v>
      </c>
      <c r="O7" s="205">
        <f t="shared" si="1"/>
        <v>24093.177</v>
      </c>
      <c r="P7" s="205">
        <f t="shared" si="1"/>
        <v>23714.382000000001</v>
      </c>
      <c r="Q7" s="205">
        <f t="shared" si="1"/>
        <v>21957.578000000001</v>
      </c>
      <c r="R7" s="205">
        <f t="shared" si="1"/>
        <v>23312.11</v>
      </c>
      <c r="S7" s="205">
        <f t="shared" si="1"/>
        <v>24007.205999999998</v>
      </c>
      <c r="T7" s="205">
        <f t="shared" si="1"/>
        <v>24495.768</v>
      </c>
      <c r="U7" s="205">
        <f t="shared" si="1"/>
        <v>23190.364000000001</v>
      </c>
      <c r="V7" s="205">
        <f t="shared" si="1"/>
        <v>20379.131000000001</v>
      </c>
      <c r="W7" s="205">
        <f t="shared" si="1"/>
        <v>24426.238000000001</v>
      </c>
      <c r="DA7" s="112"/>
    </row>
    <row r="8" spans="1:105" ht="12" customHeight="1" x14ac:dyDescent="0.25">
      <c r="A8" s="50" t="s">
        <v>41</v>
      </c>
      <c r="B8" s="243">
        <v>10676</v>
      </c>
      <c r="C8" s="243">
        <v>10010</v>
      </c>
      <c r="D8" s="243">
        <v>9327</v>
      </c>
      <c r="E8" s="243">
        <v>9934.4500000000007</v>
      </c>
      <c r="F8" s="243">
        <v>10649.33</v>
      </c>
      <c r="G8" s="243">
        <v>11688.343000000001</v>
      </c>
      <c r="H8" s="243">
        <v>11822.794</v>
      </c>
      <c r="I8" s="243">
        <v>11556.106</v>
      </c>
      <c r="J8" s="243">
        <v>10910.775</v>
      </c>
      <c r="K8" s="243">
        <v>5811.6569999999992</v>
      </c>
      <c r="L8" s="243">
        <v>8587.0679999999993</v>
      </c>
      <c r="M8" s="243">
        <v>9891.9880000000012</v>
      </c>
      <c r="N8" s="243">
        <v>9312.3410000000003</v>
      </c>
      <c r="O8" s="243">
        <v>6798.4779999999992</v>
      </c>
      <c r="P8" s="243">
        <v>6513.9380000000019</v>
      </c>
      <c r="Q8" s="243">
        <v>4791.143</v>
      </c>
      <c r="R8" s="243">
        <v>5668.9259999999986</v>
      </c>
      <c r="S8" s="243">
        <v>4731.8949999999968</v>
      </c>
      <c r="T8" s="243">
        <v>4520.143</v>
      </c>
      <c r="U8" s="243">
        <v>4160.3559999999998</v>
      </c>
      <c r="V8" s="243">
        <v>3118.007000000001</v>
      </c>
      <c r="W8" s="243">
        <v>3737.2139999999999</v>
      </c>
      <c r="DA8" s="83" t="s">
        <v>117</v>
      </c>
    </row>
    <row r="9" spans="1:105" ht="12" customHeight="1" x14ac:dyDescent="0.25">
      <c r="A9" s="49" t="s">
        <v>42</v>
      </c>
      <c r="B9" s="244">
        <v>16083</v>
      </c>
      <c r="C9" s="244">
        <v>16535</v>
      </c>
      <c r="D9" s="244">
        <v>16739</v>
      </c>
      <c r="E9" s="244">
        <v>17123.724999999999</v>
      </c>
      <c r="F9" s="244">
        <v>17954.203000000001</v>
      </c>
      <c r="G9" s="244">
        <v>17661.462</v>
      </c>
      <c r="H9" s="244">
        <v>19801.695</v>
      </c>
      <c r="I9" s="244">
        <v>19996.441999999999</v>
      </c>
      <c r="J9" s="244">
        <v>19678.969000000001</v>
      </c>
      <c r="K9" s="244">
        <v>14036.25</v>
      </c>
      <c r="L9" s="244">
        <v>17163.161</v>
      </c>
      <c r="M9" s="244">
        <v>18842.784</v>
      </c>
      <c r="N9" s="244">
        <v>17939.196</v>
      </c>
      <c r="O9" s="244">
        <v>17294.699000000001</v>
      </c>
      <c r="P9" s="244">
        <v>17200.444</v>
      </c>
      <c r="Q9" s="244">
        <v>17166.435000000001</v>
      </c>
      <c r="R9" s="244">
        <v>17643.184000000001</v>
      </c>
      <c r="S9" s="244">
        <v>19275.311000000002</v>
      </c>
      <c r="T9" s="244">
        <v>19975.625</v>
      </c>
      <c r="U9" s="244">
        <v>19030.008000000002</v>
      </c>
      <c r="V9" s="244">
        <v>17261.124</v>
      </c>
      <c r="W9" s="244">
        <v>20689.024000000001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28508.42105263158</v>
      </c>
      <c r="C11" s="205">
        <f t="shared" si="2"/>
        <v>28861.345674027012</v>
      </c>
      <c r="D11" s="205">
        <f t="shared" si="2"/>
        <v>28861.345674027012</v>
      </c>
      <c r="E11" s="205">
        <f t="shared" si="2"/>
        <v>28861.345674027012</v>
      </c>
      <c r="F11" s="205">
        <f t="shared" si="2"/>
        <v>31160.055075512799</v>
      </c>
      <c r="G11" s="205">
        <f t="shared" si="2"/>
        <v>32132.94746555798</v>
      </c>
      <c r="H11" s="205">
        <f t="shared" si="2"/>
        <v>33458.764476998578</v>
      </c>
      <c r="I11" s="205">
        <f t="shared" si="2"/>
        <v>34784.581488439188</v>
      </c>
      <c r="J11" s="205">
        <f t="shared" si="2"/>
        <v>34784.581488439188</v>
      </c>
      <c r="K11" s="205">
        <f t="shared" si="2"/>
        <v>33811.68909839401</v>
      </c>
      <c r="L11" s="205">
        <f t="shared" si="2"/>
        <v>32485.872086953401</v>
      </c>
      <c r="M11" s="205">
        <f t="shared" si="2"/>
        <v>32485.872086953401</v>
      </c>
      <c r="N11" s="205">
        <f t="shared" si="2"/>
        <v>32485.872086953401</v>
      </c>
      <c r="O11" s="205">
        <f t="shared" si="2"/>
        <v>30187.162685467621</v>
      </c>
      <c r="P11" s="205">
        <f t="shared" si="2"/>
        <v>30187.162685467621</v>
      </c>
      <c r="Q11" s="205">
        <f t="shared" si="2"/>
        <v>30187.162685467621</v>
      </c>
      <c r="R11" s="205">
        <f t="shared" si="2"/>
        <v>29214.270295422444</v>
      </c>
      <c r="S11" s="205">
        <f t="shared" si="2"/>
        <v>30540.087306863046</v>
      </c>
      <c r="T11" s="205">
        <f t="shared" si="2"/>
        <v>31865.904318303656</v>
      </c>
      <c r="U11" s="205">
        <f t="shared" si="2"/>
        <v>31865.904318303656</v>
      </c>
      <c r="V11" s="205">
        <f t="shared" si="2"/>
        <v>30893.011928258478</v>
      </c>
      <c r="W11" s="205">
        <f t="shared" si="2"/>
        <v>30893.011928258478</v>
      </c>
      <c r="DA11" s="112"/>
    </row>
    <row r="12" spans="1:105" ht="12" customHeight="1" x14ac:dyDescent="0.25">
      <c r="A12" s="50" t="s">
        <v>41</v>
      </c>
      <c r="B12" s="243">
        <v>11578.94736842105</v>
      </c>
      <c r="C12" s="243">
        <v>10606.054978375871</v>
      </c>
      <c r="D12" s="243">
        <v>10606.054978375871</v>
      </c>
      <c r="E12" s="243">
        <v>10606.054978375871</v>
      </c>
      <c r="F12" s="243">
        <v>11578.94736842105</v>
      </c>
      <c r="G12" s="243">
        <v>12551.839758466231</v>
      </c>
      <c r="H12" s="243">
        <v>12551.839758466231</v>
      </c>
      <c r="I12" s="243">
        <v>12551.839758466231</v>
      </c>
      <c r="J12" s="243">
        <v>12551.839758466231</v>
      </c>
      <c r="K12" s="243">
        <v>11578.94736842105</v>
      </c>
      <c r="L12" s="243">
        <v>11578.94736842105</v>
      </c>
      <c r="M12" s="243">
        <v>11578.94736842105</v>
      </c>
      <c r="N12" s="243">
        <v>11578.94736842105</v>
      </c>
      <c r="O12" s="243">
        <v>10606.054978375871</v>
      </c>
      <c r="P12" s="243">
        <v>10606.054978375871</v>
      </c>
      <c r="Q12" s="243">
        <v>10606.054978375871</v>
      </c>
      <c r="R12" s="243">
        <v>9633.1625883306951</v>
      </c>
      <c r="S12" s="243">
        <v>9633.1625883306951</v>
      </c>
      <c r="T12" s="243">
        <v>9633.1625883306951</v>
      </c>
      <c r="U12" s="243">
        <v>9633.1625883306951</v>
      </c>
      <c r="V12" s="243">
        <v>8660.270198285516</v>
      </c>
      <c r="W12" s="243">
        <v>8660.270198285516</v>
      </c>
      <c r="DA12" s="83" t="s">
        <v>120</v>
      </c>
    </row>
    <row r="13" spans="1:105" ht="12" customHeight="1" x14ac:dyDescent="0.25">
      <c r="A13" s="49" t="s">
        <v>42</v>
      </c>
      <c r="B13" s="244">
        <v>16929.47368421053</v>
      </c>
      <c r="C13" s="244">
        <v>18255.29069565114</v>
      </c>
      <c r="D13" s="244">
        <v>18255.29069565114</v>
      </c>
      <c r="E13" s="244">
        <v>18255.29069565114</v>
      </c>
      <c r="F13" s="244">
        <v>19581.107707091749</v>
      </c>
      <c r="G13" s="244">
        <v>19581.107707091749</v>
      </c>
      <c r="H13" s="244">
        <v>20906.924718532351</v>
      </c>
      <c r="I13" s="244">
        <v>22232.74172997296</v>
      </c>
      <c r="J13" s="244">
        <v>22232.74172997296</v>
      </c>
      <c r="K13" s="244">
        <v>22232.74172997296</v>
      </c>
      <c r="L13" s="244">
        <v>20906.924718532351</v>
      </c>
      <c r="M13" s="244">
        <v>20906.924718532351</v>
      </c>
      <c r="N13" s="244">
        <v>20906.924718532351</v>
      </c>
      <c r="O13" s="244">
        <v>19581.107707091749</v>
      </c>
      <c r="P13" s="244">
        <v>19581.107707091749</v>
      </c>
      <c r="Q13" s="244">
        <v>19581.107707091749</v>
      </c>
      <c r="R13" s="244">
        <v>19581.107707091749</v>
      </c>
      <c r="S13" s="244">
        <v>20906.924718532351</v>
      </c>
      <c r="T13" s="244">
        <v>22232.74172997296</v>
      </c>
      <c r="U13" s="244">
        <v>22232.74172997296</v>
      </c>
      <c r="V13" s="244">
        <v>22232.74172997296</v>
      </c>
      <c r="W13" s="244">
        <v>22232.74172997296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1325.81701144061</v>
      </c>
      <c r="D14" s="212">
        <f t="shared" si="3"/>
        <v>1325.81701144061</v>
      </c>
      <c r="E14" s="212">
        <f t="shared" si="3"/>
        <v>0</v>
      </c>
      <c r="F14" s="212">
        <f t="shared" si="3"/>
        <v>3624.5264129264006</v>
      </c>
      <c r="G14" s="212">
        <f t="shared" si="3"/>
        <v>1945.7847800903601</v>
      </c>
      <c r="H14" s="212">
        <f t="shared" si="3"/>
        <v>1325.81701144061</v>
      </c>
      <c r="I14" s="212">
        <f t="shared" si="3"/>
        <v>2651.634022881221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1325.81701144061</v>
      </c>
      <c r="S14" s="212">
        <f t="shared" si="3"/>
        <v>1325.81701144061</v>
      </c>
      <c r="T14" s="212">
        <f t="shared" si="3"/>
        <v>2651.634022881221</v>
      </c>
      <c r="U14" s="212">
        <f t="shared" si="3"/>
        <v>0</v>
      </c>
      <c r="V14" s="212">
        <f t="shared" si="3"/>
        <v>0</v>
      </c>
      <c r="W14" s="212">
        <f t="shared" si="3"/>
        <v>1325.81701144061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972.89239004517981</v>
      </c>
      <c r="G15" s="243">
        <v>1945.7847800903601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1325.81701144061</v>
      </c>
      <c r="D16" s="244">
        <v>1325.81701144061</v>
      </c>
      <c r="E16" s="244">
        <v>0</v>
      </c>
      <c r="F16" s="244">
        <v>2651.634022881221</v>
      </c>
      <c r="G16" s="244">
        <v>0</v>
      </c>
      <c r="H16" s="244">
        <v>1325.81701144061</v>
      </c>
      <c r="I16" s="244">
        <v>2651.634022881221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1325.81701144061</v>
      </c>
      <c r="S16" s="244">
        <v>1325.81701144061</v>
      </c>
      <c r="T16" s="244">
        <v>2651.634022881221</v>
      </c>
      <c r="U16" s="244">
        <v>0</v>
      </c>
      <c r="V16" s="244">
        <v>0</v>
      </c>
      <c r="W16" s="244">
        <v>1325.81701144061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972.89239004517913</v>
      </c>
      <c r="D17" s="212">
        <f t="shared" si="4"/>
        <v>1325.8170114406093</v>
      </c>
      <c r="E17" s="212">
        <f t="shared" si="4"/>
        <v>0</v>
      </c>
      <c r="F17" s="212">
        <f t="shared" si="4"/>
        <v>1325.817011440613</v>
      </c>
      <c r="G17" s="212">
        <f t="shared" si="4"/>
        <v>972.89239004517913</v>
      </c>
      <c r="H17" s="212">
        <f t="shared" si="4"/>
        <v>0</v>
      </c>
      <c r="I17" s="212">
        <f t="shared" si="4"/>
        <v>1325.817011440613</v>
      </c>
      <c r="J17" s="212">
        <f t="shared" si="4"/>
        <v>0</v>
      </c>
      <c r="K17" s="212">
        <f t="shared" si="4"/>
        <v>972.89239004518095</v>
      </c>
      <c r="L17" s="212">
        <f t="shared" si="4"/>
        <v>1325.8170114406093</v>
      </c>
      <c r="M17" s="212">
        <f t="shared" si="4"/>
        <v>0</v>
      </c>
      <c r="N17" s="212">
        <f t="shared" si="4"/>
        <v>0</v>
      </c>
      <c r="O17" s="212">
        <f t="shared" si="4"/>
        <v>2298.7094014857812</v>
      </c>
      <c r="P17" s="212">
        <f t="shared" si="4"/>
        <v>0</v>
      </c>
      <c r="Q17" s="212">
        <f t="shared" si="4"/>
        <v>0</v>
      </c>
      <c r="R17" s="212">
        <f t="shared" si="4"/>
        <v>2298.7094014857848</v>
      </c>
      <c r="S17" s="212">
        <f t="shared" si="4"/>
        <v>0</v>
      </c>
      <c r="T17" s="212">
        <f t="shared" si="4"/>
        <v>1325.817011440613</v>
      </c>
      <c r="U17" s="212">
        <f t="shared" si="4"/>
        <v>0</v>
      </c>
      <c r="V17" s="212">
        <f t="shared" si="4"/>
        <v>972.89239004517913</v>
      </c>
      <c r="W17" s="212">
        <f t="shared" si="4"/>
        <v>1325.8170114406093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972.89239004517913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972.89239004517913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972.89239004518095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972.89239004517913</v>
      </c>
      <c r="P18" s="243">
        <f t="shared" si="5"/>
        <v>0</v>
      </c>
      <c r="Q18" s="243">
        <f t="shared" si="5"/>
        <v>0</v>
      </c>
      <c r="R18" s="243">
        <f t="shared" si="5"/>
        <v>972.89239004517549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972.89239004517913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1325.8170114406093</v>
      </c>
      <c r="E19" s="244">
        <f t="shared" si="6"/>
        <v>0</v>
      </c>
      <c r="F19" s="244">
        <f t="shared" si="6"/>
        <v>1325.817011440613</v>
      </c>
      <c r="G19" s="244">
        <f t="shared" si="6"/>
        <v>0</v>
      </c>
      <c r="H19" s="244">
        <f t="shared" si="6"/>
        <v>0</v>
      </c>
      <c r="I19" s="244">
        <f t="shared" si="6"/>
        <v>1325.817011440613</v>
      </c>
      <c r="J19" s="244">
        <f t="shared" si="6"/>
        <v>0</v>
      </c>
      <c r="K19" s="244">
        <f t="shared" si="6"/>
        <v>0</v>
      </c>
      <c r="L19" s="244">
        <f t="shared" si="6"/>
        <v>1325.8170114406093</v>
      </c>
      <c r="M19" s="244">
        <f t="shared" si="6"/>
        <v>0</v>
      </c>
      <c r="N19" s="244">
        <f t="shared" si="6"/>
        <v>0</v>
      </c>
      <c r="O19" s="244">
        <f t="shared" si="6"/>
        <v>1325.8170114406021</v>
      </c>
      <c r="P19" s="244">
        <f t="shared" si="6"/>
        <v>0</v>
      </c>
      <c r="Q19" s="244">
        <f t="shared" si="6"/>
        <v>0</v>
      </c>
      <c r="R19" s="244">
        <f t="shared" si="6"/>
        <v>1325.8170114406093</v>
      </c>
      <c r="S19" s="244">
        <f t="shared" si="6"/>
        <v>0</v>
      </c>
      <c r="T19" s="244">
        <f t="shared" si="6"/>
        <v>1325.817011440613</v>
      </c>
      <c r="U19" s="244">
        <f t="shared" si="6"/>
        <v>0</v>
      </c>
      <c r="V19" s="244">
        <f t="shared" si="6"/>
        <v>0</v>
      </c>
      <c r="W19" s="244">
        <f t="shared" si="6"/>
        <v>1325.8170114406093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1749.4210526315801</v>
      </c>
      <c r="C20" s="205">
        <f t="shared" si="7"/>
        <v>2316.3456740270103</v>
      </c>
      <c r="D20" s="205">
        <f t="shared" si="7"/>
        <v>2795.3456740270103</v>
      </c>
      <c r="E20" s="205">
        <f t="shared" si="7"/>
        <v>1803.170674027011</v>
      </c>
      <c r="F20" s="205">
        <f t="shared" si="7"/>
        <v>2556.5220755127975</v>
      </c>
      <c r="G20" s="205">
        <f t="shared" si="7"/>
        <v>2783.1424655579794</v>
      </c>
      <c r="H20" s="205">
        <f t="shared" si="7"/>
        <v>1834.2754769985822</v>
      </c>
      <c r="I20" s="205">
        <f t="shared" si="7"/>
        <v>3232.0334884391923</v>
      </c>
      <c r="J20" s="205">
        <f t="shared" si="7"/>
        <v>4194.8374884391906</v>
      </c>
      <c r="K20" s="205">
        <f t="shared" si="7"/>
        <v>13963.782098394011</v>
      </c>
      <c r="L20" s="205">
        <f t="shared" si="7"/>
        <v>6735.6430869534015</v>
      </c>
      <c r="M20" s="205">
        <f t="shared" si="7"/>
        <v>3751.1000869534</v>
      </c>
      <c r="N20" s="205">
        <f t="shared" si="7"/>
        <v>5234.3350869534006</v>
      </c>
      <c r="O20" s="205">
        <f t="shared" si="7"/>
        <v>6093.98568546762</v>
      </c>
      <c r="P20" s="205">
        <f t="shared" si="7"/>
        <v>6472.7806854676182</v>
      </c>
      <c r="Q20" s="205">
        <f t="shared" si="7"/>
        <v>8229.5846854676183</v>
      </c>
      <c r="R20" s="205">
        <f t="shared" si="7"/>
        <v>5902.1602954224445</v>
      </c>
      <c r="S20" s="205">
        <f t="shared" si="7"/>
        <v>6532.8813068630479</v>
      </c>
      <c r="T20" s="205">
        <f t="shared" si="7"/>
        <v>7370.1363183036556</v>
      </c>
      <c r="U20" s="205">
        <f t="shared" si="7"/>
        <v>8675.5403183036542</v>
      </c>
      <c r="V20" s="205">
        <f t="shared" si="7"/>
        <v>10513.880928258475</v>
      </c>
      <c r="W20" s="205">
        <f t="shared" si="7"/>
        <v>6466.7739282584753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902.94736842104976</v>
      </c>
      <c r="C21" s="243">
        <f t="shared" si="8"/>
        <v>596.05497837587063</v>
      </c>
      <c r="D21" s="243">
        <f t="shared" si="8"/>
        <v>1279.0549783758706</v>
      </c>
      <c r="E21" s="243">
        <f t="shared" si="8"/>
        <v>671.6049783758699</v>
      </c>
      <c r="F21" s="243">
        <f t="shared" si="8"/>
        <v>929.61736842104983</v>
      </c>
      <c r="G21" s="243">
        <f t="shared" si="8"/>
        <v>863.49675846622995</v>
      </c>
      <c r="H21" s="243">
        <f t="shared" si="8"/>
        <v>729.04575846623084</v>
      </c>
      <c r="I21" s="243">
        <f t="shared" si="8"/>
        <v>995.73375846623094</v>
      </c>
      <c r="J21" s="243">
        <f t="shared" si="8"/>
        <v>1641.0647584662311</v>
      </c>
      <c r="K21" s="243">
        <f t="shared" si="8"/>
        <v>5767.2903684210505</v>
      </c>
      <c r="L21" s="243">
        <f t="shared" si="8"/>
        <v>2991.8793684210505</v>
      </c>
      <c r="M21" s="243">
        <f t="shared" si="8"/>
        <v>1686.9593684210486</v>
      </c>
      <c r="N21" s="243">
        <f t="shared" si="8"/>
        <v>2266.6063684210494</v>
      </c>
      <c r="O21" s="243">
        <f t="shared" si="8"/>
        <v>3807.5769783758715</v>
      </c>
      <c r="P21" s="243">
        <f t="shared" si="8"/>
        <v>4092.1169783758687</v>
      </c>
      <c r="Q21" s="243">
        <f t="shared" si="8"/>
        <v>5814.9119783758706</v>
      </c>
      <c r="R21" s="243">
        <f t="shared" si="8"/>
        <v>3964.2365883306966</v>
      </c>
      <c r="S21" s="243">
        <f t="shared" si="8"/>
        <v>4901.2675883306983</v>
      </c>
      <c r="T21" s="243">
        <f t="shared" si="8"/>
        <v>5113.0195883306951</v>
      </c>
      <c r="U21" s="243">
        <f t="shared" si="8"/>
        <v>5472.8065883306954</v>
      </c>
      <c r="V21" s="243">
        <f t="shared" si="8"/>
        <v>5542.2631982855146</v>
      </c>
      <c r="W21" s="243">
        <f t="shared" si="8"/>
        <v>4923.0561982855161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846.47368421053034</v>
      </c>
      <c r="C22" s="244">
        <f t="shared" si="9"/>
        <v>1720.2906956511397</v>
      </c>
      <c r="D22" s="244">
        <f t="shared" si="9"/>
        <v>1516.2906956511397</v>
      </c>
      <c r="E22" s="244">
        <f t="shared" si="9"/>
        <v>1131.5656956511411</v>
      </c>
      <c r="F22" s="244">
        <f t="shared" si="9"/>
        <v>1626.9047070917477</v>
      </c>
      <c r="G22" s="244">
        <f t="shared" si="9"/>
        <v>1919.6457070917495</v>
      </c>
      <c r="H22" s="244">
        <f t="shared" si="9"/>
        <v>1105.2297185323514</v>
      </c>
      <c r="I22" s="244">
        <f t="shared" si="9"/>
        <v>2236.2997299729614</v>
      </c>
      <c r="J22" s="244">
        <f t="shared" si="9"/>
        <v>2553.7727299729595</v>
      </c>
      <c r="K22" s="244">
        <f t="shared" si="9"/>
        <v>8196.4917299729605</v>
      </c>
      <c r="L22" s="244">
        <f t="shared" si="9"/>
        <v>3743.763718532351</v>
      </c>
      <c r="M22" s="244">
        <f t="shared" si="9"/>
        <v>2064.1407185323515</v>
      </c>
      <c r="N22" s="244">
        <f t="shared" si="9"/>
        <v>2967.7287185323512</v>
      </c>
      <c r="O22" s="244">
        <f t="shared" si="9"/>
        <v>2286.4087070917485</v>
      </c>
      <c r="P22" s="244">
        <f t="shared" si="9"/>
        <v>2380.6637070917495</v>
      </c>
      <c r="Q22" s="244">
        <f t="shared" si="9"/>
        <v>2414.6727070917477</v>
      </c>
      <c r="R22" s="244">
        <f t="shared" si="9"/>
        <v>1937.9237070917479</v>
      </c>
      <c r="S22" s="244">
        <f t="shared" si="9"/>
        <v>1631.6137185323496</v>
      </c>
      <c r="T22" s="244">
        <f t="shared" si="9"/>
        <v>2257.1167299729605</v>
      </c>
      <c r="U22" s="244">
        <f t="shared" si="9"/>
        <v>3202.7337299729588</v>
      </c>
      <c r="V22" s="244">
        <f t="shared" si="9"/>
        <v>4971.6177299729607</v>
      </c>
      <c r="W22" s="244">
        <f t="shared" si="9"/>
        <v>1543.7177299729592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4933.2664660361133</v>
      </c>
      <c r="C25" s="212">
        <v>4605.1459157351674</v>
      </c>
      <c r="D25" s="212">
        <v>4493.403181427343</v>
      </c>
      <c r="E25" s="212">
        <v>4570.1179707652618</v>
      </c>
      <c r="F25" s="212">
        <v>4595.3975064488386</v>
      </c>
      <c r="G25" s="212">
        <v>4811.0179707652624</v>
      </c>
      <c r="H25" s="212">
        <v>4799.6968185726564</v>
      </c>
      <c r="I25" s="212">
        <v>4700.4586414445394</v>
      </c>
      <c r="J25" s="212">
        <v>4569.4206362854693</v>
      </c>
      <c r="K25" s="212">
        <v>3274.6871023215822</v>
      </c>
      <c r="L25" s="212">
        <v>3650.7093723129829</v>
      </c>
      <c r="M25" s="212">
        <v>3842.5479793637151</v>
      </c>
      <c r="N25" s="212">
        <v>4010.7002579535679</v>
      </c>
      <c r="O25" s="212">
        <v>3560.2990541702488</v>
      </c>
      <c r="P25" s="212">
        <v>3635.3353396388661</v>
      </c>
      <c r="Q25" s="212">
        <v>3546.5173688736031</v>
      </c>
      <c r="R25" s="212">
        <v>3681.1606190885641</v>
      </c>
      <c r="S25" s="212">
        <v>3597.0694754944102</v>
      </c>
      <c r="T25" s="212">
        <v>3619.6315563198618</v>
      </c>
      <c r="U25" s="212">
        <v>3620.0685296646602</v>
      </c>
      <c r="V25" s="212">
        <v>3166.569475494412</v>
      </c>
      <c r="W25" s="212">
        <v>3434.7518056563481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917.74385210662081</v>
      </c>
      <c r="C26" s="215">
        <f t="shared" si="10"/>
        <v>773.53697334479796</v>
      </c>
      <c r="D26" s="215">
        <f t="shared" si="10"/>
        <v>757.76251074806532</v>
      </c>
      <c r="E26" s="215">
        <f t="shared" si="10"/>
        <v>777.84944110060178</v>
      </c>
      <c r="F26" s="215">
        <f t="shared" si="10"/>
        <v>812.48211521926044</v>
      </c>
      <c r="G26" s="215">
        <f t="shared" si="10"/>
        <v>948.93473774720553</v>
      </c>
      <c r="H26" s="215">
        <f t="shared" si="10"/>
        <v>918.45803955288034</v>
      </c>
      <c r="I26" s="215">
        <f t="shared" si="10"/>
        <v>897.67841788478063</v>
      </c>
      <c r="J26" s="215">
        <f t="shared" si="10"/>
        <v>765.38168529664654</v>
      </c>
      <c r="K26" s="215">
        <f t="shared" si="10"/>
        <v>441.91263972484961</v>
      </c>
      <c r="L26" s="215">
        <f t="shared" si="10"/>
        <v>540.26938950988813</v>
      </c>
      <c r="M26" s="215">
        <f t="shared" si="10"/>
        <v>637.24084264832322</v>
      </c>
      <c r="N26" s="215">
        <f t="shared" si="10"/>
        <v>636.54823731728277</v>
      </c>
      <c r="O26" s="215">
        <f t="shared" si="10"/>
        <v>457.84368013757518</v>
      </c>
      <c r="P26" s="215">
        <f t="shared" si="10"/>
        <v>424.18125537403267</v>
      </c>
      <c r="Q26" s="215">
        <f t="shared" si="10"/>
        <v>397.75460017196912</v>
      </c>
      <c r="R26" s="215">
        <f t="shared" si="10"/>
        <v>405.88589853826312</v>
      </c>
      <c r="S26" s="215">
        <f t="shared" si="10"/>
        <v>341.51332760103179</v>
      </c>
      <c r="T26" s="215">
        <f t="shared" si="10"/>
        <v>410.38503869303531</v>
      </c>
      <c r="U26" s="215">
        <f t="shared" si="10"/>
        <v>381.79776440240761</v>
      </c>
      <c r="V26" s="215">
        <f t="shared" si="10"/>
        <v>240.58873602751501</v>
      </c>
      <c r="W26" s="215">
        <f t="shared" si="10"/>
        <v>257.13439380911427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917.74385210662081</v>
      </c>
      <c r="C28" s="206">
        <v>773.53697334479796</v>
      </c>
      <c r="D28" s="206">
        <v>757.76251074806532</v>
      </c>
      <c r="E28" s="206">
        <v>777.84944110060178</v>
      </c>
      <c r="F28" s="206">
        <v>812.48211521926044</v>
      </c>
      <c r="G28" s="206">
        <v>948.93473774720553</v>
      </c>
      <c r="H28" s="206">
        <v>918.45803955288034</v>
      </c>
      <c r="I28" s="206">
        <v>897.67841788478063</v>
      </c>
      <c r="J28" s="206">
        <v>765.38168529664654</v>
      </c>
      <c r="K28" s="206">
        <v>441.91263972484961</v>
      </c>
      <c r="L28" s="206">
        <v>540.26938950988813</v>
      </c>
      <c r="M28" s="206">
        <v>637.24084264832322</v>
      </c>
      <c r="N28" s="206">
        <v>636.54823731728277</v>
      </c>
      <c r="O28" s="206">
        <v>457.84368013757518</v>
      </c>
      <c r="P28" s="206">
        <v>424.18125537403267</v>
      </c>
      <c r="Q28" s="206">
        <v>397.75460017196912</v>
      </c>
      <c r="R28" s="206">
        <v>405.88589853826312</v>
      </c>
      <c r="S28" s="206">
        <v>341.51332760103179</v>
      </c>
      <c r="T28" s="206">
        <v>410.38503869303531</v>
      </c>
      <c r="U28" s="206">
        <v>381.79776440240761</v>
      </c>
      <c r="V28" s="206">
        <v>240.58873602751501</v>
      </c>
      <c r="W28" s="206">
        <v>257.13439380911427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97.468271711092001</v>
      </c>
      <c r="C29" s="206">
        <f t="shared" si="11"/>
        <v>118.20017196904557</v>
      </c>
      <c r="D29" s="206">
        <f t="shared" si="11"/>
        <v>109.60171969045571</v>
      </c>
      <c r="E29" s="206">
        <f t="shared" si="11"/>
        <v>114.83705932932071</v>
      </c>
      <c r="F29" s="206">
        <f t="shared" si="11"/>
        <v>127.76818572656921</v>
      </c>
      <c r="G29" s="206">
        <f t="shared" si="11"/>
        <v>112.48211521926052</v>
      </c>
      <c r="H29" s="206">
        <f t="shared" si="11"/>
        <v>121.70163370593292</v>
      </c>
      <c r="I29" s="206">
        <f t="shared" si="11"/>
        <v>94.458813413585546</v>
      </c>
      <c r="J29" s="206">
        <f t="shared" si="11"/>
        <v>96.737403267411878</v>
      </c>
      <c r="K29" s="206">
        <f t="shared" si="11"/>
        <v>127.91633705932931</v>
      </c>
      <c r="L29" s="206">
        <f t="shared" si="11"/>
        <v>69.169819432502138</v>
      </c>
      <c r="M29" s="206">
        <f t="shared" si="11"/>
        <v>75.847893379191731</v>
      </c>
      <c r="N29" s="206">
        <f t="shared" si="11"/>
        <v>55.522098022355976</v>
      </c>
      <c r="O29" s="206">
        <f t="shared" si="11"/>
        <v>66.680997420464308</v>
      </c>
      <c r="P29" s="206">
        <f t="shared" si="11"/>
        <v>71.964230438521042</v>
      </c>
      <c r="Q29" s="206">
        <f t="shared" si="11"/>
        <v>89.67231298366292</v>
      </c>
      <c r="R29" s="206">
        <f t="shared" si="11"/>
        <v>89.83473774720548</v>
      </c>
      <c r="S29" s="206">
        <f t="shared" si="11"/>
        <v>68.233447979363703</v>
      </c>
      <c r="T29" s="206">
        <f t="shared" si="11"/>
        <v>77.940154772141014</v>
      </c>
      <c r="U29" s="206">
        <f t="shared" si="11"/>
        <v>68.59071367153912</v>
      </c>
      <c r="V29" s="206">
        <f t="shared" si="11"/>
        <v>80.057609630266555</v>
      </c>
      <c r="W29" s="206">
        <f t="shared" si="11"/>
        <v>119.0981943250215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24.171195184866718</v>
      </c>
      <c r="C31" s="206">
        <v>21.97386070507309</v>
      </c>
      <c r="D31" s="206">
        <v>21.97386070507309</v>
      </c>
      <c r="E31" s="206">
        <v>23.072484952708511</v>
      </c>
      <c r="F31" s="206">
        <v>27.467239896818569</v>
      </c>
      <c r="G31" s="206">
        <v>27.467239896818569</v>
      </c>
      <c r="H31" s="206">
        <v>26.368615649183141</v>
      </c>
      <c r="I31" s="206">
        <v>27.467239896818569</v>
      </c>
      <c r="J31" s="206">
        <v>21.97386070507309</v>
      </c>
      <c r="K31" s="206">
        <v>19.77644024075666</v>
      </c>
      <c r="L31" s="206">
        <v>24.171195184866718</v>
      </c>
      <c r="M31" s="206">
        <v>18.677730008598449</v>
      </c>
      <c r="N31" s="206">
        <v>17.579019776440241</v>
      </c>
      <c r="O31" s="206">
        <v>14.28297506448839</v>
      </c>
      <c r="P31" s="206">
        <v>9.8882201203783318</v>
      </c>
      <c r="Q31" s="206">
        <v>14.28297506448839</v>
      </c>
      <c r="R31" s="206">
        <v>16.480395528804809</v>
      </c>
      <c r="S31" s="206">
        <v>14.28297506448839</v>
      </c>
      <c r="T31" s="206">
        <v>13.184264832330181</v>
      </c>
      <c r="U31" s="206">
        <v>13.76001719690456</v>
      </c>
      <c r="V31" s="206">
        <v>30.551332760103179</v>
      </c>
      <c r="W31" s="206">
        <v>30.6128116938951</v>
      </c>
      <c r="DA31" s="71" t="s">
        <v>131</v>
      </c>
    </row>
    <row r="32" spans="1:105" ht="12" customHeight="1" x14ac:dyDescent="0.25">
      <c r="A32" s="18" t="s">
        <v>69</v>
      </c>
      <c r="B32" s="206">
        <v>8.139896818572657</v>
      </c>
      <c r="C32" s="206">
        <v>8.139896818572657</v>
      </c>
      <c r="D32" s="206">
        <v>8.139896818572657</v>
      </c>
      <c r="E32" s="206">
        <v>10.17480653482373</v>
      </c>
      <c r="F32" s="206">
        <v>9.1573516766981928</v>
      </c>
      <c r="G32" s="206">
        <v>9.1573516766981928</v>
      </c>
      <c r="H32" s="206">
        <v>9.1573516766981928</v>
      </c>
      <c r="I32" s="206">
        <v>8.139896818572657</v>
      </c>
      <c r="J32" s="206">
        <v>7.1223559759243331</v>
      </c>
      <c r="K32" s="206">
        <v>6.1049011177987964</v>
      </c>
      <c r="L32" s="206">
        <v>20.349699054170252</v>
      </c>
      <c r="M32" s="206">
        <v>16.27970765262253</v>
      </c>
      <c r="N32" s="206">
        <v>11.192347377472061</v>
      </c>
      <c r="O32" s="206">
        <v>13.22725709372313</v>
      </c>
      <c r="P32" s="206">
        <v>15.262252794496989</v>
      </c>
      <c r="Q32" s="206">
        <v>14.24479793637145</v>
      </c>
      <c r="R32" s="206">
        <v>12.209802235597589</v>
      </c>
      <c r="S32" s="206">
        <v>12.209802235597589</v>
      </c>
      <c r="T32" s="206">
        <v>12.209802235597589</v>
      </c>
      <c r="U32" s="206">
        <v>11.61865864144454</v>
      </c>
      <c r="V32" s="206">
        <v>10.991917454858131</v>
      </c>
      <c r="W32" s="206">
        <v>29.95571797076526</v>
      </c>
      <c r="DA32" s="71" t="s">
        <v>132</v>
      </c>
    </row>
    <row r="33" spans="1:105" ht="12" customHeight="1" x14ac:dyDescent="0.25">
      <c r="A33" s="18" t="s">
        <v>70</v>
      </c>
      <c r="B33" s="206">
        <v>62.099914015477211</v>
      </c>
      <c r="C33" s="206">
        <v>85.029148753224419</v>
      </c>
      <c r="D33" s="206">
        <v>76.430696474634559</v>
      </c>
      <c r="E33" s="206">
        <v>79.296818572656917</v>
      </c>
      <c r="F33" s="206">
        <v>88.850644883920893</v>
      </c>
      <c r="G33" s="206">
        <v>73.564574376612214</v>
      </c>
      <c r="H33" s="206">
        <v>83.118400687876175</v>
      </c>
      <c r="I33" s="206">
        <v>57.323043852106622</v>
      </c>
      <c r="J33" s="206">
        <v>66.876870163370597</v>
      </c>
      <c r="K33" s="206">
        <v>101.27067927773</v>
      </c>
      <c r="L33" s="206">
        <v>23.88460877042132</v>
      </c>
      <c r="M33" s="206">
        <v>40.126139294926908</v>
      </c>
      <c r="N33" s="206">
        <v>26.750730868443679</v>
      </c>
      <c r="O33" s="206">
        <v>39.170765262252793</v>
      </c>
      <c r="P33" s="206">
        <v>46.813757523645727</v>
      </c>
      <c r="Q33" s="206">
        <v>61.144539982803089</v>
      </c>
      <c r="R33" s="206">
        <v>61.144539982803089</v>
      </c>
      <c r="S33" s="206">
        <v>41.740670679277727</v>
      </c>
      <c r="T33" s="206">
        <v>52.546087704213242</v>
      </c>
      <c r="U33" s="206">
        <v>43.212037833190017</v>
      </c>
      <c r="V33" s="206">
        <v>38.514359415305243</v>
      </c>
      <c r="W33" s="206">
        <v>58.529664660361142</v>
      </c>
      <c r="DA33" s="71" t="s">
        <v>133</v>
      </c>
    </row>
    <row r="34" spans="1:105" ht="12" customHeight="1" x14ac:dyDescent="0.25">
      <c r="A34" s="18" t="s">
        <v>34</v>
      </c>
      <c r="B34" s="206">
        <v>3.0572656921754078</v>
      </c>
      <c r="C34" s="206">
        <v>3.0572656921754078</v>
      </c>
      <c r="D34" s="206">
        <v>3.0572656921754078</v>
      </c>
      <c r="E34" s="206">
        <v>2.2929492691315558</v>
      </c>
      <c r="F34" s="206">
        <v>2.2929492691315558</v>
      </c>
      <c r="G34" s="206">
        <v>2.2929492691315558</v>
      </c>
      <c r="H34" s="206">
        <v>3.0572656921754078</v>
      </c>
      <c r="I34" s="206">
        <v>1.5286328460877039</v>
      </c>
      <c r="J34" s="206">
        <v>0.76431642304385194</v>
      </c>
      <c r="K34" s="206">
        <v>0.76431642304385194</v>
      </c>
      <c r="L34" s="206">
        <v>0.76431642304385194</v>
      </c>
      <c r="M34" s="206">
        <v>0.76431642304385194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2168.6132416165087</v>
      </c>
      <c r="C35" s="206">
        <f t="shared" si="12"/>
        <v>1920.9754084264828</v>
      </c>
      <c r="D35" s="206">
        <f t="shared" si="12"/>
        <v>1909.271969045572</v>
      </c>
      <c r="E35" s="206">
        <f t="shared" si="12"/>
        <v>1967.457265692175</v>
      </c>
      <c r="F35" s="206">
        <f t="shared" si="12"/>
        <v>1881.8835769561481</v>
      </c>
      <c r="G35" s="206">
        <f t="shared" si="12"/>
        <v>1945.3353396388645</v>
      </c>
      <c r="H35" s="206">
        <f t="shared" si="12"/>
        <v>1888.9724849527079</v>
      </c>
      <c r="I35" s="206">
        <f t="shared" si="12"/>
        <v>1841.272570937231</v>
      </c>
      <c r="J35" s="206">
        <f t="shared" si="12"/>
        <v>1842.798796216681</v>
      </c>
      <c r="K35" s="206">
        <f t="shared" si="12"/>
        <v>1085.2536543422179</v>
      </c>
      <c r="L35" s="206">
        <f t="shared" si="12"/>
        <v>1397.4849527085121</v>
      </c>
      <c r="M35" s="206">
        <f t="shared" si="12"/>
        <v>1311.865864144454</v>
      </c>
      <c r="N35" s="206">
        <f t="shared" si="12"/>
        <v>1493.5797936371448</v>
      </c>
      <c r="O35" s="206">
        <f t="shared" si="12"/>
        <v>1375.1982803095445</v>
      </c>
      <c r="P35" s="206">
        <f t="shared" si="12"/>
        <v>1467.2924333619949</v>
      </c>
      <c r="Q35" s="206">
        <f t="shared" si="12"/>
        <v>1400.1050730868444</v>
      </c>
      <c r="R35" s="206">
        <f t="shared" si="12"/>
        <v>1427.4815993121242</v>
      </c>
      <c r="S35" s="206">
        <f t="shared" si="12"/>
        <v>1415.0055889939806</v>
      </c>
      <c r="T35" s="206">
        <f t="shared" si="12"/>
        <v>1415.5951848667244</v>
      </c>
      <c r="U35" s="206">
        <f t="shared" si="12"/>
        <v>1373.8282029234733</v>
      </c>
      <c r="V35" s="206">
        <f t="shared" si="12"/>
        <v>1283.406878761823</v>
      </c>
      <c r="W35" s="206">
        <f t="shared" si="12"/>
        <v>1352.0202923473778</v>
      </c>
      <c r="DA35" s="71"/>
    </row>
    <row r="36" spans="1:105" ht="12" customHeight="1" x14ac:dyDescent="0.25">
      <c r="A36" s="18" t="s">
        <v>72</v>
      </c>
      <c r="B36" s="206">
        <v>1872.291487532244</v>
      </c>
      <c r="C36" s="206">
        <v>1875.515907136715</v>
      </c>
      <c r="D36" s="206">
        <v>1885.4041272570939</v>
      </c>
      <c r="E36" s="206">
        <v>1945.1633705932929</v>
      </c>
      <c r="F36" s="206">
        <v>1879.4711951848669</v>
      </c>
      <c r="G36" s="206">
        <v>1926.203783319002</v>
      </c>
      <c r="H36" s="206">
        <v>1884.673258813413</v>
      </c>
      <c r="I36" s="206">
        <v>1841.272570937231</v>
      </c>
      <c r="J36" s="206">
        <v>1842.798796216681</v>
      </c>
      <c r="K36" s="206">
        <v>1085.2536543422179</v>
      </c>
      <c r="L36" s="206">
        <v>1397.4849527085121</v>
      </c>
      <c r="M36" s="206">
        <v>1311.865864144454</v>
      </c>
      <c r="N36" s="206">
        <v>1287.7901977644019</v>
      </c>
      <c r="O36" s="206">
        <v>1209.995700773861</v>
      </c>
      <c r="P36" s="206">
        <v>1186.994840928633</v>
      </c>
      <c r="Q36" s="206">
        <v>1190.756663800516</v>
      </c>
      <c r="R36" s="206">
        <v>1192.777300085985</v>
      </c>
      <c r="S36" s="206">
        <v>1255.853224419604</v>
      </c>
      <c r="T36" s="206">
        <v>1283.973602751505</v>
      </c>
      <c r="U36" s="206">
        <v>1264.43920894239</v>
      </c>
      <c r="V36" s="206">
        <v>1188.195184866724</v>
      </c>
      <c r="W36" s="206">
        <v>1254.512983662941</v>
      </c>
      <c r="DA36" s="71" t="s">
        <v>135</v>
      </c>
    </row>
    <row r="37" spans="1:105" ht="12" customHeight="1" x14ac:dyDescent="0.25">
      <c r="A37" s="18" t="s">
        <v>36</v>
      </c>
      <c r="B37" s="206">
        <v>296.3217540842648</v>
      </c>
      <c r="C37" s="206">
        <v>45.459501289767843</v>
      </c>
      <c r="D37" s="206">
        <v>23.867841788478071</v>
      </c>
      <c r="E37" s="206">
        <v>22.293895098882199</v>
      </c>
      <c r="F37" s="206">
        <v>2.412381771281169</v>
      </c>
      <c r="G37" s="206">
        <v>19.131556319862419</v>
      </c>
      <c r="H37" s="206">
        <v>4.2992261392949267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205.78959587274281</v>
      </c>
      <c r="O37" s="206">
        <v>165.20257953568361</v>
      </c>
      <c r="P37" s="206">
        <v>280.2975924333619</v>
      </c>
      <c r="Q37" s="206">
        <v>209.34840928632849</v>
      </c>
      <c r="R37" s="206">
        <v>234.70429922613931</v>
      </c>
      <c r="S37" s="206">
        <v>159.15236457437661</v>
      </c>
      <c r="T37" s="206">
        <v>131.6215821152193</v>
      </c>
      <c r="U37" s="206">
        <v>109.3889939810834</v>
      </c>
      <c r="V37" s="206">
        <v>95.211693895098875</v>
      </c>
      <c r="W37" s="206">
        <v>97.507308684436794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1.375752364574377E-3</v>
      </c>
      <c r="U38" s="206">
        <f t="shared" si="13"/>
        <v>1.375752364574377E-3</v>
      </c>
      <c r="V38" s="206">
        <f t="shared" si="13"/>
        <v>2.2355975924333621E-3</v>
      </c>
      <c r="W38" s="206">
        <f t="shared" si="13"/>
        <v>0.42635423760237229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1.375752364574377E-3</v>
      </c>
      <c r="U39" s="206">
        <v>1.375752364574377E-3</v>
      </c>
      <c r="V39" s="206">
        <v>2.2355975924333621E-3</v>
      </c>
      <c r="W39" s="206">
        <v>2.407566638005159E-3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0.42394667096436711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49.703869303525373</v>
      </c>
      <c r="G45" s="206">
        <v>50.611435941530523</v>
      </c>
      <c r="H45" s="206">
        <v>5.732330180567498</v>
      </c>
      <c r="I45" s="206">
        <v>3.2483233018056752</v>
      </c>
      <c r="J45" s="206">
        <v>5.0874462596732588</v>
      </c>
      <c r="K45" s="206">
        <v>266.98194325021501</v>
      </c>
      <c r="L45" s="206">
        <v>38.024247635425617</v>
      </c>
      <c r="M45" s="206">
        <v>42.872828890799653</v>
      </c>
      <c r="N45" s="206">
        <v>124.9641444539983</v>
      </c>
      <c r="O45" s="206">
        <v>87.05932932072227</v>
      </c>
      <c r="P45" s="206">
        <v>93.651504729148741</v>
      </c>
      <c r="Q45" s="206">
        <v>159.5012897678418</v>
      </c>
      <c r="R45" s="206">
        <v>187.70902837489251</v>
      </c>
      <c r="S45" s="206">
        <v>162.2846947549441</v>
      </c>
      <c r="T45" s="206">
        <v>89.874204643164234</v>
      </c>
      <c r="U45" s="206">
        <v>167.7744625967326</v>
      </c>
      <c r="V45" s="206">
        <v>135.8143594153052</v>
      </c>
      <c r="W45" s="206">
        <v>68.682373172828889</v>
      </c>
      <c r="DA45" s="71" t="s">
        <v>143</v>
      </c>
    </row>
    <row r="46" spans="1:105" ht="12" customHeight="1" x14ac:dyDescent="0.25">
      <c r="A46" s="21" t="s">
        <v>38</v>
      </c>
      <c r="B46" s="209">
        <v>1749.441100601892</v>
      </c>
      <c r="C46" s="209">
        <v>1792.4333619948411</v>
      </c>
      <c r="D46" s="209">
        <v>1716.7669819432499</v>
      </c>
      <c r="E46" s="209">
        <v>1709.9742046431641</v>
      </c>
      <c r="F46" s="209">
        <v>1723.559759243336</v>
      </c>
      <c r="G46" s="209">
        <v>1753.6543422184011</v>
      </c>
      <c r="H46" s="209">
        <v>1864.8323301805669</v>
      </c>
      <c r="I46" s="209">
        <v>1863.800515907137</v>
      </c>
      <c r="J46" s="209">
        <v>1859.4153052450561</v>
      </c>
      <c r="K46" s="209">
        <v>1352.62252794497</v>
      </c>
      <c r="L46" s="209">
        <v>1605.760963026655</v>
      </c>
      <c r="M46" s="209">
        <v>1774.7205503009459</v>
      </c>
      <c r="N46" s="209">
        <v>1700.085984522786</v>
      </c>
      <c r="O46" s="209">
        <v>1573.516766981943</v>
      </c>
      <c r="P46" s="209">
        <v>1578.245915735168</v>
      </c>
      <c r="Q46" s="209">
        <v>1499.484092863285</v>
      </c>
      <c r="R46" s="209">
        <v>1570.249355116079</v>
      </c>
      <c r="S46" s="209">
        <v>1610.0324161650899</v>
      </c>
      <c r="T46" s="209">
        <v>1625.835597592433</v>
      </c>
      <c r="U46" s="209">
        <v>1628.0760103181431</v>
      </c>
      <c r="V46" s="209">
        <v>1426.6996560619091</v>
      </c>
      <c r="W46" s="209">
        <v>1637.390197764403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4933.2664660361143</v>
      </c>
      <c r="C47" s="212">
        <f t="shared" si="14"/>
        <v>4605.1459157351683</v>
      </c>
      <c r="D47" s="212">
        <f t="shared" si="14"/>
        <v>4493.4031814273412</v>
      </c>
      <c r="E47" s="212">
        <f t="shared" si="14"/>
        <v>4570.1179707652627</v>
      </c>
      <c r="F47" s="212">
        <f t="shared" si="14"/>
        <v>4595.3975064488404</v>
      </c>
      <c r="G47" s="212">
        <f t="shared" si="14"/>
        <v>4811.0179707652633</v>
      </c>
      <c r="H47" s="212">
        <f t="shared" si="14"/>
        <v>4799.6968185726564</v>
      </c>
      <c r="I47" s="212">
        <f t="shared" si="14"/>
        <v>4700.4586414445394</v>
      </c>
      <c r="J47" s="212">
        <f t="shared" si="14"/>
        <v>4569.4206362854693</v>
      </c>
      <c r="K47" s="212">
        <f t="shared" si="14"/>
        <v>3274.6871023215808</v>
      </c>
      <c r="L47" s="212">
        <f t="shared" si="14"/>
        <v>3650.7093723129819</v>
      </c>
      <c r="M47" s="212">
        <f t="shared" si="14"/>
        <v>3842.5479793637151</v>
      </c>
      <c r="N47" s="212">
        <f t="shared" si="14"/>
        <v>4010.7002579535679</v>
      </c>
      <c r="O47" s="212">
        <f t="shared" si="14"/>
        <v>3560.2990541702502</v>
      </c>
      <c r="P47" s="212">
        <f t="shared" si="14"/>
        <v>3635.3353396388648</v>
      </c>
      <c r="Q47" s="212">
        <f t="shared" si="14"/>
        <v>3546.5173688736031</v>
      </c>
      <c r="R47" s="212">
        <f t="shared" si="14"/>
        <v>3681.1606190885641</v>
      </c>
      <c r="S47" s="212">
        <f t="shared" si="14"/>
        <v>3597.0694754944088</v>
      </c>
      <c r="T47" s="212">
        <f t="shared" si="14"/>
        <v>3619.6315563198623</v>
      </c>
      <c r="U47" s="212">
        <f t="shared" si="14"/>
        <v>3620.0685296646607</v>
      </c>
      <c r="V47" s="212">
        <f t="shared" si="14"/>
        <v>3166.5694754944116</v>
      </c>
      <c r="W47" s="212">
        <f t="shared" si="14"/>
        <v>3434.7518056563467</v>
      </c>
      <c r="DA47" s="109"/>
    </row>
    <row r="48" spans="1:105" ht="12" customHeight="1" x14ac:dyDescent="0.25">
      <c r="A48" s="51" t="s">
        <v>41</v>
      </c>
      <c r="B48" s="243">
        <f>ISI_fec!B5</f>
        <v>2883.6874141485791</v>
      </c>
      <c r="C48" s="243">
        <f>ISI_fec!C5</f>
        <v>2583.148085896752</v>
      </c>
      <c r="D48" s="243">
        <f>ISI_fec!D5</f>
        <v>2429.264883386008</v>
      </c>
      <c r="E48" s="243">
        <f>ISI_fec!E5</f>
        <v>2513.3353949497041</v>
      </c>
      <c r="F48" s="243">
        <f>ISI_fec!F5</f>
        <v>2546.2440211112062</v>
      </c>
      <c r="G48" s="243">
        <f>ISI_fec!G5</f>
        <v>2795.03696538847</v>
      </c>
      <c r="H48" s="243">
        <f>ISI_fec!H5</f>
        <v>2660.3494739766238</v>
      </c>
      <c r="I48" s="243">
        <f>ISI_fec!I5</f>
        <v>2565.9349665887562</v>
      </c>
      <c r="J48" s="243">
        <f>ISI_fec!J5</f>
        <v>2448.5122250051741</v>
      </c>
      <c r="K48" s="243">
        <f>ISI_fec!K5</f>
        <v>1528.477621468144</v>
      </c>
      <c r="L48" s="243">
        <f>ISI_fec!L5</f>
        <v>1859.720193570678</v>
      </c>
      <c r="M48" s="243">
        <f>ISI_fec!M5</f>
        <v>1997.188757908845</v>
      </c>
      <c r="N48" s="243">
        <f>ISI_fec!N5</f>
        <v>2083.1226534994198</v>
      </c>
      <c r="O48" s="243">
        <f>ISI_fec!O5</f>
        <v>1606.933078081626</v>
      </c>
      <c r="P48" s="243">
        <f>ISI_fec!P5</f>
        <v>1611.150739783985</v>
      </c>
      <c r="Q48" s="243">
        <f>ISI_fec!Q5</f>
        <v>1319.5949498304899</v>
      </c>
      <c r="R48" s="243">
        <f>ISI_fec!R5</f>
        <v>1488.8550729865119</v>
      </c>
      <c r="S48" s="243">
        <f>ISI_fec!S5</f>
        <v>1227.9084399833209</v>
      </c>
      <c r="T48" s="243">
        <f>ISI_fec!T5</f>
        <v>1170.0031862915459</v>
      </c>
      <c r="U48" s="243">
        <f>ISI_fec!U5</f>
        <v>1147.701326876783</v>
      </c>
      <c r="V48" s="243">
        <f>ISI_fec!V5</f>
        <v>879.15007839941541</v>
      </c>
      <c r="W48" s="243">
        <f>ISI_fec!W5</f>
        <v>946.7438250208678</v>
      </c>
      <c r="DA48" s="83"/>
    </row>
    <row r="49" spans="1:105" ht="12" customHeight="1" x14ac:dyDescent="0.25">
      <c r="A49" s="52" t="s">
        <v>42</v>
      </c>
      <c r="B49" s="244">
        <f>ISI_fec!B54</f>
        <v>2049.5790518875351</v>
      </c>
      <c r="C49" s="244">
        <f>ISI_fec!C54</f>
        <v>2021.997829838416</v>
      </c>
      <c r="D49" s="244">
        <f>ISI_fec!D54</f>
        <v>2064.1382980413332</v>
      </c>
      <c r="E49" s="244">
        <f>ISI_fec!E54</f>
        <v>2056.7825758155582</v>
      </c>
      <c r="F49" s="244">
        <f>ISI_fec!F54</f>
        <v>2049.1534853376338</v>
      </c>
      <c r="G49" s="244">
        <f>ISI_fec!G54</f>
        <v>2015.9810053767931</v>
      </c>
      <c r="H49" s="244">
        <f>ISI_fec!H54</f>
        <v>2139.3473445960321</v>
      </c>
      <c r="I49" s="244">
        <f>ISI_fec!I54</f>
        <v>2134.5236748557832</v>
      </c>
      <c r="J49" s="244">
        <f>ISI_fec!J54</f>
        <v>2120.9084112802948</v>
      </c>
      <c r="K49" s="244">
        <f>ISI_fec!K54</f>
        <v>1746.2094808534371</v>
      </c>
      <c r="L49" s="244">
        <f>ISI_fec!L54</f>
        <v>1790.9891787423039</v>
      </c>
      <c r="M49" s="244">
        <f>ISI_fec!M54</f>
        <v>1845.3592214548701</v>
      </c>
      <c r="N49" s="244">
        <f>ISI_fec!N54</f>
        <v>1927.5776044541481</v>
      </c>
      <c r="O49" s="244">
        <f>ISI_fec!O54</f>
        <v>1953.3659760886239</v>
      </c>
      <c r="P49" s="244">
        <f>ISI_fec!P54</f>
        <v>2024.1845998548799</v>
      </c>
      <c r="Q49" s="244">
        <f>ISI_fec!Q54</f>
        <v>2226.9224190431132</v>
      </c>
      <c r="R49" s="244">
        <f>ISI_fec!R54</f>
        <v>2192.3055461020522</v>
      </c>
      <c r="S49" s="244">
        <f>ISI_fec!S54</f>
        <v>2369.1610355110879</v>
      </c>
      <c r="T49" s="244">
        <f>ISI_fec!T54</f>
        <v>2449.6283700283161</v>
      </c>
      <c r="U49" s="244">
        <f>ISI_fec!U54</f>
        <v>2472.3672027878779</v>
      </c>
      <c r="V49" s="244">
        <f>ISI_fec!V54</f>
        <v>2287.4193970949959</v>
      </c>
      <c r="W49" s="244">
        <f>ISI_fec!W54</f>
        <v>2488.0079806354788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12143.725030739944</v>
      </c>
      <c r="C51" s="205">
        <f t="shared" si="15"/>
        <v>10167.562233421906</v>
      </c>
      <c r="D51" s="205">
        <f t="shared" si="15"/>
        <v>9695.9915217653397</v>
      </c>
      <c r="E51" s="205">
        <f t="shared" si="15"/>
        <v>9899.4385130123683</v>
      </c>
      <c r="F51" s="205">
        <f t="shared" si="15"/>
        <v>9951.5332609415018</v>
      </c>
      <c r="G51" s="205">
        <f t="shared" si="15"/>
        <v>11235.994294561013</v>
      </c>
      <c r="H51" s="205">
        <f t="shared" si="15"/>
        <v>10905.596611853476</v>
      </c>
      <c r="I51" s="205">
        <f t="shared" si="15"/>
        <v>10461.153465660254</v>
      </c>
      <c r="J51" s="205">
        <f t="shared" si="15"/>
        <v>10001.088084656107</v>
      </c>
      <c r="K51" s="205">
        <f t="shared" si="15"/>
        <v>6169.246952521692</v>
      </c>
      <c r="L51" s="205">
        <f t="shared" si="15"/>
        <v>7378.7898479470095</v>
      </c>
      <c r="M51" s="205">
        <f t="shared" si="15"/>
        <v>7914.9518676264788</v>
      </c>
      <c r="N51" s="205">
        <f t="shared" si="15"/>
        <v>8290.8937115966764</v>
      </c>
      <c r="O51" s="205">
        <f t="shared" si="15"/>
        <v>7055.2740681326313</v>
      </c>
      <c r="P51" s="205">
        <f t="shared" si="15"/>
        <v>7745.6045011238402</v>
      </c>
      <c r="Q51" s="205">
        <f t="shared" si="15"/>
        <v>7145.5650029687258</v>
      </c>
      <c r="R51" s="205">
        <f t="shared" si="15"/>
        <v>7587.6865042194886</v>
      </c>
      <c r="S51" s="205">
        <f t="shared" si="15"/>
        <v>6717.5081115980429</v>
      </c>
      <c r="T51" s="205">
        <f t="shared" si="15"/>
        <v>7028.7923969980639</v>
      </c>
      <c r="U51" s="205">
        <f t="shared" si="15"/>
        <v>6689.3738110648528</v>
      </c>
      <c r="V51" s="205">
        <f t="shared" si="15"/>
        <v>5650.1279365432174</v>
      </c>
      <c r="W51" s="205">
        <f t="shared" si="15"/>
        <v>6213.2742982180353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10634.377674806174</v>
      </c>
      <c r="C52" s="215">
        <f>(ISI_emi!C5-ISI_emi!C52)+(ISI_emi!C54-ISI_emi!C96)</f>
        <v>8691.9958391582477</v>
      </c>
      <c r="D52" s="215">
        <f>(ISI_emi!D5-ISI_emi!D52)+(ISI_emi!D54-ISI_emi!D96)</f>
        <v>8380.832933596841</v>
      </c>
      <c r="E52" s="215">
        <f>(ISI_emi!E5-ISI_emi!E52)+(ISI_emi!E54-ISI_emi!E96)</f>
        <v>8633.9509493440873</v>
      </c>
      <c r="F52" s="215">
        <f>(ISI_emi!F5-ISI_emi!F52)+(ISI_emi!F54-ISI_emi!F96)</f>
        <v>8520.9034329305268</v>
      </c>
      <c r="G52" s="215">
        <f>(ISI_emi!G5-ISI_emi!G52)+(ISI_emi!G54-ISI_emi!G96)</f>
        <v>9490.8985017089908</v>
      </c>
      <c r="H52" s="215">
        <f>(ISI_emi!H5-ISI_emi!H52)+(ISI_emi!H54-ISI_emi!H96)</f>
        <v>9126.5748073985342</v>
      </c>
      <c r="I52" s="215">
        <f>(ISI_emi!I5-ISI_emi!I52)+(ISI_emi!I54-ISI_emi!I96)</f>
        <v>8819.8578308146625</v>
      </c>
      <c r="J52" s="215">
        <f>(ISI_emi!J5-ISI_emi!J52)+(ISI_emi!J54-ISI_emi!J96)</f>
        <v>8208.5697268539916</v>
      </c>
      <c r="K52" s="215">
        <f>(ISI_emi!K5-ISI_emi!K52)+(ISI_emi!K54-ISI_emi!K96)</f>
        <v>5012.2410687848642</v>
      </c>
      <c r="L52" s="215">
        <f>(ISI_emi!L5-ISI_emi!L52)+(ISI_emi!L54-ISI_emi!L96)</f>
        <v>5958.9646960153159</v>
      </c>
      <c r="M52" s="215">
        <f>(ISI_emi!M5-ISI_emi!M52)+(ISI_emi!M54-ISI_emi!M96)</f>
        <v>6261.1901087887718</v>
      </c>
      <c r="N52" s="215">
        <f>(ISI_emi!N5-ISI_emi!N52)+(ISI_emi!N54-ISI_emi!N96)</f>
        <v>6694.3010205190621</v>
      </c>
      <c r="O52" s="215">
        <f>(ISI_emi!O5-ISI_emi!O52)+(ISI_emi!O54-ISI_emi!O96)</f>
        <v>5579.7678213618901</v>
      </c>
      <c r="P52" s="215">
        <f>(ISI_emi!P5-ISI_emi!P52)+(ISI_emi!P54-ISI_emi!P96)</f>
        <v>6344.7856895259501</v>
      </c>
      <c r="Q52" s="215">
        <f>(ISI_emi!Q5-ISI_emi!Q52)+(ISI_emi!Q54-ISI_emi!Q96)</f>
        <v>5818.9604197045355</v>
      </c>
      <c r="R52" s="215">
        <f>(ISI_emi!R5-ISI_emi!R52)+(ISI_emi!R54-ISI_emi!R96)</f>
        <v>6114.3153511947185</v>
      </c>
      <c r="S52" s="215">
        <f>(ISI_emi!S5-ISI_emi!S52)+(ISI_emi!S54-ISI_emi!S96)</f>
        <v>5309.6336263290559</v>
      </c>
      <c r="T52" s="215">
        <f>(ISI_emi!T5-ISI_emi!T52)+(ISI_emi!T54-ISI_emi!T96)</f>
        <v>5592.6775869073281</v>
      </c>
      <c r="U52" s="215">
        <f>(ISI_emi!U5-ISI_emi!U52)+(ISI_emi!U54-ISI_emi!U96)</f>
        <v>5332.3238502722588</v>
      </c>
      <c r="V52" s="215">
        <f>(ISI_emi!V5-ISI_emi!V52)+(ISI_emi!V54-ISI_emi!V96)</f>
        <v>4435.492365294338</v>
      </c>
      <c r="W52" s="215">
        <f>(ISI_emi!W5-ISI_emi!W52)+(ISI_emi!W54-ISI_emi!W96)</f>
        <v>4790.323867057512</v>
      </c>
      <c r="DA52" s="85"/>
    </row>
    <row r="53" spans="1:105" ht="12" customHeight="1" x14ac:dyDescent="0.25">
      <c r="A53" s="14" t="s">
        <v>147</v>
      </c>
      <c r="B53" s="206">
        <f>ISI_emi!B52+ISI_emi!B96</f>
        <v>1509.3473559337704</v>
      </c>
      <c r="C53" s="206">
        <f>ISI_emi!C52+ISI_emi!C96</f>
        <v>1475.566394263659</v>
      </c>
      <c r="D53" s="206">
        <f>ISI_emi!D52+ISI_emi!D96</f>
        <v>1315.1585881684987</v>
      </c>
      <c r="E53" s="206">
        <f>ISI_emi!E52+ISI_emi!E96</f>
        <v>1265.4875636682807</v>
      </c>
      <c r="F53" s="206">
        <f>ISI_emi!F52+ISI_emi!F96</f>
        <v>1430.6298280109741</v>
      </c>
      <c r="G53" s="206">
        <f>ISI_emi!G52+ISI_emi!G96</f>
        <v>1745.0957928520227</v>
      </c>
      <c r="H53" s="206">
        <f>ISI_emi!H52+ISI_emi!H96</f>
        <v>1779.0218044549424</v>
      </c>
      <c r="I53" s="206">
        <f>ISI_emi!I52+ISI_emi!I96</f>
        <v>1641.2956348455925</v>
      </c>
      <c r="J53" s="206">
        <f>ISI_emi!J52+ISI_emi!J96</f>
        <v>1792.5183578021147</v>
      </c>
      <c r="K53" s="206">
        <f>ISI_emi!K52+ISI_emi!K96</f>
        <v>1157.0058837368281</v>
      </c>
      <c r="L53" s="206">
        <f>ISI_emi!L52+ISI_emi!L96</f>
        <v>1419.8251519316941</v>
      </c>
      <c r="M53" s="206">
        <f>ISI_emi!M52+ISI_emi!M96</f>
        <v>1653.7617588377068</v>
      </c>
      <c r="N53" s="206">
        <f>ISI_emi!N52+ISI_emi!N96</f>
        <v>1596.5926910776145</v>
      </c>
      <c r="O53" s="206">
        <f>ISI_emi!O52+ISI_emi!O96</f>
        <v>1475.5062467707412</v>
      </c>
      <c r="P53" s="206">
        <f>ISI_emi!P52+ISI_emi!P96</f>
        <v>1400.8188115978899</v>
      </c>
      <c r="Q53" s="206">
        <f>ISI_emi!Q52+ISI_emi!Q96</f>
        <v>1326.6045832641908</v>
      </c>
      <c r="R53" s="206">
        <f>ISI_emi!R52+ISI_emi!R96</f>
        <v>1473.3711530247704</v>
      </c>
      <c r="S53" s="206">
        <f>ISI_emi!S52+ISI_emi!S96</f>
        <v>1407.874485268987</v>
      </c>
      <c r="T53" s="206">
        <f>ISI_emi!T52+ISI_emi!T96</f>
        <v>1436.1148100907355</v>
      </c>
      <c r="U53" s="206">
        <f>ISI_emi!U52+ISI_emi!U96</f>
        <v>1357.0499607925942</v>
      </c>
      <c r="V53" s="206">
        <f>ISI_emi!V52+ISI_emi!V96</f>
        <v>1214.6355712488794</v>
      </c>
      <c r="W53" s="206">
        <f>ISI_emi!W52+ISI_emi!W96</f>
        <v>1422.9504311605237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12143.725030739944</v>
      </c>
      <c r="C54" s="212">
        <f t="shared" si="16"/>
        <v>10167.562233421906</v>
      </c>
      <c r="D54" s="212">
        <f t="shared" si="16"/>
        <v>9695.9915217653397</v>
      </c>
      <c r="E54" s="212">
        <f t="shared" si="16"/>
        <v>9899.4385130123665</v>
      </c>
      <c r="F54" s="212">
        <f t="shared" si="16"/>
        <v>9951.5332609415</v>
      </c>
      <c r="G54" s="212">
        <f t="shared" si="16"/>
        <v>11235.994294561013</v>
      </c>
      <c r="H54" s="212">
        <f t="shared" si="16"/>
        <v>10905.596611853478</v>
      </c>
      <c r="I54" s="212">
        <f t="shared" si="16"/>
        <v>10461.153465660256</v>
      </c>
      <c r="J54" s="212">
        <f t="shared" si="16"/>
        <v>10001.088084656107</v>
      </c>
      <c r="K54" s="212">
        <f t="shared" si="16"/>
        <v>6169.2469525216929</v>
      </c>
      <c r="L54" s="212">
        <f t="shared" si="16"/>
        <v>7378.7898479470105</v>
      </c>
      <c r="M54" s="212">
        <f t="shared" si="16"/>
        <v>7914.9518676264788</v>
      </c>
      <c r="N54" s="212">
        <f t="shared" si="16"/>
        <v>8290.8937115966783</v>
      </c>
      <c r="O54" s="212">
        <f t="shared" si="16"/>
        <v>7055.2740681326304</v>
      </c>
      <c r="P54" s="212">
        <f t="shared" si="16"/>
        <v>7745.6045011238402</v>
      </c>
      <c r="Q54" s="212">
        <f t="shared" si="16"/>
        <v>7145.5650029687258</v>
      </c>
      <c r="R54" s="212">
        <f t="shared" si="16"/>
        <v>7587.6865042194895</v>
      </c>
      <c r="S54" s="212">
        <f t="shared" si="16"/>
        <v>6717.5081115980429</v>
      </c>
      <c r="T54" s="212">
        <f t="shared" si="16"/>
        <v>7028.7923969980629</v>
      </c>
      <c r="U54" s="212">
        <f t="shared" si="16"/>
        <v>6689.3738110648537</v>
      </c>
      <c r="V54" s="212">
        <f t="shared" si="16"/>
        <v>5650.1279365432174</v>
      </c>
      <c r="W54" s="212">
        <f t="shared" si="16"/>
        <v>6213.2742982180353</v>
      </c>
      <c r="DA54" s="109"/>
    </row>
    <row r="55" spans="1:105" ht="12" customHeight="1" x14ac:dyDescent="0.25">
      <c r="A55" s="51" t="s">
        <v>41</v>
      </c>
      <c r="B55" s="243">
        <f>ISI_emi!B$5</f>
        <v>9672.4665440142326</v>
      </c>
      <c r="C55" s="243">
        <f>ISI_emi!C$5</f>
        <v>8026.0325328006093</v>
      </c>
      <c r="D55" s="243">
        <f>ISI_emi!D$5</f>
        <v>7501.8805528157682</v>
      </c>
      <c r="E55" s="243">
        <f>ISI_emi!E$5</f>
        <v>7696.234729576704</v>
      </c>
      <c r="F55" s="243">
        <f>ISI_emi!F$5</f>
        <v>7833.5181429948489</v>
      </c>
      <c r="G55" s="243">
        <f>ISI_emi!G$5</f>
        <v>9111.0459214119583</v>
      </c>
      <c r="H55" s="243">
        <f>ISI_emi!H$5</f>
        <v>8709.0323775445413</v>
      </c>
      <c r="I55" s="243">
        <f>ISI_emi!I$5</f>
        <v>8322.7962502180635</v>
      </c>
      <c r="J55" s="243">
        <f>ISI_emi!J$5</f>
        <v>7872.1641230617897</v>
      </c>
      <c r="K55" s="243">
        <f>ISI_emi!K$5</f>
        <v>4578.8749659897694</v>
      </c>
      <c r="L55" s="243">
        <f>ISI_emi!L$5</f>
        <v>5697.9298304762269</v>
      </c>
      <c r="M55" s="243">
        <f>ISI_emi!M$5</f>
        <v>6292.1133286231361</v>
      </c>
      <c r="N55" s="243">
        <f>ISI_emi!N$5</f>
        <v>6519.1019543730708</v>
      </c>
      <c r="O55" s="243">
        <f>ISI_emi!O$5</f>
        <v>5167.7414885243697</v>
      </c>
      <c r="P55" s="243">
        <f>ISI_emi!P$5</f>
        <v>5474.7423688669605</v>
      </c>
      <c r="Q55" s="243">
        <f>ISI_emi!Q$5</f>
        <v>4620.9406881383502</v>
      </c>
      <c r="R55" s="243">
        <f>ISI_emi!R$5</f>
        <v>5140.5087729809939</v>
      </c>
      <c r="S55" s="243">
        <f>ISI_emi!S$5</f>
        <v>4189.353378958036</v>
      </c>
      <c r="T55" s="243">
        <f>ISI_emi!T$5</f>
        <v>4305.2872441036598</v>
      </c>
      <c r="U55" s="243">
        <f>ISI_emi!U$5</f>
        <v>4055.9744250790618</v>
      </c>
      <c r="V55" s="243">
        <f>ISI_emi!V$5</f>
        <v>3089.7599813061115</v>
      </c>
      <c r="W55" s="243">
        <f>ISI_emi!W$5</f>
        <v>3423.998256427195</v>
      </c>
      <c r="DA55" s="83"/>
    </row>
    <row r="56" spans="1:105" ht="12" customHeight="1" x14ac:dyDescent="0.25">
      <c r="A56" s="52" t="s">
        <v>42</v>
      </c>
      <c r="B56" s="244">
        <f>ISI_emi!B$54</f>
        <v>2471.2584867257115</v>
      </c>
      <c r="C56" s="244">
        <f>ISI_emi!C$54</f>
        <v>2141.5297006212973</v>
      </c>
      <c r="D56" s="244">
        <f>ISI_emi!D$54</f>
        <v>2194.1109689495725</v>
      </c>
      <c r="E56" s="244">
        <f>ISI_emi!E$54</f>
        <v>2203.2037834356634</v>
      </c>
      <c r="F56" s="244">
        <f>ISI_emi!F$54</f>
        <v>2118.0151179466511</v>
      </c>
      <c r="G56" s="244">
        <f>ISI_emi!G$54</f>
        <v>2124.9483731490541</v>
      </c>
      <c r="H56" s="244">
        <f>ISI_emi!H$54</f>
        <v>2196.5642343089357</v>
      </c>
      <c r="I56" s="244">
        <f>ISI_emi!I$54</f>
        <v>2138.3572154421918</v>
      </c>
      <c r="J56" s="244">
        <f>ISI_emi!J$54</f>
        <v>2128.923961594317</v>
      </c>
      <c r="K56" s="244">
        <f>ISI_emi!K$54</f>
        <v>1590.3719865319231</v>
      </c>
      <c r="L56" s="244">
        <f>ISI_emi!L$54</f>
        <v>1680.8600174707833</v>
      </c>
      <c r="M56" s="244">
        <f>ISI_emi!M$54</f>
        <v>1622.8385390033427</v>
      </c>
      <c r="N56" s="244">
        <f>ISI_emi!N$54</f>
        <v>1771.7917572236067</v>
      </c>
      <c r="O56" s="244">
        <f>ISI_emi!O$54</f>
        <v>1887.5325796082611</v>
      </c>
      <c r="P56" s="244">
        <f>ISI_emi!P$54</f>
        <v>2270.8621322568792</v>
      </c>
      <c r="Q56" s="244">
        <f>ISI_emi!Q$54</f>
        <v>2524.6243148303756</v>
      </c>
      <c r="R56" s="244">
        <f>ISI_emi!R$54</f>
        <v>2447.1777312384952</v>
      </c>
      <c r="S56" s="244">
        <f>ISI_emi!S$54</f>
        <v>2528.1547326400068</v>
      </c>
      <c r="T56" s="244">
        <f>ISI_emi!T$54</f>
        <v>2723.5051528944032</v>
      </c>
      <c r="U56" s="244">
        <f>ISI_emi!U$54</f>
        <v>2633.3993859857915</v>
      </c>
      <c r="V56" s="244">
        <f>ISI_emi!V$54</f>
        <v>2560.3679552371059</v>
      </c>
      <c r="W56" s="244">
        <f>ISI_emi!W$54</f>
        <v>2789.2760417908398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305.23704563436877</v>
      </c>
      <c r="C58" s="252">
        <f t="shared" si="17"/>
        <v>276.96098681057879</v>
      </c>
      <c r="D58" s="252">
        <f t="shared" si="17"/>
        <v>259.51874038757416</v>
      </c>
      <c r="E58" s="252">
        <f t="shared" si="17"/>
        <v>271.50202346959077</v>
      </c>
      <c r="F58" s="252">
        <f t="shared" si="17"/>
        <v>266.52231407661981</v>
      </c>
      <c r="G58" s="252">
        <f t="shared" si="17"/>
        <v>272.25436997993637</v>
      </c>
      <c r="H58" s="252">
        <f t="shared" si="17"/>
        <v>269.24035310505093</v>
      </c>
      <c r="I58" s="252">
        <f t="shared" si="17"/>
        <v>303.11783580259072</v>
      </c>
      <c r="J58" s="252">
        <f t="shared" si="17"/>
        <v>281.55925933904439</v>
      </c>
      <c r="K58" s="252">
        <f t="shared" si="17"/>
        <v>211.82838806068264</v>
      </c>
      <c r="L58" s="252">
        <f t="shared" si="17"/>
        <v>223.47535730935309</v>
      </c>
      <c r="M58" s="252">
        <f t="shared" si="17"/>
        <v>220.6514353260377</v>
      </c>
      <c r="N58" s="252">
        <f t="shared" si="17"/>
        <v>203.62888213878585</v>
      </c>
      <c r="O58" s="252">
        <f t="shared" si="17"/>
        <v>210.57271573297896</v>
      </c>
      <c r="P58" s="252">
        <f t="shared" si="17"/>
        <v>230.47439750644844</v>
      </c>
      <c r="Q58" s="252">
        <f t="shared" si="17"/>
        <v>229.83932649004601</v>
      </c>
      <c r="R58" s="252">
        <f t="shared" si="17"/>
        <v>245.72552431683116</v>
      </c>
      <c r="S58" s="252">
        <f t="shared" si="17"/>
        <v>264.19034029159212</v>
      </c>
      <c r="T58" s="252">
        <f t="shared" si="17"/>
        <v>259.01072981176509</v>
      </c>
      <c r="U58" s="252">
        <f t="shared" si="17"/>
        <v>239.4009960574258</v>
      </c>
      <c r="V58" s="252">
        <f t="shared" si="17"/>
        <v>241.13688191651005</v>
      </c>
      <c r="W58" s="252">
        <f t="shared" si="17"/>
        <v>333.53079479220531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0.18435914892320768</v>
      </c>
      <c r="C59" s="253">
        <f t="shared" si="18"/>
        <v>0.17348449484781195</v>
      </c>
      <c r="D59" s="253">
        <f t="shared" si="18"/>
        <v>0.17238560505744421</v>
      </c>
      <c r="E59" s="253">
        <f t="shared" si="18"/>
        <v>0.16889971222247113</v>
      </c>
      <c r="F59" s="253">
        <f t="shared" si="18"/>
        <v>0.16065838812460126</v>
      </c>
      <c r="G59" s="253">
        <f t="shared" si="18"/>
        <v>0.16391992964741209</v>
      </c>
      <c r="H59" s="253">
        <f t="shared" si="18"/>
        <v>0.15177152170182595</v>
      </c>
      <c r="I59" s="253">
        <f t="shared" si="18"/>
        <v>0.1489723949217838</v>
      </c>
      <c r="J59" s="253">
        <f t="shared" si="18"/>
        <v>0.14937753765724451</v>
      </c>
      <c r="K59" s="253">
        <f t="shared" si="18"/>
        <v>0.16498903901159859</v>
      </c>
      <c r="L59" s="253">
        <f t="shared" si="18"/>
        <v>0.14177386043102694</v>
      </c>
      <c r="M59" s="253">
        <f t="shared" si="18"/>
        <v>0.13372467264969826</v>
      </c>
      <c r="N59" s="253">
        <f t="shared" si="18"/>
        <v>0.14717335972475856</v>
      </c>
      <c r="O59" s="253">
        <f t="shared" si="18"/>
        <v>0.1477720872664593</v>
      </c>
      <c r="P59" s="253">
        <f t="shared" si="18"/>
        <v>0.15329665093692363</v>
      </c>
      <c r="Q59" s="253">
        <f t="shared" si="18"/>
        <v>0.16151678335714453</v>
      </c>
      <c r="R59" s="253">
        <f t="shared" si="18"/>
        <v>0.15790765482354724</v>
      </c>
      <c r="S59" s="253">
        <f t="shared" si="18"/>
        <v>0.14983290748179565</v>
      </c>
      <c r="T59" s="253">
        <f t="shared" si="18"/>
        <v>0.14776558776682822</v>
      </c>
      <c r="U59" s="253">
        <f t="shared" si="18"/>
        <v>0.15610227289509818</v>
      </c>
      <c r="V59" s="253">
        <f t="shared" si="18"/>
        <v>0.155382949130383</v>
      </c>
      <c r="W59" s="253">
        <f t="shared" si="18"/>
        <v>0.14061730691629004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0.27010934939570808</v>
      </c>
      <c r="C60" s="254">
        <f t="shared" si="19"/>
        <v>0.25805675183783738</v>
      </c>
      <c r="D60" s="254">
        <f t="shared" si="19"/>
        <v>0.2604551177641265</v>
      </c>
      <c r="E60" s="254">
        <f t="shared" si="19"/>
        <v>0.25299190140870442</v>
      </c>
      <c r="F60" s="254">
        <f t="shared" si="19"/>
        <v>0.23909898755238182</v>
      </c>
      <c r="G60" s="254">
        <f t="shared" si="19"/>
        <v>0.2391302997686216</v>
      </c>
      <c r="H60" s="254">
        <f t="shared" si="19"/>
        <v>0.22501867781648094</v>
      </c>
      <c r="I60" s="254">
        <f t="shared" si="19"/>
        <v>0.22204148755547554</v>
      </c>
      <c r="J60" s="254">
        <f t="shared" si="19"/>
        <v>0.22441231030840378</v>
      </c>
      <c r="K60" s="254">
        <f t="shared" si="19"/>
        <v>0.26300203564459229</v>
      </c>
      <c r="L60" s="254">
        <f t="shared" si="19"/>
        <v>0.21657219828359087</v>
      </c>
      <c r="M60" s="254">
        <f t="shared" si="19"/>
        <v>0.20189963411892986</v>
      </c>
      <c r="N60" s="254">
        <f t="shared" si="19"/>
        <v>0.22369484252127578</v>
      </c>
      <c r="O60" s="254">
        <f t="shared" si="19"/>
        <v>0.23636659235811697</v>
      </c>
      <c r="P60" s="254">
        <f t="shared" si="19"/>
        <v>0.24733897371820004</v>
      </c>
      <c r="Q60" s="254">
        <f t="shared" si="19"/>
        <v>0.27542382889228934</v>
      </c>
      <c r="R60" s="254">
        <f t="shared" si="19"/>
        <v>0.26263441664020881</v>
      </c>
      <c r="S60" s="254">
        <f t="shared" si="19"/>
        <v>0.25949612998245347</v>
      </c>
      <c r="T60" s="254">
        <f t="shared" si="19"/>
        <v>0.25884207342368282</v>
      </c>
      <c r="U60" s="254">
        <f t="shared" si="19"/>
        <v>0.27586613426273693</v>
      </c>
      <c r="V60" s="254">
        <f t="shared" si="19"/>
        <v>0.28195898161851951</v>
      </c>
      <c r="W60" s="254">
        <f t="shared" si="19"/>
        <v>0.25332876977900326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0.12743760815068925</v>
      </c>
      <c r="C61" s="255">
        <f t="shared" si="20"/>
        <v>0.12228592862645395</v>
      </c>
      <c r="D61" s="255">
        <f t="shared" si="20"/>
        <v>0.12331311894625326</v>
      </c>
      <c r="E61" s="255">
        <f t="shared" si="20"/>
        <v>0.12011303474072133</v>
      </c>
      <c r="F61" s="255">
        <f t="shared" si="20"/>
        <v>0.11413224442976576</v>
      </c>
      <c r="G61" s="255">
        <f t="shared" si="20"/>
        <v>0.11414576015149783</v>
      </c>
      <c r="H61" s="255">
        <f t="shared" si="20"/>
        <v>0.10803859692799188</v>
      </c>
      <c r="I61" s="255">
        <f t="shared" si="20"/>
        <v>0.10674517370919202</v>
      </c>
      <c r="J61" s="255">
        <f t="shared" si="20"/>
        <v>0.1077753825050639</v>
      </c>
      <c r="K61" s="255">
        <f t="shared" si="20"/>
        <v>0.12440712304593016</v>
      </c>
      <c r="L61" s="255">
        <f t="shared" si="20"/>
        <v>0.10435077656978828</v>
      </c>
      <c r="M61" s="255">
        <f t="shared" si="20"/>
        <v>9.7934531407613129E-2</v>
      </c>
      <c r="N61" s="255">
        <f t="shared" si="20"/>
        <v>0.10745061286214544</v>
      </c>
      <c r="O61" s="255">
        <f t="shared" si="20"/>
        <v>0.1129459365605972</v>
      </c>
      <c r="P61" s="255">
        <f t="shared" si="20"/>
        <v>0.117682113313754</v>
      </c>
      <c r="Q61" s="255">
        <f t="shared" si="20"/>
        <v>0.12972538672374975</v>
      </c>
      <c r="R61" s="255">
        <f t="shared" si="20"/>
        <v>0.12425793134062718</v>
      </c>
      <c r="S61" s="255">
        <f t="shared" si="20"/>
        <v>0.12291168923350122</v>
      </c>
      <c r="T61" s="255">
        <f t="shared" si="20"/>
        <v>0.12263087488017602</v>
      </c>
      <c r="U61" s="255">
        <f t="shared" si="20"/>
        <v>0.12991939902431349</v>
      </c>
      <c r="V61" s="255">
        <f t="shared" si="20"/>
        <v>0.13251856583006968</v>
      </c>
      <c r="W61" s="255">
        <f t="shared" si="20"/>
        <v>0.12025738771608939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0.10091784099091707</v>
      </c>
      <c r="C62" s="253">
        <f>IF(SUM(ISI_ued!C$5,ISI_ued!C$54)=0,"",SUM(ISI_ued!C$5,ISI_ued!C$54)/C$7)</f>
        <v>9.5923346591492722E-2</v>
      </c>
      <c r="D62" s="253">
        <f>IF(SUM(ISI_ued!D$5,ISI_ued!D$54)=0,"",SUM(ISI_ued!D$5,ISI_ued!D$54)/D$7)</f>
        <v>9.5337210449398524E-2</v>
      </c>
      <c r="E62" s="253">
        <f>IF(SUM(ISI_ued!E$5,ISI_ued!E$54)=0,"",SUM(ISI_ued!E$5,ISI_ued!E$54)/E$7)</f>
        <v>9.3231402342316097E-2</v>
      </c>
      <c r="F62" s="253">
        <f>IF(SUM(ISI_ued!F$5,ISI_ued!F$54)=0,"",SUM(ISI_ued!F$5,ISI_ued!F$54)/F$7)</f>
        <v>8.9365184300557829E-2</v>
      </c>
      <c r="G62" s="253">
        <f>IF(SUM(ISI_ued!G$5,ISI_ued!G$54)=0,"",SUM(ISI_ued!G$5,ISI_ued!G$54)/G$7)</f>
        <v>9.1557058791473467E-2</v>
      </c>
      <c r="H62" s="253">
        <f>IF(SUM(ISI_ued!H$5,ISI_ued!H$54)=0,"",SUM(ISI_ued!H$5,ISI_ued!H$54)/H$7)</f>
        <v>8.5368525657430389E-2</v>
      </c>
      <c r="I62" s="253">
        <f>IF(SUM(ISI_ued!I$5,ISI_ued!I$54)=0,"",SUM(ISI_ued!I$5,ISI_ued!I$54)/I$7)</f>
        <v>8.445081550935335E-2</v>
      </c>
      <c r="J62" s="253">
        <f>IF(SUM(ISI_ued!J$5,ISI_ued!J$54)=0,"",SUM(ISI_ued!J$5,ISI_ued!J$54)/J$7)</f>
        <v>8.4830292741338048E-2</v>
      </c>
      <c r="K62" s="253">
        <f>IF(SUM(ISI_ued!K$5,ISI_ued!K$54)=0,"",SUM(ISI_ued!K$5,ISI_ued!K$54)/K$7)</f>
        <v>9.4413579380537627E-2</v>
      </c>
      <c r="L62" s="253">
        <f>IF(SUM(ISI_ued!L$5,ISI_ued!L$54)=0,"",SUM(ISI_ued!L$5,ISI_ued!L$54)/L$7)</f>
        <v>8.1214514986662295E-2</v>
      </c>
      <c r="M62" s="253">
        <f>IF(SUM(ISI_ued!M$5,ISI_ued!M$54)=0,"",SUM(ISI_ued!M$5,ISI_ued!M$54)/M$7)</f>
        <v>7.6948254796504537E-2</v>
      </c>
      <c r="N62" s="253">
        <f>IF(SUM(ISI_ued!N$5,ISI_ued!N$54)=0,"",SUM(ISI_ued!N$5,ISI_ued!N$54)/N$7)</f>
        <v>8.395531765118916E-2</v>
      </c>
      <c r="O62" s="253">
        <f>IF(SUM(ISI_ued!O$5,ISI_ued!O$54)=0,"",SUM(ISI_ued!O$5,ISI_ued!O$54)/O$7)</f>
        <v>8.4650151942273155E-2</v>
      </c>
      <c r="P62" s="253">
        <f>IF(SUM(ISI_ued!P$5,ISI_ued!P$54)=0,"",SUM(ISI_ued!P$5,ISI_ued!P$54)/P$7)</f>
        <v>8.750510788312367E-2</v>
      </c>
      <c r="Q62" s="253">
        <f>IF(SUM(ISI_ued!Q$5,ISI_ued!Q$54)=0,"",SUM(ISI_ued!Q$5,ISI_ued!Q$54)/Q$7)</f>
        <v>9.2252688444678502E-2</v>
      </c>
      <c r="R62" s="253">
        <f>IF(SUM(ISI_ued!R$5,ISI_ued!R$54)=0,"",SUM(ISI_ued!R$5,ISI_ued!R$54)/R$7)</f>
        <v>9.1135441756999988E-2</v>
      </c>
      <c r="S62" s="253">
        <f>IF(SUM(ISI_ued!S$5,ISI_ued!S$54)=0,"",SUM(ISI_ued!S$5,ISI_ued!S$54)/S$7)</f>
        <v>8.8002854978347755E-2</v>
      </c>
      <c r="T62" s="253">
        <f>IF(SUM(ISI_ued!T$5,ISI_ued!T$54)=0,"",SUM(ISI_ued!T$5,ISI_ued!T$54)/T$7)</f>
        <v>8.8286409792502074E-2</v>
      </c>
      <c r="U62" s="253">
        <f>IF(SUM(ISI_ued!U$5,ISI_ued!U$54)=0,"",SUM(ISI_ued!U$5,ISI_ued!U$54)/U$7)</f>
        <v>9.3708137846963635E-2</v>
      </c>
      <c r="V62" s="253">
        <f>IF(SUM(ISI_ued!V$5,ISI_ued!V$54)=0,"",SUM(ISI_ued!V$5,ISI_ued!V$54)/V$7)</f>
        <v>9.3477182285027272E-2</v>
      </c>
      <c r="W62" s="253">
        <f>IF(SUM(ISI_ued!W$5,ISI_ued!W$54)=0,"",SUM(ISI_ued!W$5,ISI_ued!W$54)/W$7)</f>
        <v>8.5847550685186999E-2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0.14226827970418546</v>
      </c>
      <c r="C63" s="254">
        <f>IF(ISI_ued!C$5=0,"",ISI_ued!C$5/C$8)</f>
        <v>0.13691339230422567</v>
      </c>
      <c r="D63" s="254">
        <f>IF(ISI_ued!D$5=0,"",ISI_ued!D$5/D$8)</f>
        <v>0.13789381636198811</v>
      </c>
      <c r="E63" s="254">
        <f>IF(ISI_ued!E$5=0,"",ISI_ued!E$5/E$8)</f>
        <v>0.13380566977763822</v>
      </c>
      <c r="F63" s="254">
        <f>IF(ISI_ued!F$5=0,"",ISI_ued!F$5/F$8)</f>
        <v>0.12733717592229407</v>
      </c>
      <c r="G63" s="254">
        <f>IF(ISI_ued!G$5=0,"",ISI_ued!G$5/G$8)</f>
        <v>0.12881165910186679</v>
      </c>
      <c r="H63" s="254">
        <f>IF(ISI_ued!H$5=0,"",ISI_ued!H$5/H$8)</f>
        <v>0.121460180578666</v>
      </c>
      <c r="I63" s="254">
        <f>IF(ISI_ued!I$5=0,"",ISI_ued!I$5/I$8)</f>
        <v>0.12005753070653488</v>
      </c>
      <c r="J63" s="254">
        <f>IF(ISI_ued!J$5=0,"",ISI_ued!J$5/J$8)</f>
        <v>0.12143354597101691</v>
      </c>
      <c r="K63" s="254">
        <f>IF(ISI_ued!K$5=0,"",ISI_ued!K$5/K$8)</f>
        <v>0.14286906995964158</v>
      </c>
      <c r="L63" s="254">
        <f>IF(ISI_ued!L$5=0,"",ISI_ued!L$5/L$8)</f>
        <v>0.11793938068943219</v>
      </c>
      <c r="M63" s="254">
        <f>IF(ISI_ued!M$5=0,"",ISI_ued!M$5/M$8)</f>
        <v>0.11049531087791099</v>
      </c>
      <c r="N63" s="254">
        <f>IF(ISI_ued!N$5=0,"",ISI_ued!N$5/N$8)</f>
        <v>0.1214514672686697</v>
      </c>
      <c r="O63" s="254">
        <f>IF(ISI_ued!O$5=0,"",ISI_ued!O$5/O$8)</f>
        <v>0.12809311434538012</v>
      </c>
      <c r="P63" s="254">
        <f>IF(ISI_ued!P$5=0,"",ISI_ued!P$5/P$8)</f>
        <v>0.13348090870444126</v>
      </c>
      <c r="Q63" s="254">
        <f>IF(ISI_ued!Q$5=0,"",ISI_ued!Q$5/Q$8)</f>
        <v>0.14810198567084223</v>
      </c>
      <c r="R63" s="254">
        <f>IF(ISI_ued!R$5=0,"",ISI_ued!R$5/R$8)</f>
        <v>0.14164651865051622</v>
      </c>
      <c r="S63" s="254">
        <f>IF(ISI_ued!S$5=0,"",ISI_ued!S$5/S$8)</f>
        <v>0.14016823884576673</v>
      </c>
      <c r="T63" s="254">
        <f>IF(ISI_ued!T$5=0,"",ISI_ued!T$5/T$8)</f>
        <v>0.13946480390245111</v>
      </c>
      <c r="U63" s="254">
        <f>IF(ISI_ued!U$5=0,"",ISI_ued!U$5/U$8)</f>
        <v>0.14904631852126554</v>
      </c>
      <c r="V63" s="254">
        <f>IF(ISI_ued!V$5=0,"",ISI_ued!V$5/V$8)</f>
        <v>0.1519209634340408</v>
      </c>
      <c r="W63" s="254">
        <f>IF(ISI_ued!W$5=0,"",ISI_ued!W$5/W$8)</f>
        <v>0.13671292772983157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7.3469150839648445E-2</v>
      </c>
      <c r="C64" s="255">
        <f>IF(ISI_ued!C$54=0,"",ISI_ued!C$54/C$9)</f>
        <v>7.1108689344171458E-2</v>
      </c>
      <c r="D64" s="255">
        <f>IF(ISI_ued!D$54=0,"",ISI_ued!D$54/D$9)</f>
        <v>7.1624595397918572E-2</v>
      </c>
      <c r="E64" s="255">
        <f>IF(ISI_ued!E$54=0,"",ISI_ued!E$54/E$9)</f>
        <v>6.9691954522239821E-2</v>
      </c>
      <c r="F64" s="255">
        <f>IF(ISI_ued!F$54=0,"",ISI_ued!F$54/F$9)</f>
        <v>6.6842532109474523E-2</v>
      </c>
      <c r="G64" s="255">
        <f>IF(ISI_ued!G$54=0,"",ISI_ued!G$54/G$9)</f>
        <v>6.6901990782053652E-2</v>
      </c>
      <c r="H64" s="255">
        <f>IF(ISI_ued!H$54=0,"",ISI_ued!H$54/H$9)</f>
        <v>6.3819653136524726E-2</v>
      </c>
      <c r="I64" s="255">
        <f>IF(ISI_ued!I$54=0,"",ISI_ued!I$54/I$9)</f>
        <v>6.3873406031685245E-2</v>
      </c>
      <c r="J64" s="255">
        <f>IF(ISI_ued!J$54=0,"",ISI_ued!J$54/J$9)</f>
        <v>6.4536045605878389E-2</v>
      </c>
      <c r="K64" s="255">
        <f>IF(ISI_ued!K$54=0,"",ISI_ued!K$54/K$9)</f>
        <v>7.4350764097788791E-2</v>
      </c>
      <c r="L64" s="255">
        <f>IF(ISI_ued!L$54=0,"",ISI_ued!L$54/L$9)</f>
        <v>6.2840340259725166E-2</v>
      </c>
      <c r="M64" s="255">
        <f>IF(ISI_ued!M$54=0,"",ISI_ued!M$54/M$9)</f>
        <v>5.9336893535206853E-2</v>
      </c>
      <c r="N64" s="255">
        <f>IF(ISI_ued!N$54=0,"",ISI_ued!N$54/N$9)</f>
        <v>6.4490848261089515E-2</v>
      </c>
      <c r="O64" s="255">
        <f>IF(ISI_ued!O$54=0,"",ISI_ued!O$54/O$9)</f>
        <v>6.7572894676775228E-2</v>
      </c>
      <c r="P64" s="255">
        <f>IF(ISI_ued!P$54=0,"",ISI_ued!P$54/P$9)</f>
        <v>7.0093725011238964E-2</v>
      </c>
      <c r="Q64" s="255">
        <f>IF(ISI_ued!Q$54=0,"",ISI_ued!Q$54/Q$9)</f>
        <v>7.6665178897119352E-2</v>
      </c>
      <c r="R64" s="255">
        <f>IF(ISI_ued!R$54=0,"",ISI_ued!R$54/R$9)</f>
        <v>7.4905743246251974E-2</v>
      </c>
      <c r="S64" s="255">
        <f>IF(ISI_ued!S$54=0,"",ISI_ued!S$54/S$9)</f>
        <v>7.5196777862636358E-2</v>
      </c>
      <c r="T64" s="255">
        <f>IF(ISI_ued!T$54=0,"",ISI_ued!T$54/T$9)</f>
        <v>7.6705612701681275E-2</v>
      </c>
      <c r="U64" s="255">
        <f>IF(ISI_ued!U$54=0,"",ISI_ued!U$54/U$9)</f>
        <v>8.1610059275613808E-2</v>
      </c>
      <c r="V64" s="255">
        <f>IF(ISI_ued!V$54=0,"",ISI_ued!V$54/V$9)</f>
        <v>8.2920041352079213E-2</v>
      </c>
      <c r="W64" s="255">
        <f>IF(ISI_ued!W$54=0,"",ISI_ued!W$54/W$9)</f>
        <v>7.6659355088984665E-2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2.4615992495733647</v>
      </c>
      <c r="C65" s="256">
        <f t="shared" si="21"/>
        <v>2.2078697221472843</v>
      </c>
      <c r="D65" s="256">
        <f t="shared" si="21"/>
        <v>2.1578280715698837</v>
      </c>
      <c r="E65" s="256">
        <f t="shared" si="21"/>
        <v>2.1661231890157779</v>
      </c>
      <c r="F65" s="256">
        <f t="shared" si="21"/>
        <v>2.1655435132600074</v>
      </c>
      <c r="G65" s="256">
        <f t="shared" si="21"/>
        <v>2.3354712792257066</v>
      </c>
      <c r="H65" s="256">
        <f t="shared" si="21"/>
        <v>2.2721428090319686</v>
      </c>
      <c r="I65" s="256">
        <f t="shared" si="21"/>
        <v>2.225560155645864</v>
      </c>
      <c r="J65" s="256">
        <f t="shared" si="21"/>
        <v>2.1886993736663514</v>
      </c>
      <c r="K65" s="256">
        <f t="shared" si="21"/>
        <v>1.8839195195620435</v>
      </c>
      <c r="L65" s="256">
        <f t="shared" si="21"/>
        <v>2.0211934436380585</v>
      </c>
      <c r="M65" s="256">
        <f t="shared" si="21"/>
        <v>2.0598186177852513</v>
      </c>
      <c r="N65" s="256">
        <f t="shared" si="21"/>
        <v>2.0671935518380149</v>
      </c>
      <c r="O65" s="256">
        <f t="shared" si="21"/>
        <v>1.9816520918007281</v>
      </c>
      <c r="P65" s="256">
        <f t="shared" si="21"/>
        <v>2.1306437446547339</v>
      </c>
      <c r="Q65" s="256">
        <f t="shared" si="21"/>
        <v>2.0148117885118952</v>
      </c>
      <c r="R65" s="256">
        <f t="shared" si="21"/>
        <v>2.0612212531215661</v>
      </c>
      <c r="S65" s="256">
        <f t="shared" si="21"/>
        <v>1.867494680701083</v>
      </c>
      <c r="T65" s="256">
        <f t="shared" si="21"/>
        <v>1.9418530001280985</v>
      </c>
      <c r="U65" s="256">
        <f t="shared" si="21"/>
        <v>1.8478583364510266</v>
      </c>
      <c r="V65" s="256">
        <f t="shared" si="21"/>
        <v>1.7843056911489479</v>
      </c>
      <c r="W65" s="256">
        <f t="shared" si="21"/>
        <v>1.8089441828041315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3.3542007696663161</v>
      </c>
      <c r="C66" s="257">
        <f t="shared" si="22"/>
        <v>3.1070741072184154</v>
      </c>
      <c r="D66" s="257">
        <f t="shared" si="22"/>
        <v>3.0881278546946032</v>
      </c>
      <c r="E66" s="257">
        <f t="shared" si="22"/>
        <v>3.0621598474447609</v>
      </c>
      <c r="F66" s="257">
        <f t="shared" si="22"/>
        <v>3.0764993763544406</v>
      </c>
      <c r="G66" s="257">
        <f t="shared" si="22"/>
        <v>3.2597228710160024</v>
      </c>
      <c r="H66" s="257">
        <f t="shared" si="22"/>
        <v>3.273642227359888</v>
      </c>
      <c r="I66" s="257">
        <f t="shared" si="22"/>
        <v>3.2435725607195263</v>
      </c>
      <c r="J66" s="257">
        <f t="shared" si="22"/>
        <v>3.2150805875780972</v>
      </c>
      <c r="K66" s="257">
        <f t="shared" si="22"/>
        <v>2.9957095227809987</v>
      </c>
      <c r="L66" s="257">
        <f t="shared" si="22"/>
        <v>3.0638640426526504</v>
      </c>
      <c r="M66" s="257">
        <f t="shared" si="22"/>
        <v>3.1504850524050059</v>
      </c>
      <c r="N66" s="257">
        <f t="shared" si="22"/>
        <v>3.1294854114430986</v>
      </c>
      <c r="O66" s="257">
        <f t="shared" si="22"/>
        <v>3.2159033621323392</v>
      </c>
      <c r="P66" s="257">
        <f t="shared" si="22"/>
        <v>3.3980323713229876</v>
      </c>
      <c r="Q66" s="257">
        <f t="shared" si="22"/>
        <v>3.5017871876002089</v>
      </c>
      <c r="R66" s="257">
        <f t="shared" si="22"/>
        <v>3.4526589365542386</v>
      </c>
      <c r="S66" s="257">
        <f t="shared" si="22"/>
        <v>3.4117799361448653</v>
      </c>
      <c r="T66" s="257">
        <f t="shared" si="22"/>
        <v>3.6797226661832796</v>
      </c>
      <c r="U66" s="257">
        <f t="shared" si="22"/>
        <v>3.5339982015325409</v>
      </c>
      <c r="V66" s="257">
        <f t="shared" si="22"/>
        <v>3.5144852479924049</v>
      </c>
      <c r="W66" s="257">
        <f t="shared" si="22"/>
        <v>3.6166047941762116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1.2057395319540545</v>
      </c>
      <c r="C67" s="258">
        <f t="shared" si="23"/>
        <v>1.0591157265447873</v>
      </c>
      <c r="D67" s="258">
        <f t="shared" si="23"/>
        <v>1.0629670361872412</v>
      </c>
      <c r="E67" s="258">
        <f t="shared" si="23"/>
        <v>1.0711894438147145</v>
      </c>
      <c r="F67" s="258">
        <f t="shared" si="23"/>
        <v>1.0336049169092236</v>
      </c>
      <c r="G67" s="258">
        <f t="shared" si="23"/>
        <v>1.0540517829690041</v>
      </c>
      <c r="H67" s="258">
        <f t="shared" si="23"/>
        <v>1.0267450210258904</v>
      </c>
      <c r="I67" s="258">
        <f t="shared" si="23"/>
        <v>1.0017959700478223</v>
      </c>
      <c r="J67" s="258">
        <f t="shared" si="23"/>
        <v>1.0037793005447055</v>
      </c>
      <c r="K67" s="258">
        <f t="shared" si="23"/>
        <v>0.91075670128342767</v>
      </c>
      <c r="L67" s="258">
        <f t="shared" si="23"/>
        <v>0.93850930950411593</v>
      </c>
      <c r="M67" s="258">
        <f t="shared" si="23"/>
        <v>0.87941606172694475</v>
      </c>
      <c r="N67" s="258">
        <f t="shared" si="23"/>
        <v>0.9191805056924508</v>
      </c>
      <c r="O67" s="258">
        <f t="shared" si="23"/>
        <v>0.96629745921335941</v>
      </c>
      <c r="P67" s="258">
        <f t="shared" si="23"/>
        <v>1.1218651364207022</v>
      </c>
      <c r="Q67" s="258">
        <f t="shared" si="23"/>
        <v>1.1336831015043543</v>
      </c>
      <c r="R67" s="258">
        <f t="shared" si="23"/>
        <v>1.1162576017697941</v>
      </c>
      <c r="S67" s="258">
        <f t="shared" si="23"/>
        <v>1.0671097045518563</v>
      </c>
      <c r="T67" s="258">
        <f t="shared" si="23"/>
        <v>1.1118034009636006</v>
      </c>
      <c r="U67" s="258">
        <f t="shared" si="23"/>
        <v>1.0651327937922535</v>
      </c>
      <c r="V67" s="258">
        <f t="shared" si="23"/>
        <v>1.1193259786503307</v>
      </c>
      <c r="W67" s="258">
        <f t="shared" si="23"/>
        <v>1.1210880606091995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IT: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2883.6874141485791</v>
      </c>
      <c r="C5" s="225">
        <v>2583.148085896752</v>
      </c>
      <c r="D5" s="225">
        <v>2429.264883386008</v>
      </c>
      <c r="E5" s="225">
        <v>2513.3353949497041</v>
      </c>
      <c r="F5" s="225">
        <v>2546.2440211112062</v>
      </c>
      <c r="G5" s="225">
        <v>2795.03696538847</v>
      </c>
      <c r="H5" s="225">
        <v>2660.3494739766238</v>
      </c>
      <c r="I5" s="225">
        <v>2565.9349665887562</v>
      </c>
      <c r="J5" s="225">
        <v>2448.5122250051741</v>
      </c>
      <c r="K5" s="225">
        <v>1528.477621468144</v>
      </c>
      <c r="L5" s="225">
        <v>1859.720193570678</v>
      </c>
      <c r="M5" s="225">
        <v>1997.188757908845</v>
      </c>
      <c r="N5" s="225">
        <v>2083.1226534994198</v>
      </c>
      <c r="O5" s="225">
        <v>1606.933078081626</v>
      </c>
      <c r="P5" s="225">
        <v>1611.150739783985</v>
      </c>
      <c r="Q5" s="225">
        <v>1319.5949498304899</v>
      </c>
      <c r="R5" s="225">
        <v>1488.8550729865119</v>
      </c>
      <c r="S5" s="225">
        <v>1227.9084399833209</v>
      </c>
      <c r="T5" s="225">
        <v>1170.0031862915459</v>
      </c>
      <c r="U5" s="225">
        <v>1147.701326876783</v>
      </c>
      <c r="V5" s="225">
        <v>879.15007839941541</v>
      </c>
      <c r="W5" s="225">
        <v>946.7438250208678</v>
      </c>
      <c r="DA5" s="89" t="s">
        <v>154</v>
      </c>
    </row>
    <row r="6" spans="1:105" ht="12" customHeight="1" x14ac:dyDescent="0.25">
      <c r="A6" s="55" t="s">
        <v>92</v>
      </c>
      <c r="B6" s="261">
        <v>6.7555653766134993</v>
      </c>
      <c r="C6" s="261">
        <v>6.5388261304143152</v>
      </c>
      <c r="D6" s="261">
        <v>5.9383946305470978</v>
      </c>
      <c r="E6" s="261">
        <v>6.1370945176745018</v>
      </c>
      <c r="F6" s="261">
        <v>6.1706359823706984</v>
      </c>
      <c r="G6" s="261">
        <v>6.6896838714570146</v>
      </c>
      <c r="H6" s="261">
        <v>6.4553307822741948</v>
      </c>
      <c r="I6" s="261">
        <v>6.2356998945695628</v>
      </c>
      <c r="J6" s="261">
        <v>6.1885365955025584</v>
      </c>
      <c r="K6" s="261">
        <v>3.558149990181541</v>
      </c>
      <c r="L6" s="261">
        <v>4.876747238544989</v>
      </c>
      <c r="M6" s="261">
        <v>5.2757401923751086</v>
      </c>
      <c r="N6" s="261">
        <v>5.0652328556654602</v>
      </c>
      <c r="O6" s="261">
        <v>3.8956964213896139</v>
      </c>
      <c r="P6" s="261">
        <v>3.8117756775134901</v>
      </c>
      <c r="Q6" s="261">
        <v>2.8020547413022858</v>
      </c>
      <c r="R6" s="261">
        <v>3.325029388335782</v>
      </c>
      <c r="S6" s="261">
        <v>2.7283984587521251</v>
      </c>
      <c r="T6" s="261">
        <v>2.4468718292539018</v>
      </c>
      <c r="U6" s="261">
        <v>2.4141453290985511</v>
      </c>
      <c r="V6" s="261">
        <v>1.8938199627102721</v>
      </c>
      <c r="W6" s="261">
        <v>2.1545171407811492</v>
      </c>
      <c r="DA6" s="67" t="s">
        <v>155</v>
      </c>
    </row>
    <row r="7" spans="1:105" ht="12" customHeight="1" x14ac:dyDescent="0.25">
      <c r="A7" s="202" t="s">
        <v>93</v>
      </c>
      <c r="B7" s="226">
        <v>3.6029682008605319</v>
      </c>
      <c r="C7" s="226">
        <v>3.4873739362209681</v>
      </c>
      <c r="D7" s="226">
        <v>3.1671438029584529</v>
      </c>
      <c r="E7" s="226">
        <v>3.273117076093067</v>
      </c>
      <c r="F7" s="226">
        <v>3.291005857264373</v>
      </c>
      <c r="G7" s="226">
        <v>3.5678313981104082</v>
      </c>
      <c r="H7" s="226">
        <v>3.4428430838795689</v>
      </c>
      <c r="I7" s="226">
        <v>3.3257066104370998</v>
      </c>
      <c r="J7" s="226">
        <v>3.300552850934698</v>
      </c>
      <c r="K7" s="226">
        <v>1.897679994763489</v>
      </c>
      <c r="L7" s="226">
        <v>2.6009318605573282</v>
      </c>
      <c r="M7" s="226">
        <v>2.813728102600058</v>
      </c>
      <c r="N7" s="226">
        <v>2.701457523021578</v>
      </c>
      <c r="O7" s="226">
        <v>2.0777047580744612</v>
      </c>
      <c r="P7" s="226">
        <v>2.0329470280071948</v>
      </c>
      <c r="Q7" s="226">
        <v>1.494429195361219</v>
      </c>
      <c r="R7" s="226">
        <v>1.7733490071124169</v>
      </c>
      <c r="S7" s="226">
        <v>1.4551458446678001</v>
      </c>
      <c r="T7" s="226">
        <v>1.304998308935414</v>
      </c>
      <c r="U7" s="226">
        <v>1.287544175519227</v>
      </c>
      <c r="V7" s="226">
        <v>1.0100373134454781</v>
      </c>
      <c r="W7" s="226">
        <v>1.1490758084166119</v>
      </c>
      <c r="DA7" s="174" t="s">
        <v>156</v>
      </c>
    </row>
    <row r="8" spans="1:105" ht="12" customHeight="1" x14ac:dyDescent="0.25">
      <c r="A8" s="202" t="s">
        <v>94</v>
      </c>
      <c r="B8" s="226">
        <v>90.07420502151335</v>
      </c>
      <c r="C8" s="226">
        <v>87.184348405524219</v>
      </c>
      <c r="D8" s="226">
        <v>79.178595073961333</v>
      </c>
      <c r="E8" s="226">
        <v>81.827926902326695</v>
      </c>
      <c r="F8" s="226">
        <v>82.275146431609329</v>
      </c>
      <c r="G8" s="226">
        <v>89.195784952760206</v>
      </c>
      <c r="H8" s="226">
        <v>86.071077096989271</v>
      </c>
      <c r="I8" s="226">
        <v>83.142665260927515</v>
      </c>
      <c r="J8" s="226">
        <v>82.513821273367469</v>
      </c>
      <c r="K8" s="226">
        <v>47.44199986908724</v>
      </c>
      <c r="L8" s="226">
        <v>65.023296513933204</v>
      </c>
      <c r="M8" s="226">
        <v>70.343202565001434</v>
      </c>
      <c r="N8" s="226">
        <v>67.536438075539465</v>
      </c>
      <c r="O8" s="226">
        <v>51.942618951861533</v>
      </c>
      <c r="P8" s="226">
        <v>50.823675700179869</v>
      </c>
      <c r="Q8" s="226">
        <v>37.360729884030491</v>
      </c>
      <c r="R8" s="226">
        <v>44.333725177810408</v>
      </c>
      <c r="S8" s="226">
        <v>36.378646116695023</v>
      </c>
      <c r="T8" s="226">
        <v>32.624957723385357</v>
      </c>
      <c r="U8" s="226">
        <v>32.188604387980682</v>
      </c>
      <c r="V8" s="226">
        <v>25.250932836136968</v>
      </c>
      <c r="W8" s="226">
        <v>28.726895210415311</v>
      </c>
      <c r="DA8" s="174" t="s">
        <v>157</v>
      </c>
    </row>
    <row r="9" spans="1:105" ht="12" customHeight="1" x14ac:dyDescent="0.25">
      <c r="A9" s="202" t="s">
        <v>95</v>
      </c>
      <c r="B9" s="226">
        <v>2.251855125537833</v>
      </c>
      <c r="C9" s="226">
        <v>2.1796087101381052</v>
      </c>
      <c r="D9" s="226">
        <v>1.9794648768490331</v>
      </c>
      <c r="E9" s="226">
        <v>2.0456981725581662</v>
      </c>
      <c r="F9" s="226">
        <v>2.056878660790233</v>
      </c>
      <c r="G9" s="226">
        <v>2.2298946238190038</v>
      </c>
      <c r="H9" s="226">
        <v>2.151776927424732</v>
      </c>
      <c r="I9" s="226">
        <v>2.078566631523187</v>
      </c>
      <c r="J9" s="226">
        <v>2.0628455318341858</v>
      </c>
      <c r="K9" s="226">
        <v>1.18604999672718</v>
      </c>
      <c r="L9" s="226">
        <v>1.62558241284833</v>
      </c>
      <c r="M9" s="226">
        <v>1.758580064125036</v>
      </c>
      <c r="N9" s="226">
        <v>1.6884109518884871</v>
      </c>
      <c r="O9" s="226">
        <v>1.298565473796538</v>
      </c>
      <c r="P9" s="226">
        <v>1.270591892504497</v>
      </c>
      <c r="Q9" s="226">
        <v>0.93401824710076198</v>
      </c>
      <c r="R9" s="226">
        <v>1.108343129445261</v>
      </c>
      <c r="S9" s="226">
        <v>0.90946615291737509</v>
      </c>
      <c r="T9" s="226">
        <v>0.81562394308463404</v>
      </c>
      <c r="U9" s="226">
        <v>0.80471510969951698</v>
      </c>
      <c r="V9" s="226">
        <v>0.63127332090342392</v>
      </c>
      <c r="W9" s="226">
        <v>0.71817238026038266</v>
      </c>
      <c r="DA9" s="174" t="s">
        <v>158</v>
      </c>
    </row>
    <row r="10" spans="1:105" ht="12" customHeight="1" x14ac:dyDescent="0.25">
      <c r="A10" s="56" t="s">
        <v>96</v>
      </c>
      <c r="B10" s="262">
        <v>5.1067087547681584</v>
      </c>
      <c r="C10" s="262">
        <v>4.8073981520584148</v>
      </c>
      <c r="D10" s="262">
        <v>4.4637573073555803</v>
      </c>
      <c r="E10" s="262">
        <v>4.6324528689379347</v>
      </c>
      <c r="F10" s="262">
        <v>4.6336483110704014</v>
      </c>
      <c r="G10" s="262">
        <v>5.0038293455427763</v>
      </c>
      <c r="H10" s="262">
        <v>4.7688990631980879</v>
      </c>
      <c r="I10" s="262">
        <v>4.5880085232276784</v>
      </c>
      <c r="J10" s="262">
        <v>4.5268280759343824</v>
      </c>
      <c r="K10" s="262">
        <v>2.6309565755741779</v>
      </c>
      <c r="L10" s="262">
        <v>3.4980425791654199</v>
      </c>
      <c r="M10" s="262">
        <v>3.6906493640464459</v>
      </c>
      <c r="N10" s="262">
        <v>3.666068584584135</v>
      </c>
      <c r="O10" s="262">
        <v>2.8700600367215849</v>
      </c>
      <c r="P10" s="262">
        <v>2.8432332394724749</v>
      </c>
      <c r="Q10" s="262">
        <v>2.1944868572668388</v>
      </c>
      <c r="R10" s="262">
        <v>2.5355176324164201</v>
      </c>
      <c r="S10" s="262">
        <v>2.1107707826454938</v>
      </c>
      <c r="T10" s="262">
        <v>1.9200909262199051</v>
      </c>
      <c r="U10" s="262">
        <v>1.8877117882651979</v>
      </c>
      <c r="V10" s="262">
        <v>1.517062664332214</v>
      </c>
      <c r="W10" s="262">
        <v>1.7327226560845761</v>
      </c>
      <c r="DA10" s="68" t="s">
        <v>159</v>
      </c>
    </row>
    <row r="11" spans="1:105" ht="12" customHeight="1" x14ac:dyDescent="0.25">
      <c r="A11" s="37" t="s">
        <v>160</v>
      </c>
      <c r="B11" s="228">
        <v>2.3053269591328859E-2</v>
      </c>
      <c r="C11" s="228">
        <v>2.208174434434337E-2</v>
      </c>
      <c r="D11" s="228">
        <v>2.0976786689661731E-2</v>
      </c>
      <c r="E11" s="228">
        <v>2.6803648965415001E-2</v>
      </c>
      <c r="F11" s="228">
        <v>2.4801586371361772E-2</v>
      </c>
      <c r="G11" s="228">
        <v>2.5886679505309061E-2</v>
      </c>
      <c r="H11" s="228">
        <v>2.3983057982504309E-2</v>
      </c>
      <c r="I11" s="228">
        <v>2.0726859464124101E-2</v>
      </c>
      <c r="J11" s="228">
        <v>1.809311441422299E-2</v>
      </c>
      <c r="K11" s="228">
        <v>1.4966455141480581E-2</v>
      </c>
      <c r="L11" s="228">
        <v>4.9862811773034997E-2</v>
      </c>
      <c r="M11" s="228">
        <v>4.020017454497396E-2</v>
      </c>
      <c r="N11" s="228">
        <v>2.8680934421785039E-2</v>
      </c>
      <c r="O11" s="228">
        <v>2.8865714962125821E-2</v>
      </c>
      <c r="P11" s="228">
        <v>3.2866415968066193E-2</v>
      </c>
      <c r="Q11" s="228">
        <v>2.4976778715713219E-2</v>
      </c>
      <c r="R11" s="228">
        <v>2.4197229773731239E-2</v>
      </c>
      <c r="S11" s="228">
        <v>1.9659146036314801E-2</v>
      </c>
      <c r="T11" s="228">
        <v>1.7281751588919501E-2</v>
      </c>
      <c r="U11" s="228">
        <v>1.6633839282500479E-2</v>
      </c>
      <c r="V11" s="228">
        <v>1.4139420613116059E-2</v>
      </c>
      <c r="W11" s="228">
        <v>3.6644056859604979E-2</v>
      </c>
      <c r="DA11" s="69" t="s">
        <v>161</v>
      </c>
    </row>
    <row r="12" spans="1:105" ht="12" customHeight="1" x14ac:dyDescent="0.25">
      <c r="A12" s="37" t="s">
        <v>162</v>
      </c>
      <c r="B12" s="228">
        <v>3.1693653956146211</v>
      </c>
      <c r="C12" s="228">
        <v>2.85795148636723</v>
      </c>
      <c r="D12" s="228">
        <v>2.7731446976957739</v>
      </c>
      <c r="E12" s="228">
        <v>2.919831318130409</v>
      </c>
      <c r="F12" s="228">
        <v>2.866196479191311</v>
      </c>
      <c r="G12" s="228">
        <v>3.0883869590668951</v>
      </c>
      <c r="H12" s="228">
        <v>2.818088834889485</v>
      </c>
      <c r="I12" s="228">
        <v>2.6766224973838879</v>
      </c>
      <c r="J12" s="228">
        <v>2.6238728637550301</v>
      </c>
      <c r="K12" s="228">
        <v>1.4323189206103091</v>
      </c>
      <c r="L12" s="228">
        <v>1.843419833495991</v>
      </c>
      <c r="M12" s="228">
        <v>1.733332991542814</v>
      </c>
      <c r="N12" s="228">
        <v>1.874193142363092</v>
      </c>
      <c r="O12" s="228">
        <v>1.518936828016979</v>
      </c>
      <c r="P12" s="228">
        <v>1.5211945160575591</v>
      </c>
      <c r="Q12" s="228">
        <v>1.2878626900102761</v>
      </c>
      <c r="R12" s="228">
        <v>1.414815810488578</v>
      </c>
      <c r="S12" s="228">
        <v>1.214269468514384</v>
      </c>
      <c r="T12" s="228">
        <v>1.1317073677402021</v>
      </c>
      <c r="U12" s="228">
        <v>1.1018294469203671</v>
      </c>
      <c r="V12" s="228">
        <v>0.93203919914239164</v>
      </c>
      <c r="W12" s="228">
        <v>0.9255223074311989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0.103414307373195</v>
      </c>
      <c r="DA14" s="69" t="s">
        <v>165</v>
      </c>
    </row>
    <row r="15" spans="1:105" ht="12" customHeight="1" x14ac:dyDescent="0.25">
      <c r="A15" s="37" t="s">
        <v>38</v>
      </c>
      <c r="B15" s="228">
        <v>1.9142900895622079</v>
      </c>
      <c r="C15" s="228">
        <v>1.9273649213468409</v>
      </c>
      <c r="D15" s="228">
        <v>1.6696358229701449</v>
      </c>
      <c r="E15" s="228">
        <v>1.68581790184211</v>
      </c>
      <c r="F15" s="228">
        <v>1.7426502455077291</v>
      </c>
      <c r="G15" s="228">
        <v>1.889555706970572</v>
      </c>
      <c r="H15" s="228">
        <v>1.926827170326098</v>
      </c>
      <c r="I15" s="228">
        <v>1.890659166379667</v>
      </c>
      <c r="J15" s="228">
        <v>1.884862097765128</v>
      </c>
      <c r="K15" s="228">
        <v>1.1836711998223881</v>
      </c>
      <c r="L15" s="228">
        <v>1.604759933896394</v>
      </c>
      <c r="M15" s="228">
        <v>1.917116197958658</v>
      </c>
      <c r="N15" s="228">
        <v>1.763194507799259</v>
      </c>
      <c r="O15" s="228">
        <v>1.3222574937424809</v>
      </c>
      <c r="P15" s="228">
        <v>1.28917230744685</v>
      </c>
      <c r="Q15" s="228">
        <v>0.88164738854085034</v>
      </c>
      <c r="R15" s="228">
        <v>1.096504592154111</v>
      </c>
      <c r="S15" s="228">
        <v>0.87684216809479543</v>
      </c>
      <c r="T15" s="228">
        <v>0.77110180689078356</v>
      </c>
      <c r="U15" s="228">
        <v>0.7692485020623302</v>
      </c>
      <c r="V15" s="228">
        <v>0.57088404457670605</v>
      </c>
      <c r="W15" s="228">
        <v>0.66714198442057693</v>
      </c>
      <c r="DA15" s="69" t="s">
        <v>166</v>
      </c>
    </row>
    <row r="16" spans="1:105" ht="12" customHeight="1" x14ac:dyDescent="0.25">
      <c r="A16" s="57" t="s">
        <v>167</v>
      </c>
      <c r="B16" s="263">
        <v>496.7253956909442</v>
      </c>
      <c r="C16" s="263">
        <v>446.41555414964972</v>
      </c>
      <c r="D16" s="263">
        <v>413.19232609291629</v>
      </c>
      <c r="E16" s="263">
        <v>428.56879341809218</v>
      </c>
      <c r="F16" s="263">
        <v>427.46702582412541</v>
      </c>
      <c r="G16" s="263">
        <v>462.6006498992341</v>
      </c>
      <c r="H16" s="263">
        <v>439.84857339916761</v>
      </c>
      <c r="I16" s="263">
        <v>422.38926566099462</v>
      </c>
      <c r="J16" s="263">
        <v>416.94396794723008</v>
      </c>
      <c r="K16" s="263">
        <v>243.52732634350451</v>
      </c>
      <c r="L16" s="263">
        <v>320.70388801878778</v>
      </c>
      <c r="M16" s="263">
        <v>338.86959978997078</v>
      </c>
      <c r="N16" s="263">
        <v>352.31318860356492</v>
      </c>
      <c r="O16" s="263">
        <v>274.93500221291151</v>
      </c>
      <c r="P16" s="263">
        <v>281.50165340631412</v>
      </c>
      <c r="Q16" s="263">
        <v>217.09041185747799</v>
      </c>
      <c r="R16" s="263">
        <v>250.62771779971769</v>
      </c>
      <c r="S16" s="263">
        <v>204.0292824763732</v>
      </c>
      <c r="T16" s="263">
        <v>184.6271065897607</v>
      </c>
      <c r="U16" s="263">
        <v>180.20712700657501</v>
      </c>
      <c r="V16" s="263">
        <v>144.72960350412751</v>
      </c>
      <c r="W16" s="263">
        <v>158.96663768018919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9.8028074137059669</v>
      </c>
      <c r="C18" s="232">
        <v>13.23932634308888</v>
      </c>
      <c r="D18" s="232">
        <v>11.628232436623639</v>
      </c>
      <c r="E18" s="232">
        <v>12.332045187663841</v>
      </c>
      <c r="F18" s="232">
        <v>14.12853888376991</v>
      </c>
      <c r="G18" s="232">
        <v>12.295006088998271</v>
      </c>
      <c r="H18" s="232">
        <v>12.958656478400201</v>
      </c>
      <c r="I18" s="232">
        <v>8.7511862874244368</v>
      </c>
      <c r="J18" s="232">
        <v>9.9418644932804359</v>
      </c>
      <c r="K18" s="232">
        <v>13.71245352456347</v>
      </c>
      <c r="L18" s="232">
        <v>3.3313402609687519</v>
      </c>
      <c r="M18" s="232">
        <v>5.5524972589026174</v>
      </c>
      <c r="N18" s="232">
        <v>3.722143139279519</v>
      </c>
      <c r="O18" s="232">
        <v>4.7309687808326899</v>
      </c>
      <c r="P18" s="232">
        <v>5.4061620189974491</v>
      </c>
      <c r="Q18" s="232">
        <v>6.0997431274655396</v>
      </c>
      <c r="R18" s="232">
        <v>6.6318465653948211</v>
      </c>
      <c r="S18" s="232">
        <v>3.8822516710604278</v>
      </c>
      <c r="T18" s="232">
        <v>4.5127602419090449</v>
      </c>
      <c r="U18" s="232">
        <v>3.7291623262011409</v>
      </c>
      <c r="V18" s="232">
        <v>2.9945012994522191</v>
      </c>
      <c r="W18" s="232">
        <v>4.4387332222855678</v>
      </c>
      <c r="DA18" s="71" t="s">
        <v>170</v>
      </c>
    </row>
    <row r="19" spans="1:105" ht="12" customHeight="1" x14ac:dyDescent="0.25">
      <c r="A19" s="18" t="s">
        <v>162</v>
      </c>
      <c r="B19" s="232">
        <v>251.04671054624879</v>
      </c>
      <c r="C19" s="232">
        <v>251.6359367160203</v>
      </c>
      <c r="D19" s="232">
        <v>246.79707002310781</v>
      </c>
      <c r="E19" s="232">
        <v>260.14499180758571</v>
      </c>
      <c r="F19" s="232">
        <v>256.64415038183557</v>
      </c>
      <c r="G19" s="232">
        <v>275.97451393563898</v>
      </c>
      <c r="H19" s="232">
        <v>252.8633741858136</v>
      </c>
      <c r="I19" s="232">
        <v>242.4096148503437</v>
      </c>
      <c r="J19" s="232">
        <v>236.8561877906385</v>
      </c>
      <c r="K19" s="232">
        <v>125.8292942336399</v>
      </c>
      <c r="L19" s="232">
        <v>169.6694745083868</v>
      </c>
      <c r="M19" s="232">
        <v>158.26806523540751</v>
      </c>
      <c r="N19" s="232">
        <v>153.43569588215149</v>
      </c>
      <c r="O19" s="232">
        <v>125.3876456844859</v>
      </c>
      <c r="P19" s="232">
        <v>116.7123336769053</v>
      </c>
      <c r="Q19" s="232">
        <v>100.4646451545546</v>
      </c>
      <c r="R19" s="232">
        <v>109.70885056319911</v>
      </c>
      <c r="S19" s="232">
        <v>99.598417296202072</v>
      </c>
      <c r="T19" s="232">
        <v>93.905813922494502</v>
      </c>
      <c r="U19" s="232">
        <v>92.994419780613967</v>
      </c>
      <c r="V19" s="232">
        <v>78.851055050942634</v>
      </c>
      <c r="W19" s="232">
        <v>81.713121771670814</v>
      </c>
      <c r="DA19" s="71" t="s">
        <v>171</v>
      </c>
    </row>
    <row r="20" spans="1:105" ht="12" customHeight="1" x14ac:dyDescent="0.25">
      <c r="A20" s="18" t="s">
        <v>36</v>
      </c>
      <c r="B20" s="232">
        <v>84.244188093423929</v>
      </c>
      <c r="C20" s="232">
        <v>11.8403225325746</v>
      </c>
      <c r="D20" s="232">
        <v>6.177146784336526</v>
      </c>
      <c r="E20" s="232">
        <v>5.8922974538881947</v>
      </c>
      <c r="F20" s="232">
        <v>0.65444364886970419</v>
      </c>
      <c r="G20" s="232">
        <v>5.4827230211144444</v>
      </c>
      <c r="H20" s="232">
        <v>1.134895839561529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50.806845596755927</v>
      </c>
      <c r="O20" s="232">
        <v>35.664544780240028</v>
      </c>
      <c r="P20" s="232">
        <v>60.472527330470179</v>
      </c>
      <c r="Q20" s="232">
        <v>41.749753614186112</v>
      </c>
      <c r="R20" s="232">
        <v>49.26092925293765</v>
      </c>
      <c r="S20" s="232">
        <v>28.627104795184351</v>
      </c>
      <c r="T20" s="232">
        <v>22.224728080444539</v>
      </c>
      <c r="U20" s="232">
        <v>18.558961229994338</v>
      </c>
      <c r="V20" s="232">
        <v>14.58692695960058</v>
      </c>
      <c r="W20" s="232">
        <v>13.91371269121796</v>
      </c>
      <c r="DA20" s="71" t="s">
        <v>172</v>
      </c>
    </row>
    <row r="21" spans="1:105" ht="12" customHeight="1" x14ac:dyDescent="0.25">
      <c r="A21" s="18" t="s">
        <v>38</v>
      </c>
      <c r="B21" s="232">
        <v>151.63168963756559</v>
      </c>
      <c r="C21" s="232">
        <v>169.69996855796589</v>
      </c>
      <c r="D21" s="232">
        <v>148.58987684884849</v>
      </c>
      <c r="E21" s="232">
        <v>150.19945896895459</v>
      </c>
      <c r="F21" s="232">
        <v>156.03989290965009</v>
      </c>
      <c r="G21" s="232">
        <v>168.8484068534824</v>
      </c>
      <c r="H21" s="232">
        <v>172.89164689539231</v>
      </c>
      <c r="I21" s="232">
        <v>171.22846452322651</v>
      </c>
      <c r="J21" s="232">
        <v>170.1459156633112</v>
      </c>
      <c r="K21" s="232">
        <v>103.9855785853011</v>
      </c>
      <c r="L21" s="232">
        <v>147.70307324943221</v>
      </c>
      <c r="M21" s="232">
        <v>175.04903729566081</v>
      </c>
      <c r="N21" s="232">
        <v>144.3485039853779</v>
      </c>
      <c r="O21" s="232">
        <v>109.15184296735301</v>
      </c>
      <c r="P21" s="232">
        <v>98.910630379941097</v>
      </c>
      <c r="Q21" s="232">
        <v>68.77626996127168</v>
      </c>
      <c r="R21" s="232">
        <v>85.026091418186112</v>
      </c>
      <c r="S21" s="232">
        <v>71.921508713926343</v>
      </c>
      <c r="T21" s="232">
        <v>63.983804344912649</v>
      </c>
      <c r="U21" s="232">
        <v>64.924583669765511</v>
      </c>
      <c r="V21" s="232">
        <v>48.297120194132013</v>
      </c>
      <c r="W21" s="232">
        <v>58.901069995014872</v>
      </c>
      <c r="DA21" s="71" t="s">
        <v>173</v>
      </c>
    </row>
    <row r="22" spans="1:105" ht="12" customHeight="1" x14ac:dyDescent="0.25">
      <c r="A22" s="57" t="s">
        <v>174</v>
      </c>
      <c r="B22" s="263">
        <v>1336.0920663798081</v>
      </c>
      <c r="C22" s="263">
        <v>1151.6378204460659</v>
      </c>
      <c r="D22" s="263">
        <v>1102.856817684795</v>
      </c>
      <c r="E22" s="263">
        <v>1137.613800456601</v>
      </c>
      <c r="F22" s="263">
        <v>1156.092662629032</v>
      </c>
      <c r="G22" s="263">
        <v>1293.4148446625491</v>
      </c>
      <c r="H22" s="263">
        <v>1242.1263348666821</v>
      </c>
      <c r="I22" s="263">
        <v>1203.5865156691079</v>
      </c>
      <c r="J22" s="263">
        <v>1104.0967895395611</v>
      </c>
      <c r="K22" s="263">
        <v>651.64901101866383</v>
      </c>
      <c r="L22" s="263">
        <v>812.18223457413217</v>
      </c>
      <c r="M22" s="263">
        <v>890.10210204634222</v>
      </c>
      <c r="N22" s="263">
        <v>937.52906264399951</v>
      </c>
      <c r="O22" s="263">
        <v>718.85384173976081</v>
      </c>
      <c r="P22" s="263">
        <v>718.55057844911119</v>
      </c>
      <c r="Q22" s="263">
        <v>613.39154112600818</v>
      </c>
      <c r="R22" s="263">
        <v>665.58625621667295</v>
      </c>
      <c r="S22" s="263">
        <v>555.10863555987919</v>
      </c>
      <c r="T22" s="263">
        <v>574.96466437512163</v>
      </c>
      <c r="U22" s="263">
        <v>547.48641245538909</v>
      </c>
      <c r="V22" s="263">
        <v>399.2175058889506</v>
      </c>
      <c r="W22" s="263">
        <v>431.08875028389502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917.74385210575554</v>
      </c>
      <c r="C24" s="232">
        <v>773.53697334432047</v>
      </c>
      <c r="D24" s="232">
        <v>757.76251074751144</v>
      </c>
      <c r="E24" s="232">
        <v>777.84944110014521</v>
      </c>
      <c r="F24" s="232">
        <v>812.4821152185234</v>
      </c>
      <c r="G24" s="232">
        <v>948.93473774634731</v>
      </c>
      <c r="H24" s="232">
        <v>918.45803955214558</v>
      </c>
      <c r="I24" s="232">
        <v>897.67841788427017</v>
      </c>
      <c r="J24" s="232">
        <v>765.38168529610084</v>
      </c>
      <c r="K24" s="232">
        <v>441.91263972451168</v>
      </c>
      <c r="L24" s="232">
        <v>540.26938950911779</v>
      </c>
      <c r="M24" s="232">
        <v>637.24084264789701</v>
      </c>
      <c r="N24" s="232">
        <v>636.54823731651447</v>
      </c>
      <c r="O24" s="232">
        <v>457.84368013723889</v>
      </c>
      <c r="P24" s="232">
        <v>424.18125537362408</v>
      </c>
      <c r="Q24" s="232">
        <v>397.75460017156598</v>
      </c>
      <c r="R24" s="232">
        <v>405.8858985378854</v>
      </c>
      <c r="S24" s="232">
        <v>341.51332760063588</v>
      </c>
      <c r="T24" s="232">
        <v>410.38503869228151</v>
      </c>
      <c r="U24" s="232">
        <v>381.7977644018797</v>
      </c>
      <c r="V24" s="232">
        <v>240.58873602705739</v>
      </c>
      <c r="W24" s="232">
        <v>257.13439380875587</v>
      </c>
      <c r="DA24" s="71" t="s">
        <v>177</v>
      </c>
    </row>
    <row r="25" spans="1:105" ht="12" customHeight="1" x14ac:dyDescent="0.25">
      <c r="A25" s="18" t="s">
        <v>70</v>
      </c>
      <c r="B25" s="232">
        <v>11.883691022061109</v>
      </c>
      <c r="C25" s="232">
        <v>18.090056238338629</v>
      </c>
      <c r="D25" s="232">
        <v>15.1655316308915</v>
      </c>
      <c r="E25" s="232">
        <v>15.937927736452529</v>
      </c>
      <c r="F25" s="232">
        <v>17.885886822864219</v>
      </c>
      <c r="G25" s="232">
        <v>14.418221859888259</v>
      </c>
      <c r="H25" s="232">
        <v>15.71154682840249</v>
      </c>
      <c r="I25" s="232">
        <v>10.658744272273349</v>
      </c>
      <c r="J25" s="232">
        <v>13.64459580232781</v>
      </c>
      <c r="K25" s="232">
        <v>20.610321212008571</v>
      </c>
      <c r="L25" s="232">
        <v>5.2360112260008584</v>
      </c>
      <c r="M25" s="232">
        <v>8.5704225911279952</v>
      </c>
      <c r="N25" s="232">
        <v>5.3869420959822634</v>
      </c>
      <c r="O25" s="232">
        <v>7.4484702284662738</v>
      </c>
      <c r="P25" s="232">
        <v>8.7156982177531734</v>
      </c>
      <c r="Q25" s="232">
        <v>8.8685403279685193</v>
      </c>
      <c r="R25" s="232">
        <v>10.400217453999289</v>
      </c>
      <c r="S25" s="232">
        <v>6.2769261614122902</v>
      </c>
      <c r="T25" s="232">
        <v>6.1562339358255587</v>
      </c>
      <c r="U25" s="232">
        <v>5.3597001446710761</v>
      </c>
      <c r="V25" s="232">
        <v>4.9258718761285909</v>
      </c>
      <c r="W25" s="232">
        <v>7.7163104063607424</v>
      </c>
      <c r="DA25" s="71" t="s">
        <v>178</v>
      </c>
    </row>
    <row r="26" spans="1:105" ht="12" customHeight="1" x14ac:dyDescent="0.25">
      <c r="A26" s="18" t="s">
        <v>162</v>
      </c>
      <c r="B26" s="232">
        <v>304.33746317051902</v>
      </c>
      <c r="C26" s="232">
        <v>343.83231660091923</v>
      </c>
      <c r="D26" s="232">
        <v>321.87254531124108</v>
      </c>
      <c r="E26" s="232">
        <v>336.21122995696561</v>
      </c>
      <c r="F26" s="232">
        <v>324.8961739952282</v>
      </c>
      <c r="G26" s="232">
        <v>323.63235453452802</v>
      </c>
      <c r="H26" s="232">
        <v>306.5807594583863</v>
      </c>
      <c r="I26" s="232">
        <v>295.24935351256499</v>
      </c>
      <c r="J26" s="232">
        <v>325.07050844113269</v>
      </c>
      <c r="K26" s="232">
        <v>189.12605008214359</v>
      </c>
      <c r="L26" s="232">
        <v>266.67683383901351</v>
      </c>
      <c r="M26" s="232">
        <v>244.29083680731711</v>
      </c>
      <c r="N26" s="232">
        <v>222.0627144752649</v>
      </c>
      <c r="O26" s="232">
        <v>197.41118345194161</v>
      </c>
      <c r="P26" s="232">
        <v>188.16111597155921</v>
      </c>
      <c r="Q26" s="232">
        <v>146.06758653104421</v>
      </c>
      <c r="R26" s="232">
        <v>172.04799466250239</v>
      </c>
      <c r="S26" s="232">
        <v>161.03332914298809</v>
      </c>
      <c r="T26" s="232">
        <v>128.1047801015954</v>
      </c>
      <c r="U26" s="232">
        <v>133.65527202981721</v>
      </c>
      <c r="V26" s="232">
        <v>129.70780628799761</v>
      </c>
      <c r="W26" s="232">
        <v>142.05039597723339</v>
      </c>
      <c r="DA26" s="71" t="s">
        <v>179</v>
      </c>
    </row>
    <row r="27" spans="1:105" ht="12" customHeight="1" x14ac:dyDescent="0.25">
      <c r="A27" s="18" t="s">
        <v>36</v>
      </c>
      <c r="B27" s="232">
        <v>102.1270600814721</v>
      </c>
      <c r="C27" s="232">
        <v>16.178474262487981</v>
      </c>
      <c r="D27" s="232">
        <v>8.0562299951510141</v>
      </c>
      <c r="E27" s="232">
        <v>7.61520166303767</v>
      </c>
      <c r="F27" s="232">
        <v>0.82848659241559885</v>
      </c>
      <c r="G27" s="232">
        <v>6.4295305217848444</v>
      </c>
      <c r="H27" s="232">
        <v>1.3759890277476849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73.531168756237903</v>
      </c>
      <c r="O27" s="232">
        <v>56.150507922114009</v>
      </c>
      <c r="P27" s="232">
        <v>97.492508886174704</v>
      </c>
      <c r="Q27" s="232">
        <v>60.700814095429443</v>
      </c>
      <c r="R27" s="232">
        <v>77.252145562285818</v>
      </c>
      <c r="S27" s="232">
        <v>46.285052654842957</v>
      </c>
      <c r="T27" s="232">
        <v>30.318611645419111</v>
      </c>
      <c r="U27" s="232">
        <v>26.673675879021101</v>
      </c>
      <c r="V27" s="232">
        <v>23.995091697766998</v>
      </c>
      <c r="W27" s="232">
        <v>24.18765009154486</v>
      </c>
      <c r="DA27" s="71" t="s">
        <v>180</v>
      </c>
    </row>
    <row r="28" spans="1:105" ht="12" customHeight="1" x14ac:dyDescent="0.25">
      <c r="A28" s="57" t="s">
        <v>181</v>
      </c>
      <c r="B28" s="263">
        <v>567.14264265189991</v>
      </c>
      <c r="C28" s="263">
        <v>534.05986442644053</v>
      </c>
      <c r="D28" s="263">
        <v>495.92220512958522</v>
      </c>
      <c r="E28" s="263">
        <v>514.75357824935156</v>
      </c>
      <c r="F28" s="263">
        <v>515.57155922480717</v>
      </c>
      <c r="G28" s="263">
        <v>556.17496447843405</v>
      </c>
      <c r="H28" s="263">
        <v>530.05597592824597</v>
      </c>
      <c r="I28" s="263">
        <v>509.44272099144962</v>
      </c>
      <c r="J28" s="263">
        <v>502.45729141491438</v>
      </c>
      <c r="K28" s="263">
        <v>294.11131186409949</v>
      </c>
      <c r="L28" s="263">
        <v>388.04052098724219</v>
      </c>
      <c r="M28" s="263">
        <v>409.12433664286272</v>
      </c>
      <c r="N28" s="263">
        <v>406.38549759874792</v>
      </c>
      <c r="O28" s="263">
        <v>318.41900004326561</v>
      </c>
      <c r="P28" s="263">
        <v>315.46273807457328</v>
      </c>
      <c r="Q28" s="263">
        <v>244.32550649525879</v>
      </c>
      <c r="R28" s="263">
        <v>282.22639891290919</v>
      </c>
      <c r="S28" s="263">
        <v>234.42182898455241</v>
      </c>
      <c r="T28" s="263">
        <v>213.41426048270279</v>
      </c>
      <c r="U28" s="263">
        <v>209.6860960725229</v>
      </c>
      <c r="V28" s="263">
        <v>169.21749541841399</v>
      </c>
      <c r="W28" s="263">
        <v>187.4550042996853</v>
      </c>
      <c r="DA28" s="70" t="s">
        <v>182</v>
      </c>
    </row>
    <row r="29" spans="1:105" ht="12" customHeight="1" x14ac:dyDescent="0.25">
      <c r="A29" s="60" t="s">
        <v>183</v>
      </c>
      <c r="B29" s="264">
        <v>362.27038034086422</v>
      </c>
      <c r="C29" s="264">
        <v>328.91957762797</v>
      </c>
      <c r="D29" s="264">
        <v>317.90679242518331</v>
      </c>
      <c r="E29" s="264">
        <v>335.16164336804229</v>
      </c>
      <c r="F29" s="264">
        <v>330.93929114014719</v>
      </c>
      <c r="G29" s="264">
        <v>354.82834360437442</v>
      </c>
      <c r="H29" s="264">
        <v>325.08282380652969</v>
      </c>
      <c r="I29" s="264">
        <v>306.87773951897418</v>
      </c>
      <c r="J29" s="264">
        <v>300.65688533059159</v>
      </c>
      <c r="K29" s="264">
        <v>171.34860070267601</v>
      </c>
      <c r="L29" s="264">
        <v>214.76484326733419</v>
      </c>
      <c r="M29" s="264">
        <v>202.60051528406089</v>
      </c>
      <c r="N29" s="264">
        <v>215.65596239068071</v>
      </c>
      <c r="O29" s="264">
        <v>176.1161826607887</v>
      </c>
      <c r="P29" s="264">
        <v>176.90340475106419</v>
      </c>
      <c r="Q29" s="264">
        <v>150.58219398225771</v>
      </c>
      <c r="R29" s="264">
        <v>165.6188896979605</v>
      </c>
      <c r="S29" s="264">
        <v>140.1852201650652</v>
      </c>
      <c r="T29" s="264">
        <v>130.85292719607051</v>
      </c>
      <c r="U29" s="264">
        <v>127.0398475910447</v>
      </c>
      <c r="V29" s="264">
        <v>108.5356482995561</v>
      </c>
      <c r="W29" s="264">
        <v>114.6285232625753</v>
      </c>
      <c r="DA29" s="72" t="s">
        <v>184</v>
      </c>
    </row>
    <row r="30" spans="1:105" ht="12" customHeight="1" x14ac:dyDescent="0.25">
      <c r="A30" s="59" t="s">
        <v>33</v>
      </c>
      <c r="B30" s="232">
        <v>7.3647548176660527</v>
      </c>
      <c r="C30" s="232">
        <v>6.3772044399579091</v>
      </c>
      <c r="D30" s="232">
        <v>6.0685054856711833</v>
      </c>
      <c r="E30" s="232">
        <v>6.5082563709932746</v>
      </c>
      <c r="F30" s="232">
        <v>7.9231583129759899</v>
      </c>
      <c r="G30" s="232">
        <v>8.3172315764488793</v>
      </c>
      <c r="H30" s="232">
        <v>7.3839865458584786</v>
      </c>
      <c r="I30" s="232">
        <v>7.531333461350175</v>
      </c>
      <c r="J30" s="232">
        <v>6.006617235844363</v>
      </c>
      <c r="K30" s="232">
        <v>5.0569629548518673</v>
      </c>
      <c r="L30" s="232">
        <v>6.4275032527816958</v>
      </c>
      <c r="M30" s="232">
        <v>4.9934947501188196</v>
      </c>
      <c r="N30" s="232">
        <v>4.8987935045190758</v>
      </c>
      <c r="O30" s="232">
        <v>3.3721254295694809</v>
      </c>
      <c r="P30" s="232">
        <v>2.3007856163741551</v>
      </c>
      <c r="Q30" s="232">
        <v>2.6772687848576409</v>
      </c>
      <c r="R30" s="232">
        <v>3.492277304380309</v>
      </c>
      <c r="S30" s="232">
        <v>2.4847626663229909</v>
      </c>
      <c r="T30" s="232">
        <v>2.0084343331938381</v>
      </c>
      <c r="U30" s="232">
        <v>2.1277187632617469</v>
      </c>
      <c r="V30" s="232">
        <v>4.19966854136847</v>
      </c>
      <c r="W30" s="232">
        <v>4.108482784278868</v>
      </c>
      <c r="DA30" s="71" t="s">
        <v>185</v>
      </c>
    </row>
    <row r="31" spans="1:105" ht="12" customHeight="1" x14ac:dyDescent="0.25">
      <c r="A31" s="59" t="s">
        <v>160</v>
      </c>
      <c r="B31" s="232">
        <v>2.4672203657084588</v>
      </c>
      <c r="C31" s="232">
        <v>2.3502842236246799</v>
      </c>
      <c r="D31" s="232">
        <v>2.2365304387932441</v>
      </c>
      <c r="E31" s="232">
        <v>2.8554206087847822</v>
      </c>
      <c r="F31" s="232">
        <v>2.6277063660057332</v>
      </c>
      <c r="G31" s="232">
        <v>2.758423805562316</v>
      </c>
      <c r="H31" s="232">
        <v>2.5512838244645621</v>
      </c>
      <c r="I31" s="232">
        <v>2.2206730742339329</v>
      </c>
      <c r="J31" s="232">
        <v>1.9371166943457141</v>
      </c>
      <c r="K31" s="232">
        <v>1.5522238016094969</v>
      </c>
      <c r="L31" s="232">
        <v>5.3839906645816509</v>
      </c>
      <c r="M31" s="232">
        <v>4.3306157838315293</v>
      </c>
      <c r="N31" s="232">
        <v>3.102494516290152</v>
      </c>
      <c r="O31" s="232">
        <v>3.106560245874487</v>
      </c>
      <c r="P31" s="232">
        <v>3.5324592833422601</v>
      </c>
      <c r="Q31" s="232">
        <v>2.6557170169700899</v>
      </c>
      <c r="R31" s="232">
        <v>2.5732484058945291</v>
      </c>
      <c r="S31" s="232">
        <v>2.11282180780006</v>
      </c>
      <c r="T31" s="232">
        <v>1.850345103537876</v>
      </c>
      <c r="U31" s="232">
        <v>1.78710054144651</v>
      </c>
      <c r="V31" s="232">
        <v>1.502942967394584</v>
      </c>
      <c r="W31" s="232">
        <v>4.0001345655476506</v>
      </c>
      <c r="DA31" s="71" t="s">
        <v>186</v>
      </c>
    </row>
    <row r="32" spans="1:105" ht="12" customHeight="1" x14ac:dyDescent="0.25">
      <c r="A32" s="59" t="s">
        <v>70</v>
      </c>
      <c r="B32" s="232">
        <v>13.244746771902941</v>
      </c>
      <c r="C32" s="232">
        <v>16.004241050357631</v>
      </c>
      <c r="D32" s="232">
        <v>13.93099341709504</v>
      </c>
      <c r="E32" s="232">
        <v>14.74529849507687</v>
      </c>
      <c r="F32" s="232">
        <v>16.717418412630959</v>
      </c>
      <c r="G32" s="232">
        <v>14.661423082267801</v>
      </c>
      <c r="H32" s="232">
        <v>15.36324462943719</v>
      </c>
      <c r="I32" s="232">
        <v>10.352740667915381</v>
      </c>
      <c r="J32" s="232">
        <v>11.791480766128769</v>
      </c>
      <c r="K32" s="232">
        <v>16.188571475510201</v>
      </c>
      <c r="L32" s="232">
        <v>3.908112598714629</v>
      </c>
      <c r="M32" s="232">
        <v>6.55086694396386</v>
      </c>
      <c r="N32" s="232">
        <v>4.9181156113996964</v>
      </c>
      <c r="O32" s="232">
        <v>6.1678316019125328</v>
      </c>
      <c r="P32" s="232">
        <v>7.5732426566666939</v>
      </c>
      <c r="Q32" s="232">
        <v>8.314061326225195</v>
      </c>
      <c r="R32" s="232">
        <v>9.0951271143694861</v>
      </c>
      <c r="S32" s="232">
        <v>5.0867986309870243</v>
      </c>
      <c r="T32" s="232">
        <v>5.8230282833211966</v>
      </c>
      <c r="U32" s="232">
        <v>4.7470658850371912</v>
      </c>
      <c r="V32" s="232">
        <v>3.7623748438868279</v>
      </c>
      <c r="W32" s="232">
        <v>5.4881400434479231</v>
      </c>
      <c r="DA32" s="71" t="s">
        <v>187</v>
      </c>
    </row>
    <row r="33" spans="1:105" ht="12" customHeight="1" x14ac:dyDescent="0.25">
      <c r="A33" s="59" t="s">
        <v>162</v>
      </c>
      <c r="B33" s="232">
        <v>339.19365838558679</v>
      </c>
      <c r="C33" s="232">
        <v>304.18784791402982</v>
      </c>
      <c r="D33" s="232">
        <v>295.67076308362391</v>
      </c>
      <c r="E33" s="232">
        <v>311.05266789318728</v>
      </c>
      <c r="F33" s="232">
        <v>303.67100804853459</v>
      </c>
      <c r="G33" s="232">
        <v>329.09126514009529</v>
      </c>
      <c r="H33" s="232">
        <v>299.78430880676939</v>
      </c>
      <c r="I33" s="232">
        <v>286.77299231547471</v>
      </c>
      <c r="J33" s="232">
        <v>280.9216706342728</v>
      </c>
      <c r="K33" s="232">
        <v>148.5508424707044</v>
      </c>
      <c r="L33" s="232">
        <v>199.04523675125631</v>
      </c>
      <c r="M33" s="232">
        <v>186.72553780614669</v>
      </c>
      <c r="N33" s="232">
        <v>202.7365587584718</v>
      </c>
      <c r="O33" s="232">
        <v>163.46966538343219</v>
      </c>
      <c r="P33" s="232">
        <v>163.49691719468109</v>
      </c>
      <c r="Q33" s="232">
        <v>136.93514685420479</v>
      </c>
      <c r="R33" s="232">
        <v>150.45823687331611</v>
      </c>
      <c r="S33" s="232">
        <v>130.5008370599551</v>
      </c>
      <c r="T33" s="232">
        <v>121.17111947601759</v>
      </c>
      <c r="U33" s="232">
        <v>118.3779624012993</v>
      </c>
      <c r="V33" s="232">
        <v>99.070661946906185</v>
      </c>
      <c r="W33" s="232">
        <v>101.0317658693009</v>
      </c>
      <c r="DA33" s="71" t="s">
        <v>188</v>
      </c>
    </row>
    <row r="34" spans="1:105" ht="12" customHeight="1" x14ac:dyDescent="0.25">
      <c r="A34" s="60" t="s">
        <v>189</v>
      </c>
      <c r="B34" s="264">
        <v>204.87226231103571</v>
      </c>
      <c r="C34" s="264">
        <v>205.1402867984705</v>
      </c>
      <c r="D34" s="264">
        <v>178.01541270440191</v>
      </c>
      <c r="E34" s="264">
        <v>179.59193488130919</v>
      </c>
      <c r="F34" s="264">
        <v>184.6322680846599</v>
      </c>
      <c r="G34" s="264">
        <v>201.34662087405971</v>
      </c>
      <c r="H34" s="264">
        <v>204.97315212171631</v>
      </c>
      <c r="I34" s="264">
        <v>202.56498147247541</v>
      </c>
      <c r="J34" s="264">
        <v>201.80040608432279</v>
      </c>
      <c r="K34" s="264">
        <v>122.7627111614235</v>
      </c>
      <c r="L34" s="264">
        <v>173.275677719908</v>
      </c>
      <c r="M34" s="264">
        <v>206.52382135880191</v>
      </c>
      <c r="N34" s="264">
        <v>190.72953520806709</v>
      </c>
      <c r="O34" s="264">
        <v>142.30281738247689</v>
      </c>
      <c r="P34" s="264">
        <v>138.55933332350909</v>
      </c>
      <c r="Q34" s="264">
        <v>93.743312513001058</v>
      </c>
      <c r="R34" s="264">
        <v>116.60750921494881</v>
      </c>
      <c r="S34" s="264">
        <v>94.23660881948723</v>
      </c>
      <c r="T34" s="264">
        <v>82.561333286632319</v>
      </c>
      <c r="U34" s="264">
        <v>82.646248481478182</v>
      </c>
      <c r="V34" s="264">
        <v>60.681847118857888</v>
      </c>
      <c r="W34" s="264">
        <v>72.82648103711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375.93600694663331</v>
      </c>
      <c r="C35" s="263">
        <f t="shared" si="0"/>
        <v>346.83729154023928</v>
      </c>
      <c r="D35" s="263">
        <f t="shared" si="0"/>
        <v>322.56617878704083</v>
      </c>
      <c r="E35" s="263">
        <f t="shared" si="0"/>
        <v>334.48293328806852</v>
      </c>
      <c r="F35" s="263">
        <f t="shared" si="0"/>
        <v>348.68545819013656</v>
      </c>
      <c r="G35" s="263">
        <f t="shared" si="0"/>
        <v>376.15948215656346</v>
      </c>
      <c r="H35" s="263">
        <f t="shared" si="0"/>
        <v>345.42866282876219</v>
      </c>
      <c r="I35" s="263">
        <f t="shared" si="0"/>
        <v>331.14581734651813</v>
      </c>
      <c r="J35" s="263">
        <f t="shared" si="0"/>
        <v>326.42159177589423</v>
      </c>
      <c r="K35" s="263">
        <f t="shared" si="0"/>
        <v>282.47513581554222</v>
      </c>
      <c r="L35" s="263">
        <f t="shared" si="0"/>
        <v>261.16894938546676</v>
      </c>
      <c r="M35" s="263">
        <f t="shared" si="0"/>
        <v>275.21081914152103</v>
      </c>
      <c r="N35" s="263">
        <f t="shared" si="0"/>
        <v>306.23729666240843</v>
      </c>
      <c r="O35" s="263">
        <f t="shared" si="0"/>
        <v>232.64058844384431</v>
      </c>
      <c r="P35" s="263">
        <f t="shared" si="0"/>
        <v>234.85354631630889</v>
      </c>
      <c r="Q35" s="263">
        <f t="shared" si="0"/>
        <v>200.0017714266836</v>
      </c>
      <c r="R35" s="263">
        <f t="shared" si="0"/>
        <v>237.33873572209225</v>
      </c>
      <c r="S35" s="263">
        <f t="shared" si="0"/>
        <v>190.7662656068386</v>
      </c>
      <c r="T35" s="263">
        <f t="shared" si="0"/>
        <v>157.8846121130816</v>
      </c>
      <c r="U35" s="263">
        <f t="shared" si="0"/>
        <v>171.73897055173234</v>
      </c>
      <c r="V35" s="263">
        <f t="shared" si="0"/>
        <v>135.68234749039513</v>
      </c>
      <c r="W35" s="263">
        <f t="shared" si="0"/>
        <v>134.75204956114038</v>
      </c>
      <c r="DA35" s="70"/>
    </row>
    <row r="36" spans="1:105" ht="12" customHeight="1" x14ac:dyDescent="0.25">
      <c r="A36" s="60" t="s">
        <v>192</v>
      </c>
      <c r="B36" s="264">
        <v>167.8948852736346</v>
      </c>
      <c r="C36" s="264">
        <v>151.4814323783753</v>
      </c>
      <c r="D36" s="264">
        <v>146.87149342980581</v>
      </c>
      <c r="E36" s="264">
        <v>154.89386243865169</v>
      </c>
      <c r="F36" s="264">
        <v>152.4125966378198</v>
      </c>
      <c r="G36" s="264">
        <v>164.11144276071749</v>
      </c>
      <c r="H36" s="264">
        <v>149.7827781094912</v>
      </c>
      <c r="I36" s="264">
        <v>142.3021347925316</v>
      </c>
      <c r="J36" s="264">
        <v>139.02700913420711</v>
      </c>
      <c r="K36" s="264">
        <v>76.773305177168993</v>
      </c>
      <c r="L36" s="264">
        <v>100.2928799387636</v>
      </c>
      <c r="M36" s="264">
        <v>93.763577632353318</v>
      </c>
      <c r="N36" s="264">
        <v>100.39060867028689</v>
      </c>
      <c r="O36" s="264">
        <v>81.46271344661028</v>
      </c>
      <c r="P36" s="264">
        <v>81.472905167944944</v>
      </c>
      <c r="Q36" s="264">
        <v>68.999265179611754</v>
      </c>
      <c r="R36" s="264">
        <v>75.820650605260312</v>
      </c>
      <c r="S36" s="264">
        <v>64.850732462626752</v>
      </c>
      <c r="T36" s="264">
        <v>60.292536687364993</v>
      </c>
      <c r="U36" s="264">
        <v>58.74284809184347</v>
      </c>
      <c r="V36" s="264">
        <v>50.309292993466947</v>
      </c>
      <c r="W36" s="264">
        <v>52.733902844979113</v>
      </c>
      <c r="DA36" s="72" t="s">
        <v>193</v>
      </c>
    </row>
    <row r="37" spans="1:105" ht="12" customHeight="1" x14ac:dyDescent="0.25">
      <c r="A37" s="59" t="s">
        <v>33</v>
      </c>
      <c r="B37" s="232">
        <v>3.5427331011095449</v>
      </c>
      <c r="C37" s="232">
        <v>3.0871866930528511</v>
      </c>
      <c r="D37" s="232">
        <v>2.9321099458440112</v>
      </c>
      <c r="E37" s="232">
        <v>3.146184591312859</v>
      </c>
      <c r="F37" s="232">
        <v>3.8431097159820671</v>
      </c>
      <c r="G37" s="232">
        <v>4.0125973204302738</v>
      </c>
      <c r="H37" s="232">
        <v>3.570952864201717</v>
      </c>
      <c r="I37" s="232">
        <v>3.6142815396244909</v>
      </c>
      <c r="J37" s="232">
        <v>2.8909035700294941</v>
      </c>
      <c r="K37" s="232">
        <v>2.5021892695964159</v>
      </c>
      <c r="L37" s="232">
        <v>3.0572076594052171</v>
      </c>
      <c r="M37" s="232">
        <v>2.388211030337025</v>
      </c>
      <c r="N37" s="232">
        <v>2.3336712848917118</v>
      </c>
      <c r="O37" s="232">
        <v>1.6163880723966519</v>
      </c>
      <c r="P37" s="232">
        <v>1.1070188914726451</v>
      </c>
      <c r="Q37" s="232">
        <v>1.298460698082806</v>
      </c>
      <c r="R37" s="232">
        <v>1.6916711746607249</v>
      </c>
      <c r="S37" s="232">
        <v>1.192750271076918</v>
      </c>
      <c r="T37" s="232">
        <v>0.96851714486913854</v>
      </c>
      <c r="U37" s="232">
        <v>1.0220411895848629</v>
      </c>
      <c r="V37" s="232">
        <v>2.0165672805149901</v>
      </c>
      <c r="W37" s="232">
        <v>1.985116100897665</v>
      </c>
      <c r="DA37" s="71" t="s">
        <v>194</v>
      </c>
    </row>
    <row r="38" spans="1:105" ht="12" customHeight="1" x14ac:dyDescent="0.25">
      <c r="A38" s="59" t="s">
        <v>160</v>
      </c>
      <c r="B38" s="232">
        <v>1.1868288183009661</v>
      </c>
      <c r="C38" s="232">
        <v>1.137765967577175</v>
      </c>
      <c r="D38" s="232">
        <v>1.0806207820447</v>
      </c>
      <c r="E38" s="232">
        <v>1.3803513274485211</v>
      </c>
      <c r="F38" s="232">
        <v>1.2745629289529461</v>
      </c>
      <c r="G38" s="232">
        <v>1.3307846329723341</v>
      </c>
      <c r="H38" s="232">
        <v>1.2338205417604851</v>
      </c>
      <c r="I38" s="232">
        <v>1.0656994194897851</v>
      </c>
      <c r="J38" s="232">
        <v>0.93230804417331092</v>
      </c>
      <c r="K38" s="232">
        <v>0.76804156468518436</v>
      </c>
      <c r="L38" s="232">
        <v>2.560866459429898</v>
      </c>
      <c r="M38" s="232">
        <v>2.071179584769161</v>
      </c>
      <c r="N38" s="232">
        <v>1.4779562268794011</v>
      </c>
      <c r="O38" s="232">
        <v>1.489092571581542</v>
      </c>
      <c r="P38" s="232">
        <v>1.6996364772917969</v>
      </c>
      <c r="Q38" s="232">
        <v>1.288008208689712</v>
      </c>
      <c r="R38" s="232">
        <v>1.2464904055681441</v>
      </c>
      <c r="S38" s="232">
        <v>1.014209050283261</v>
      </c>
      <c r="T38" s="232">
        <v>0.89228257408410605</v>
      </c>
      <c r="U38" s="232">
        <v>0.85842659040510261</v>
      </c>
      <c r="V38" s="232">
        <v>0.72167257550769448</v>
      </c>
      <c r="W38" s="232">
        <v>1.9327649521159449</v>
      </c>
      <c r="DA38" s="71" t="s">
        <v>195</v>
      </c>
    </row>
    <row r="39" spans="1:105" ht="12" customHeight="1" x14ac:dyDescent="0.25">
      <c r="A39" s="59" t="s">
        <v>162</v>
      </c>
      <c r="B39" s="232">
        <v>163.16532335422411</v>
      </c>
      <c r="C39" s="232">
        <v>147.25647971774521</v>
      </c>
      <c r="D39" s="232">
        <v>142.8587627019171</v>
      </c>
      <c r="E39" s="232">
        <v>150.3673265198903</v>
      </c>
      <c r="F39" s="232">
        <v>147.29492399288469</v>
      </c>
      <c r="G39" s="232">
        <v>158.7680608073149</v>
      </c>
      <c r="H39" s="232">
        <v>144.978004703529</v>
      </c>
      <c r="I39" s="232">
        <v>137.62215383341729</v>
      </c>
      <c r="J39" s="232">
        <v>135.20379752000429</v>
      </c>
      <c r="K39" s="232">
        <v>73.503074342887388</v>
      </c>
      <c r="L39" s="232">
        <v>94.674805819928451</v>
      </c>
      <c r="M39" s="232">
        <v>89.304187017247131</v>
      </c>
      <c r="N39" s="232">
        <v>96.578981158515745</v>
      </c>
      <c r="O39" s="232">
        <v>78.357232802632083</v>
      </c>
      <c r="P39" s="232">
        <v>78.666249799180505</v>
      </c>
      <c r="Q39" s="232">
        <v>66.41279627283923</v>
      </c>
      <c r="R39" s="232">
        <v>72.882489025031447</v>
      </c>
      <c r="S39" s="232">
        <v>62.643773141266578</v>
      </c>
      <c r="T39" s="232">
        <v>58.431736968411748</v>
      </c>
      <c r="U39" s="232">
        <v>56.862380311853506</v>
      </c>
      <c r="V39" s="232">
        <v>47.571053137444267</v>
      </c>
      <c r="W39" s="232">
        <v>48.816021791965497</v>
      </c>
      <c r="DA39" s="71" t="s">
        <v>196</v>
      </c>
    </row>
    <row r="40" spans="1:105" ht="12" customHeight="1" x14ac:dyDescent="0.25">
      <c r="A40" s="60" t="s">
        <v>197</v>
      </c>
      <c r="B40" s="264">
        <v>109.48960663172581</v>
      </c>
      <c r="C40" s="264">
        <v>96.048024580750337</v>
      </c>
      <c r="D40" s="264">
        <v>89.683267334042114</v>
      </c>
      <c r="E40" s="264">
        <v>92.771750504458737</v>
      </c>
      <c r="F40" s="264">
        <v>106.7174045828541</v>
      </c>
      <c r="G40" s="264">
        <v>114.90959808026911</v>
      </c>
      <c r="H40" s="264">
        <v>96.519286897389492</v>
      </c>
      <c r="I40" s="264">
        <v>91.632892875435573</v>
      </c>
      <c r="J40" s="264">
        <v>90.270778763985433</v>
      </c>
      <c r="K40" s="264">
        <v>144.958744063068</v>
      </c>
      <c r="L40" s="264">
        <v>78.458417011494831</v>
      </c>
      <c r="M40" s="264">
        <v>82.674239257646846</v>
      </c>
      <c r="N40" s="264">
        <v>114.9875735825818</v>
      </c>
      <c r="O40" s="264">
        <v>82.966718120177731</v>
      </c>
      <c r="P40" s="264">
        <v>86.713065304984781</v>
      </c>
      <c r="Q40" s="264">
        <v>85.537513081397464</v>
      </c>
      <c r="R40" s="264">
        <v>105.033005355127</v>
      </c>
      <c r="S40" s="264">
        <v>80.679526406737011</v>
      </c>
      <c r="T40" s="264">
        <v>57.778940652123218</v>
      </c>
      <c r="U40" s="264">
        <v>73.297327877070671</v>
      </c>
      <c r="V40" s="264">
        <v>56.235272261088333</v>
      </c>
      <c r="W40" s="264">
        <v>46.830212953439982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1.665758072645922</v>
      </c>
      <c r="C43" s="231">
        <v>1.751626118470009</v>
      </c>
      <c r="D43" s="231">
        <v>1.641404150005243</v>
      </c>
      <c r="E43" s="231">
        <v>1.7397932069482669</v>
      </c>
      <c r="F43" s="231">
        <v>1.8453247864553779</v>
      </c>
      <c r="G43" s="231">
        <v>1.926800993365156</v>
      </c>
      <c r="H43" s="231">
        <v>2.0712905264141872</v>
      </c>
      <c r="I43" s="231">
        <v>2.183811647780836</v>
      </c>
      <c r="J43" s="231">
        <v>1.738761402916521</v>
      </c>
      <c r="K43" s="231">
        <v>0.47343482160775741</v>
      </c>
      <c r="L43" s="231">
        <v>1.727926134362215</v>
      </c>
      <c r="M43" s="231">
        <v>1.4541505106100281</v>
      </c>
      <c r="N43" s="231">
        <v>0.83806923329375305</v>
      </c>
      <c r="O43" s="231">
        <v>0.64239232460474538</v>
      </c>
      <c r="P43" s="231">
        <v>0.38724507538558872</v>
      </c>
      <c r="Q43" s="231">
        <v>0.34320894752196812</v>
      </c>
      <c r="R43" s="231">
        <v>0.41806870421854581</v>
      </c>
      <c r="S43" s="231">
        <v>0.34277605553570317</v>
      </c>
      <c r="T43" s="231">
        <v>0.37271707609922228</v>
      </c>
      <c r="U43" s="231">
        <v>0.29804958345180338</v>
      </c>
      <c r="V43" s="231">
        <v>0.60483482432695235</v>
      </c>
      <c r="W43" s="231">
        <v>0.85627913551959201</v>
      </c>
      <c r="DA43" s="73" t="s">
        <v>201</v>
      </c>
    </row>
    <row r="44" spans="1:105" ht="12" customHeight="1" x14ac:dyDescent="0.25">
      <c r="A44" s="64" t="s">
        <v>160</v>
      </c>
      <c r="B44" s="231">
        <v>0.55803517468321018</v>
      </c>
      <c r="C44" s="231">
        <v>0.64555233734300188</v>
      </c>
      <c r="D44" s="231">
        <v>0.60493483156870842</v>
      </c>
      <c r="E44" s="231">
        <v>0.76331371952172633</v>
      </c>
      <c r="F44" s="231">
        <v>0.61199984869362822</v>
      </c>
      <c r="G44" s="231">
        <v>0.63902678190774009</v>
      </c>
      <c r="H44" s="231">
        <v>0.71566354881444638</v>
      </c>
      <c r="I44" s="231">
        <v>0.64391408909358594</v>
      </c>
      <c r="J44" s="231">
        <v>0.56074552594661764</v>
      </c>
      <c r="K44" s="231">
        <v>0.14531979078573931</v>
      </c>
      <c r="L44" s="231">
        <v>1.447395327643997</v>
      </c>
      <c r="M44" s="231">
        <v>1.261114203267085</v>
      </c>
      <c r="N44" s="231">
        <v>0.53076440110545509</v>
      </c>
      <c r="O44" s="231">
        <v>0.59180196571952048</v>
      </c>
      <c r="P44" s="231">
        <v>0.59454798906042172</v>
      </c>
      <c r="Q44" s="231">
        <v>0.34044614700834058</v>
      </c>
      <c r="R44" s="231">
        <v>0.30804959999465448</v>
      </c>
      <c r="S44" s="231">
        <v>0.29146635819317213</v>
      </c>
      <c r="T44" s="231">
        <v>0.34337951974185332</v>
      </c>
      <c r="U44" s="231">
        <v>0.25033598479344688</v>
      </c>
      <c r="V44" s="231">
        <v>0.216453331186304</v>
      </c>
      <c r="W44" s="231">
        <v>0.83369748581054037</v>
      </c>
      <c r="DA44" s="73" t="s">
        <v>202</v>
      </c>
    </row>
    <row r="45" spans="1:105" ht="12" customHeight="1" x14ac:dyDescent="0.25">
      <c r="A45" s="64" t="s">
        <v>70</v>
      </c>
      <c r="B45" s="231">
        <v>2.9956929187277588</v>
      </c>
      <c r="C45" s="231">
        <v>4.395883320667286</v>
      </c>
      <c r="D45" s="231">
        <v>3.76804313063688</v>
      </c>
      <c r="E45" s="231">
        <v>3.9417270454335269</v>
      </c>
      <c r="F45" s="231">
        <v>3.89353151152502</v>
      </c>
      <c r="G45" s="231">
        <v>3.396520140073084</v>
      </c>
      <c r="H45" s="231">
        <v>4.3095613539254138</v>
      </c>
      <c r="I45" s="231">
        <v>3.0019166955057179</v>
      </c>
      <c r="J45" s="231">
        <v>3.4133308040719772</v>
      </c>
      <c r="K45" s="231">
        <v>1.515580303240941</v>
      </c>
      <c r="L45" s="231">
        <v>1.050630334947976</v>
      </c>
      <c r="M45" s="231">
        <v>1.907671277971553</v>
      </c>
      <c r="N45" s="231">
        <v>0.84137479481295629</v>
      </c>
      <c r="O45" s="231">
        <v>1.174976365285751</v>
      </c>
      <c r="P45" s="231">
        <v>1.2746519721884999</v>
      </c>
      <c r="Q45" s="231">
        <v>1.06581014709682</v>
      </c>
      <c r="R45" s="231">
        <v>1.088798991603025</v>
      </c>
      <c r="S45" s="231">
        <v>0.70173010632617672</v>
      </c>
      <c r="T45" s="231">
        <v>1.08061390901999</v>
      </c>
      <c r="U45" s="231">
        <v>0.66496617602067387</v>
      </c>
      <c r="V45" s="231">
        <v>0.54185593585271863</v>
      </c>
      <c r="W45" s="231">
        <v>1.1438236591853921</v>
      </c>
      <c r="DA45" s="73" t="s">
        <v>203</v>
      </c>
    </row>
    <row r="46" spans="1:105" ht="12" customHeight="1" x14ac:dyDescent="0.25">
      <c r="A46" s="64" t="s">
        <v>34</v>
      </c>
      <c r="B46" s="231">
        <v>1.8067619216282931</v>
      </c>
      <c r="C46" s="231">
        <v>1.7723474952735749</v>
      </c>
      <c r="D46" s="231">
        <v>1.6944523005101171</v>
      </c>
      <c r="E46" s="231">
        <v>1.292653178998048</v>
      </c>
      <c r="F46" s="231">
        <v>1.2991413582670039</v>
      </c>
      <c r="G46" s="231">
        <v>1.351996453288659</v>
      </c>
      <c r="H46" s="231">
        <v>1.7226198626660769</v>
      </c>
      <c r="I46" s="231">
        <v>0.84786175684559195</v>
      </c>
      <c r="J46" s="231">
        <v>0.42296849094914091</v>
      </c>
      <c r="K46" s="231">
        <v>0.36801035892912659</v>
      </c>
      <c r="L46" s="231">
        <v>0.4083303552895427</v>
      </c>
      <c r="M46" s="231">
        <v>0.41467666571624878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76.718721618644736</v>
      </c>
      <c r="C47" s="231">
        <v>83.551246371978323</v>
      </c>
      <c r="D47" s="231">
        <v>79.972773973195302</v>
      </c>
      <c r="E47" s="231">
        <v>83.150891384002279</v>
      </c>
      <c r="F47" s="231">
        <v>70.72579089605145</v>
      </c>
      <c r="G47" s="231">
        <v>76.238514071825776</v>
      </c>
      <c r="H47" s="231">
        <v>84.092839950711891</v>
      </c>
      <c r="I47" s="231">
        <v>83.153694375819867</v>
      </c>
      <c r="J47" s="231">
        <v>81.319607852961127</v>
      </c>
      <c r="K47" s="231">
        <v>13.90738714771941</v>
      </c>
      <c r="L47" s="231">
        <v>53.509963818993242</v>
      </c>
      <c r="M47" s="231">
        <v>54.376153321935398</v>
      </c>
      <c r="N47" s="231">
        <v>34.683493436208138</v>
      </c>
      <c r="O47" s="231">
        <v>31.14108906720876</v>
      </c>
      <c r="P47" s="231">
        <v>27.51815535258006</v>
      </c>
      <c r="Q47" s="231">
        <v>17.55422088974036</v>
      </c>
      <c r="R47" s="231">
        <v>18.011708305562511</v>
      </c>
      <c r="S47" s="231">
        <v>18.00275043479914</v>
      </c>
      <c r="T47" s="231">
        <v>22.486443600549659</v>
      </c>
      <c r="U47" s="231">
        <v>16.582314821293949</v>
      </c>
      <c r="V47" s="231">
        <v>14.268122787396541</v>
      </c>
      <c r="W47" s="231">
        <v>21.056773918980291</v>
      </c>
      <c r="DA47" s="73" t="s">
        <v>205</v>
      </c>
    </row>
    <row r="48" spans="1:105" ht="12" customHeight="1" x14ac:dyDescent="0.25">
      <c r="A48" s="64" t="s">
        <v>36</v>
      </c>
      <c r="B48" s="231">
        <v>25.74463692539592</v>
      </c>
      <c r="C48" s="231">
        <v>3.9313689370181502</v>
      </c>
      <c r="D48" s="231">
        <v>2.001658948125848</v>
      </c>
      <c r="E48" s="231">
        <v>1.883371969554881</v>
      </c>
      <c r="F48" s="231">
        <v>0.18035106038592011</v>
      </c>
      <c r="G48" s="231">
        <v>1.5146132526376641</v>
      </c>
      <c r="H48" s="231">
        <v>0.37742363639759852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11.48467366500541</v>
      </c>
      <c r="O48" s="231">
        <v>8.8575932619199627</v>
      </c>
      <c r="P48" s="231">
        <v>14.258068099723969</v>
      </c>
      <c r="Q48" s="231">
        <v>7.2949483463380664</v>
      </c>
      <c r="R48" s="231">
        <v>8.0875288001831702</v>
      </c>
      <c r="S48" s="231">
        <v>5.1744459127885936</v>
      </c>
      <c r="T48" s="231">
        <v>5.3218759695852604</v>
      </c>
      <c r="U48" s="231">
        <v>3.3093441369705712</v>
      </c>
      <c r="V48" s="231">
        <v>2.6395089427262901</v>
      </c>
      <c r="W48" s="231">
        <v>3.585444983136064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4.3126646776812483E-4</v>
      </c>
      <c r="U49" s="231">
        <v>4.2797404246066153E-4</v>
      </c>
      <c r="V49" s="231">
        <v>6.2491138752413682E-4</v>
      </c>
      <c r="W49" s="231">
        <v>6.7841100643290084E-4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28.161265121475669</v>
      </c>
      <c r="G50" s="231">
        <v>29.84212638717106</v>
      </c>
      <c r="H50" s="231">
        <v>3.2298880184598771</v>
      </c>
      <c r="I50" s="231">
        <v>1.8016943103899641</v>
      </c>
      <c r="J50" s="231">
        <v>2.8153646871400411</v>
      </c>
      <c r="K50" s="231">
        <v>128.5490116407851</v>
      </c>
      <c r="L50" s="231">
        <v>20.314171040257861</v>
      </c>
      <c r="M50" s="231">
        <v>23.260473278146531</v>
      </c>
      <c r="N50" s="231">
        <v>66.609198052156131</v>
      </c>
      <c r="O50" s="231">
        <v>40.558865135438992</v>
      </c>
      <c r="P50" s="231">
        <v>42.68039681604624</v>
      </c>
      <c r="Q50" s="231">
        <v>58.938878603691911</v>
      </c>
      <c r="R50" s="231">
        <v>77.118850953565101</v>
      </c>
      <c r="S50" s="231">
        <v>56.166357539094228</v>
      </c>
      <c r="T50" s="231">
        <v>28.17347931065947</v>
      </c>
      <c r="U50" s="231">
        <v>52.191889200497769</v>
      </c>
      <c r="V50" s="231">
        <v>37.963871528211989</v>
      </c>
      <c r="W50" s="231">
        <v>19.353515359801669</v>
      </c>
      <c r="DA50" s="73" t="s">
        <v>208</v>
      </c>
    </row>
    <row r="51" spans="1:105" ht="12" customHeight="1" x14ac:dyDescent="0.25">
      <c r="A51" s="61" t="s">
        <v>209</v>
      </c>
      <c r="B51" s="265">
        <v>98.551515041272935</v>
      </c>
      <c r="C51" s="265">
        <v>99.307834581113624</v>
      </c>
      <c r="D51" s="265">
        <v>86.011418023192903</v>
      </c>
      <c r="E51" s="265">
        <v>86.817320344958077</v>
      </c>
      <c r="F51" s="265">
        <v>89.555456969462696</v>
      </c>
      <c r="G51" s="265">
        <v>97.138441315576856</v>
      </c>
      <c r="H51" s="265">
        <v>99.126597821881475</v>
      </c>
      <c r="I51" s="265">
        <v>97.210789678550952</v>
      </c>
      <c r="J51" s="265">
        <v>97.123803877701661</v>
      </c>
      <c r="K51" s="265">
        <v>60.743086575305213</v>
      </c>
      <c r="L51" s="265">
        <v>82.417652435208325</v>
      </c>
      <c r="M51" s="265">
        <v>98.773002251520879</v>
      </c>
      <c r="N51" s="265">
        <v>90.859114409539742</v>
      </c>
      <c r="O51" s="265">
        <v>68.211156877056268</v>
      </c>
      <c r="P51" s="265">
        <v>66.667575843379154</v>
      </c>
      <c r="Q51" s="265">
        <v>45.464993165674393</v>
      </c>
      <c r="R51" s="265">
        <v>56.485079761704952</v>
      </c>
      <c r="S51" s="265">
        <v>45.236006737474852</v>
      </c>
      <c r="T51" s="265">
        <v>39.813134773593397</v>
      </c>
      <c r="U51" s="265">
        <v>39.698794582818209</v>
      </c>
      <c r="V51" s="265">
        <v>29.137782235839861</v>
      </c>
      <c r="W51" s="265">
        <v>35.187933762721293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2049.5790518875351</v>
      </c>
      <c r="C54" s="225">
        <v>2021.997829838416</v>
      </c>
      <c r="D54" s="225">
        <v>2064.1382980413332</v>
      </c>
      <c r="E54" s="225">
        <v>2056.7825758155582</v>
      </c>
      <c r="F54" s="225">
        <v>2049.1534853376338</v>
      </c>
      <c r="G54" s="225">
        <v>2015.9810053767931</v>
      </c>
      <c r="H54" s="225">
        <v>2139.3473445960321</v>
      </c>
      <c r="I54" s="225">
        <v>2134.5236748557832</v>
      </c>
      <c r="J54" s="225">
        <v>2120.9084112802948</v>
      </c>
      <c r="K54" s="225">
        <v>1746.2094808534371</v>
      </c>
      <c r="L54" s="225">
        <v>1790.9891787423039</v>
      </c>
      <c r="M54" s="225">
        <v>1845.3592214548701</v>
      </c>
      <c r="N54" s="225">
        <v>1927.5776044541481</v>
      </c>
      <c r="O54" s="225">
        <v>1953.3659760886239</v>
      </c>
      <c r="P54" s="225">
        <v>2024.1845998548799</v>
      </c>
      <c r="Q54" s="225">
        <v>2226.9224190431132</v>
      </c>
      <c r="R54" s="225">
        <v>2192.3055461020522</v>
      </c>
      <c r="S54" s="225">
        <v>2369.1610355110879</v>
      </c>
      <c r="T54" s="225">
        <v>2449.6283700283161</v>
      </c>
      <c r="U54" s="225">
        <v>2472.3672027878779</v>
      </c>
      <c r="V54" s="225">
        <v>2287.4193970949959</v>
      </c>
      <c r="W54" s="225">
        <v>2488.0079806354788</v>
      </c>
      <c r="DA54" s="89" t="s">
        <v>211</v>
      </c>
    </row>
    <row r="55" spans="1:105" ht="12" customHeight="1" x14ac:dyDescent="0.25">
      <c r="A55" s="55" t="s">
        <v>92</v>
      </c>
      <c r="B55" s="261">
        <v>5.6858557569258794</v>
      </c>
      <c r="C55" s="261">
        <v>5.7646965797751077</v>
      </c>
      <c r="D55" s="261">
        <v>5.8079940104328971</v>
      </c>
      <c r="E55" s="261">
        <v>5.7750988846004736</v>
      </c>
      <c r="F55" s="261">
        <v>5.7401868341129756</v>
      </c>
      <c r="G55" s="261">
        <v>5.6617142872606561</v>
      </c>
      <c r="H55" s="261">
        <v>6.0819821974985731</v>
      </c>
      <c r="I55" s="261">
        <v>6.0885142005511224</v>
      </c>
      <c r="J55" s="261">
        <v>6.0733356575252406</v>
      </c>
      <c r="K55" s="261">
        <v>4.6595608306616478</v>
      </c>
      <c r="L55" s="261">
        <v>5.170132123306443</v>
      </c>
      <c r="M55" s="261">
        <v>5.4093448978652363</v>
      </c>
      <c r="N55" s="261">
        <v>5.3962609764082012</v>
      </c>
      <c r="O55" s="261">
        <v>5.4313358715552864</v>
      </c>
      <c r="P55" s="261">
        <v>5.5357060381011554</v>
      </c>
      <c r="Q55" s="261">
        <v>5.8138053200982558</v>
      </c>
      <c r="R55" s="261">
        <v>5.7983116346683632</v>
      </c>
      <c r="S55" s="261">
        <v>6.2686212689921268</v>
      </c>
      <c r="T55" s="261">
        <v>6.5164499919766952</v>
      </c>
      <c r="U55" s="261">
        <v>6.5013390152413946</v>
      </c>
      <c r="V55" s="261">
        <v>5.9358272161261239</v>
      </c>
      <c r="W55" s="261">
        <v>6.6779200003747414</v>
      </c>
      <c r="DA55" s="67" t="s">
        <v>212</v>
      </c>
    </row>
    <row r="56" spans="1:105" ht="12" customHeight="1" x14ac:dyDescent="0.25">
      <c r="A56" s="202" t="s">
        <v>93</v>
      </c>
      <c r="B56" s="226">
        <v>4.2012449133899876</v>
      </c>
      <c r="C56" s="226">
        <v>4.2594999272565177</v>
      </c>
      <c r="D56" s="226">
        <v>4.2914921405820694</v>
      </c>
      <c r="E56" s="226">
        <v>4.2671861282618568</v>
      </c>
      <c r="F56" s="226">
        <v>4.2413898223411612</v>
      </c>
      <c r="G56" s="226">
        <v>4.1834069254126769</v>
      </c>
      <c r="H56" s="226">
        <v>4.4939403781822742</v>
      </c>
      <c r="I56" s="226">
        <v>4.4987668362867277</v>
      </c>
      <c r="J56" s="226">
        <v>4.4875515013562772</v>
      </c>
      <c r="K56" s="226">
        <v>3.442921712286354</v>
      </c>
      <c r="L56" s="226">
        <v>3.8201797958270882</v>
      </c>
      <c r="M56" s="226">
        <v>3.9969326884956828</v>
      </c>
      <c r="N56" s="226">
        <v>3.987265056951987</v>
      </c>
      <c r="O56" s="226">
        <v>4.013181687820591</v>
      </c>
      <c r="P56" s="226">
        <v>4.090300181510198</v>
      </c>
      <c r="Q56" s="226">
        <v>4.2957860826403049</v>
      </c>
      <c r="R56" s="226">
        <v>4.2843378908667606</v>
      </c>
      <c r="S56" s="226">
        <v>4.6318468751589146</v>
      </c>
      <c r="T56" s="226">
        <v>4.8149660407414387</v>
      </c>
      <c r="U56" s="226">
        <v>4.8038006301401923</v>
      </c>
      <c r="V56" s="226">
        <v>4.3859473339848956</v>
      </c>
      <c r="W56" s="226">
        <v>4.9342752670827874</v>
      </c>
      <c r="DA56" s="174" t="s">
        <v>213</v>
      </c>
    </row>
    <row r="57" spans="1:105" ht="12" customHeight="1" x14ac:dyDescent="0.25">
      <c r="A57" s="202" t="s">
        <v>94</v>
      </c>
      <c r="B57" s="226">
        <v>105.0311228347497</v>
      </c>
      <c r="C57" s="226">
        <v>106.487498181413</v>
      </c>
      <c r="D57" s="226">
        <v>107.28730351455179</v>
      </c>
      <c r="E57" s="226">
        <v>106.6796532065464</v>
      </c>
      <c r="F57" s="226">
        <v>106.0347455585291</v>
      </c>
      <c r="G57" s="226">
        <v>104.58517313531689</v>
      </c>
      <c r="H57" s="226">
        <v>112.3485094545569</v>
      </c>
      <c r="I57" s="226">
        <v>112.46917090716821</v>
      </c>
      <c r="J57" s="226">
        <v>112.1887875339069</v>
      </c>
      <c r="K57" s="226">
        <v>86.073042807158856</v>
      </c>
      <c r="L57" s="226">
        <v>95.504494895677183</v>
      </c>
      <c r="M57" s="226">
        <v>99.92331721239205</v>
      </c>
      <c r="N57" s="226">
        <v>99.681626423799685</v>
      </c>
      <c r="O57" s="226">
        <v>100.3295421955147</v>
      </c>
      <c r="P57" s="226">
        <v>102.257504537755</v>
      </c>
      <c r="Q57" s="226">
        <v>107.39465206600769</v>
      </c>
      <c r="R57" s="226">
        <v>107.10844727166899</v>
      </c>
      <c r="S57" s="226">
        <v>115.7961718789729</v>
      </c>
      <c r="T57" s="226">
        <v>120.374151018536</v>
      </c>
      <c r="U57" s="226">
        <v>120.0950157535048</v>
      </c>
      <c r="V57" s="226">
        <v>109.6486833496224</v>
      </c>
      <c r="W57" s="226">
        <v>123.35688167706969</v>
      </c>
      <c r="DA57" s="174" t="s">
        <v>214</v>
      </c>
    </row>
    <row r="58" spans="1:105" ht="12" customHeight="1" x14ac:dyDescent="0.25">
      <c r="A58" s="202" t="s">
        <v>95</v>
      </c>
      <c r="B58" s="226">
        <v>2.6257780708687419</v>
      </c>
      <c r="C58" s="226">
        <v>2.6621874545353248</v>
      </c>
      <c r="D58" s="226">
        <v>2.682182587863795</v>
      </c>
      <c r="E58" s="226">
        <v>2.6669913301636621</v>
      </c>
      <c r="F58" s="226">
        <v>2.6508686389632259</v>
      </c>
      <c r="G58" s="226">
        <v>2.6146293283829229</v>
      </c>
      <c r="H58" s="226">
        <v>2.8087127363639222</v>
      </c>
      <c r="I58" s="226">
        <v>2.811729272679206</v>
      </c>
      <c r="J58" s="226">
        <v>2.804719688347673</v>
      </c>
      <c r="K58" s="226">
        <v>2.1518260701789722</v>
      </c>
      <c r="L58" s="226">
        <v>2.38761237239193</v>
      </c>
      <c r="M58" s="226">
        <v>2.4980829303098022</v>
      </c>
      <c r="N58" s="226">
        <v>2.4920406605949932</v>
      </c>
      <c r="O58" s="226">
        <v>2.508238554887869</v>
      </c>
      <c r="P58" s="226">
        <v>2.5564376134438742</v>
      </c>
      <c r="Q58" s="226">
        <v>2.684866301650191</v>
      </c>
      <c r="R58" s="226">
        <v>2.6777111817917252</v>
      </c>
      <c r="S58" s="226">
        <v>2.8949042969743219</v>
      </c>
      <c r="T58" s="226">
        <v>3.0093537754634001</v>
      </c>
      <c r="U58" s="226">
        <v>3.002375393837621</v>
      </c>
      <c r="V58" s="226">
        <v>2.7412170837405601</v>
      </c>
      <c r="W58" s="226">
        <v>3.0839220419267419</v>
      </c>
      <c r="DA58" s="174" t="s">
        <v>215</v>
      </c>
    </row>
    <row r="59" spans="1:105" ht="12" customHeight="1" x14ac:dyDescent="0.25">
      <c r="A59" s="56" t="s">
        <v>96</v>
      </c>
      <c r="B59" s="262">
        <v>4.2980872441497713</v>
      </c>
      <c r="C59" s="262">
        <v>4.2382518103493831</v>
      </c>
      <c r="D59" s="262">
        <v>4.3657381023124779</v>
      </c>
      <c r="E59" s="262">
        <v>4.3592083060348692</v>
      </c>
      <c r="F59" s="262">
        <v>4.3104158315456917</v>
      </c>
      <c r="G59" s="262">
        <v>4.2349164237118657</v>
      </c>
      <c r="H59" s="262">
        <v>4.4930864400755404</v>
      </c>
      <c r="I59" s="262">
        <v>4.4797144696216247</v>
      </c>
      <c r="J59" s="262">
        <v>4.4425601989715666</v>
      </c>
      <c r="K59" s="262">
        <v>3.4453584701446678</v>
      </c>
      <c r="L59" s="262">
        <v>3.7084846563900959</v>
      </c>
      <c r="M59" s="262">
        <v>3.7841126703069401</v>
      </c>
      <c r="N59" s="262">
        <v>3.9056571343408391</v>
      </c>
      <c r="O59" s="262">
        <v>4.0014052289533417</v>
      </c>
      <c r="P59" s="262">
        <v>4.1291263555532236</v>
      </c>
      <c r="Q59" s="262">
        <v>4.5532013267285727</v>
      </c>
      <c r="R59" s="262">
        <v>4.4215312621057183</v>
      </c>
      <c r="S59" s="262">
        <v>4.8495932035199827</v>
      </c>
      <c r="T59" s="262">
        <v>5.1135398066908238</v>
      </c>
      <c r="U59" s="262">
        <v>5.0836435365563819</v>
      </c>
      <c r="V59" s="262">
        <v>4.7549513833536494</v>
      </c>
      <c r="W59" s="262">
        <v>5.3705691457040006</v>
      </c>
      <c r="DA59" s="68" t="s">
        <v>216</v>
      </c>
    </row>
    <row r="60" spans="1:105" ht="12" customHeight="1" x14ac:dyDescent="0.25">
      <c r="A60" s="37" t="s">
        <v>160</v>
      </c>
      <c r="B60" s="228">
        <v>1.9402900914198461E-2</v>
      </c>
      <c r="C60" s="228">
        <v>1.946749363853156E-2</v>
      </c>
      <c r="D60" s="228">
        <v>2.0516159506304071E-2</v>
      </c>
      <c r="E60" s="228">
        <v>2.522263960536918E-2</v>
      </c>
      <c r="F60" s="228">
        <v>2.3071485655731579E-2</v>
      </c>
      <c r="G60" s="228">
        <v>2.1908805561095149E-2</v>
      </c>
      <c r="H60" s="228">
        <v>2.2595980997859842E-2</v>
      </c>
      <c r="I60" s="228">
        <v>2.0237628544318851E-2</v>
      </c>
      <c r="J60" s="228">
        <v>1.775630720313464E-2</v>
      </c>
      <c r="K60" s="228">
        <v>1.9599260386305259E-2</v>
      </c>
      <c r="L60" s="228">
        <v>5.2862556186747657E-2</v>
      </c>
      <c r="M60" s="228">
        <v>4.1218217944551418E-2</v>
      </c>
      <c r="N60" s="228">
        <v>3.055531929081828E-2</v>
      </c>
      <c r="O60" s="228">
        <v>4.0244253189513177E-2</v>
      </c>
      <c r="P60" s="228">
        <v>4.7730725183663267E-2</v>
      </c>
      <c r="Q60" s="228">
        <v>5.1822730953800862E-2</v>
      </c>
      <c r="R60" s="228">
        <v>4.2196041760097933E-2</v>
      </c>
      <c r="S60" s="228">
        <v>4.5167794527280647E-2</v>
      </c>
      <c r="T60" s="228">
        <v>4.6024343676920897E-2</v>
      </c>
      <c r="U60" s="228">
        <v>4.4795243681935222E-2</v>
      </c>
      <c r="V60" s="228">
        <v>4.4317389904094603E-2</v>
      </c>
      <c r="W60" s="228">
        <v>0.1135781542721466</v>
      </c>
      <c r="DA60" s="69" t="s">
        <v>217</v>
      </c>
    </row>
    <row r="61" spans="1:105" ht="12" customHeight="1" x14ac:dyDescent="0.25">
      <c r="A61" s="37" t="s">
        <v>162</v>
      </c>
      <c r="B61" s="228">
        <v>2.6675124102626331</v>
      </c>
      <c r="C61" s="228">
        <v>2.5195995167989662</v>
      </c>
      <c r="D61" s="228">
        <v>2.712249487669522</v>
      </c>
      <c r="E61" s="228">
        <v>2.7476054898607001</v>
      </c>
      <c r="F61" s="228">
        <v>2.6662573097552968</v>
      </c>
      <c r="G61" s="228">
        <v>2.613810294585742</v>
      </c>
      <c r="H61" s="228">
        <v>2.6551026899862662</v>
      </c>
      <c r="I61" s="228">
        <v>2.6134442581222612</v>
      </c>
      <c r="J61" s="228">
        <v>2.5750289068076828</v>
      </c>
      <c r="K61" s="228">
        <v>1.87568741000456</v>
      </c>
      <c r="L61" s="228">
        <v>1.954319884075312</v>
      </c>
      <c r="M61" s="228">
        <v>1.77722852760164</v>
      </c>
      <c r="N61" s="228">
        <v>1.9966772712282559</v>
      </c>
      <c r="O61" s="228">
        <v>2.1176845391079659</v>
      </c>
      <c r="P61" s="228">
        <v>2.2091766095635879</v>
      </c>
      <c r="Q61" s="228">
        <v>2.672104455481819</v>
      </c>
      <c r="R61" s="228">
        <v>2.467209163217245</v>
      </c>
      <c r="S61" s="228">
        <v>2.7898400954596649</v>
      </c>
      <c r="T61" s="228">
        <v>3.0139357441044612</v>
      </c>
      <c r="U61" s="228">
        <v>2.967247532724159</v>
      </c>
      <c r="V61" s="228">
        <v>2.9213039009517439</v>
      </c>
      <c r="W61" s="228">
        <v>2.8686538670780499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0.32053236359121151</v>
      </c>
      <c r="DA63" s="69" t="s">
        <v>220</v>
      </c>
    </row>
    <row r="64" spans="1:105" ht="12" customHeight="1" x14ac:dyDescent="0.25">
      <c r="A64" s="37" t="s">
        <v>38</v>
      </c>
      <c r="B64" s="228">
        <v>1.6111719329729399</v>
      </c>
      <c r="C64" s="228">
        <v>1.699184799911885</v>
      </c>
      <c r="D64" s="228">
        <v>1.632972455136652</v>
      </c>
      <c r="E64" s="228">
        <v>1.5863801765687999</v>
      </c>
      <c r="F64" s="228">
        <v>1.621087036134663</v>
      </c>
      <c r="G64" s="228">
        <v>1.599197323565029</v>
      </c>
      <c r="H64" s="228">
        <v>1.8153877690914151</v>
      </c>
      <c r="I64" s="228">
        <v>1.846032582955045</v>
      </c>
      <c r="J64" s="228">
        <v>1.8497749849607481</v>
      </c>
      <c r="K64" s="228">
        <v>1.550071799753802</v>
      </c>
      <c r="L64" s="228">
        <v>1.701302216128036</v>
      </c>
      <c r="M64" s="228">
        <v>1.9656659247607491</v>
      </c>
      <c r="N64" s="228">
        <v>1.8784245438217659</v>
      </c>
      <c r="O64" s="228">
        <v>1.8434764366558629</v>
      </c>
      <c r="P64" s="228">
        <v>1.8722190208059719</v>
      </c>
      <c r="Q64" s="228">
        <v>1.8292741402929531</v>
      </c>
      <c r="R64" s="228">
        <v>1.9121260571283749</v>
      </c>
      <c r="S64" s="228">
        <v>2.0145853135330372</v>
      </c>
      <c r="T64" s="228">
        <v>2.0535797189094418</v>
      </c>
      <c r="U64" s="228">
        <v>2.071600760150289</v>
      </c>
      <c r="V64" s="228">
        <v>1.7893300924978099</v>
      </c>
      <c r="W64" s="228">
        <v>2.0678047607625918</v>
      </c>
      <c r="DA64" s="69" t="s">
        <v>221</v>
      </c>
    </row>
    <row r="65" spans="1:105" ht="12" customHeight="1" x14ac:dyDescent="0.25">
      <c r="A65" s="57" t="s">
        <v>222</v>
      </c>
      <c r="B65" s="263">
        <v>271.94596887095759</v>
      </c>
      <c r="C65" s="263">
        <v>249.11127909645069</v>
      </c>
      <c r="D65" s="263">
        <v>257.99572040030432</v>
      </c>
      <c r="E65" s="263">
        <v>257.266560286718</v>
      </c>
      <c r="F65" s="263">
        <v>253.4658399283793</v>
      </c>
      <c r="G65" s="263">
        <v>249.16676930088559</v>
      </c>
      <c r="H65" s="263">
        <v>263.0998646992997</v>
      </c>
      <c r="I65" s="263">
        <v>261.55811940392238</v>
      </c>
      <c r="J65" s="263">
        <v>258.39329170938242</v>
      </c>
      <c r="K65" s="263">
        <v>206.3221948443084</v>
      </c>
      <c r="L65" s="263">
        <v>212.91357370187461</v>
      </c>
      <c r="M65" s="263">
        <v>214.6408603809582</v>
      </c>
      <c r="N65" s="263">
        <v>245.20735363151809</v>
      </c>
      <c r="O65" s="263">
        <v>252.75578393223211</v>
      </c>
      <c r="P65" s="263">
        <v>274.90704673898261</v>
      </c>
      <c r="Q65" s="263">
        <v>309.61831397760022</v>
      </c>
      <c r="R65" s="263">
        <v>297.53269281108697</v>
      </c>
      <c r="S65" s="263">
        <v>319.75521449701108</v>
      </c>
      <c r="T65" s="263">
        <v>337.10678420617643</v>
      </c>
      <c r="U65" s="263">
        <v>332.43879913375622</v>
      </c>
      <c r="V65" s="263">
        <v>311.94731607482231</v>
      </c>
      <c r="W65" s="263">
        <v>335.72931606919047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7.7249567668537136</v>
      </c>
      <c r="C67" s="232">
        <v>11.918611351977731</v>
      </c>
      <c r="D67" s="232">
        <v>11.337892801217739</v>
      </c>
      <c r="E67" s="232">
        <v>11.39717078753994</v>
      </c>
      <c r="F67" s="232">
        <v>13.193603515916321</v>
      </c>
      <c r="G67" s="232">
        <v>10.4288801813618</v>
      </c>
      <c r="H67" s="232">
        <v>12.77142650240835</v>
      </c>
      <c r="I67" s="232">
        <v>9.113459654226002</v>
      </c>
      <c r="J67" s="232">
        <v>10.40896015334862</v>
      </c>
      <c r="K67" s="232">
        <v>20.27481777561572</v>
      </c>
      <c r="L67" s="232">
        <v>4.0999087843916442</v>
      </c>
      <c r="M67" s="232">
        <v>7.2749889926373834</v>
      </c>
      <c r="N67" s="232">
        <v>4.3887108558653081</v>
      </c>
      <c r="O67" s="232">
        <v>7.2129143177148034</v>
      </c>
      <c r="P67" s="232">
        <v>8.1394583928717168</v>
      </c>
      <c r="Q67" s="232">
        <v>12.73372962737441</v>
      </c>
      <c r="R67" s="232">
        <v>11.915288575522929</v>
      </c>
      <c r="S67" s="232">
        <v>9.3966477555174759</v>
      </c>
      <c r="T67" s="232">
        <v>12.609751761900309</v>
      </c>
      <c r="U67" s="232">
        <v>10.75373781332349</v>
      </c>
      <c r="V67" s="232">
        <v>9.6868462916568188</v>
      </c>
      <c r="W67" s="232">
        <v>14.892364110900029</v>
      </c>
      <c r="DA67" s="71" t="s">
        <v>225</v>
      </c>
    </row>
    <row r="68" spans="1:105" ht="12" customHeight="1" x14ac:dyDescent="0.25">
      <c r="A68" s="18" t="s">
        <v>162</v>
      </c>
      <c r="B68" s="232">
        <v>197.83363107992</v>
      </c>
      <c r="C68" s="232">
        <v>226.53349983133461</v>
      </c>
      <c r="D68" s="232">
        <v>240.63491496469391</v>
      </c>
      <c r="E68" s="232">
        <v>240.42377854081661</v>
      </c>
      <c r="F68" s="232">
        <v>239.6610996135534</v>
      </c>
      <c r="G68" s="232">
        <v>234.08732928727119</v>
      </c>
      <c r="H68" s="232">
        <v>249.20993962205779</v>
      </c>
      <c r="I68" s="232">
        <v>252.44465974969651</v>
      </c>
      <c r="J68" s="232">
        <v>247.98433155603379</v>
      </c>
      <c r="K68" s="232">
        <v>186.0473770686927</v>
      </c>
      <c r="L68" s="232">
        <v>208.81366491748301</v>
      </c>
      <c r="M68" s="232">
        <v>207.36587138832081</v>
      </c>
      <c r="N68" s="232">
        <v>180.91322095839399</v>
      </c>
      <c r="O68" s="232">
        <v>191.16810672823661</v>
      </c>
      <c r="P68" s="232">
        <v>175.7208127614164</v>
      </c>
      <c r="Q68" s="232">
        <v>209.72844294834391</v>
      </c>
      <c r="R68" s="232">
        <v>197.1114079403637</v>
      </c>
      <c r="S68" s="232">
        <v>241.06918449308409</v>
      </c>
      <c r="T68" s="232">
        <v>262.395726581063</v>
      </c>
      <c r="U68" s="232">
        <v>268.1668216469393</v>
      </c>
      <c r="V68" s="232">
        <v>255.07354107783351</v>
      </c>
      <c r="W68" s="232">
        <v>274.15514767869598</v>
      </c>
      <c r="DA68" s="71" t="s">
        <v>226</v>
      </c>
    </row>
    <row r="69" spans="1:105" ht="12" customHeight="1" x14ac:dyDescent="0.25">
      <c r="A69" s="18" t="s">
        <v>36</v>
      </c>
      <c r="B69" s="232">
        <v>66.387381024183867</v>
      </c>
      <c r="C69" s="232">
        <v>10.659167913138431</v>
      </c>
      <c r="D69" s="232">
        <v>6.0229126343926076</v>
      </c>
      <c r="E69" s="232">
        <v>5.4456109583614296</v>
      </c>
      <c r="F69" s="232">
        <v>0.61113679890956296</v>
      </c>
      <c r="G69" s="232">
        <v>4.6505598322526032</v>
      </c>
      <c r="H69" s="232">
        <v>1.1184985748336209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59.90542181725872</v>
      </c>
      <c r="O69" s="232">
        <v>54.37476288628072</v>
      </c>
      <c r="P69" s="232">
        <v>91.046775584694529</v>
      </c>
      <c r="Q69" s="232">
        <v>87.156141401881825</v>
      </c>
      <c r="R69" s="232">
        <v>88.505996295200333</v>
      </c>
      <c r="S69" s="232">
        <v>69.289382248409524</v>
      </c>
      <c r="T69" s="232">
        <v>62.101305863213042</v>
      </c>
      <c r="U69" s="232">
        <v>53.518239673493419</v>
      </c>
      <c r="V69" s="232">
        <v>47.186928705331972</v>
      </c>
      <c r="W69" s="232">
        <v>46.681804279594488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780.07221107563896</v>
      </c>
      <c r="C71" s="263">
        <v>790.88879482877212</v>
      </c>
      <c r="D71" s="263">
        <v>796.82899519807859</v>
      </c>
      <c r="E71" s="263">
        <v>792.31594129050222</v>
      </c>
      <c r="F71" s="263">
        <v>787.52617496838059</v>
      </c>
      <c r="G71" s="263">
        <v>776.76011692034399</v>
      </c>
      <c r="H71" s="263">
        <v>834.41886381769427</v>
      </c>
      <c r="I71" s="263">
        <v>835.31502339011172</v>
      </c>
      <c r="J71" s="263">
        <v>833.23259989481221</v>
      </c>
      <c r="K71" s="263">
        <v>639.26945656125213</v>
      </c>
      <c r="L71" s="263">
        <v>709.31739555091599</v>
      </c>
      <c r="M71" s="263">
        <v>742.13624392573001</v>
      </c>
      <c r="N71" s="263">
        <v>740.34119248987645</v>
      </c>
      <c r="O71" s="263">
        <v>745.15330032031216</v>
      </c>
      <c r="P71" s="263">
        <v>759.4723879068373</v>
      </c>
      <c r="Q71" s="263">
        <v>797.62627908527213</v>
      </c>
      <c r="R71" s="263">
        <v>795.50061955965236</v>
      </c>
      <c r="S71" s="263">
        <v>860.02485162273751</v>
      </c>
      <c r="T71" s="263">
        <v>894.02576690644617</v>
      </c>
      <c r="U71" s="263">
        <v>891.95261318300538</v>
      </c>
      <c r="V71" s="263">
        <v>814.36709951817784</v>
      </c>
      <c r="W71" s="263">
        <v>916.17867965314008</v>
      </c>
      <c r="DA71" s="70" t="s">
        <v>229</v>
      </c>
    </row>
    <row r="72" spans="1:105" ht="12" customHeight="1" x14ac:dyDescent="0.25">
      <c r="A72" s="57" t="s">
        <v>181</v>
      </c>
      <c r="B72" s="263">
        <v>615.52434989558117</v>
      </c>
      <c r="C72" s="263">
        <v>607.1351877461484</v>
      </c>
      <c r="D72" s="263">
        <v>625.44547994221682</v>
      </c>
      <c r="E72" s="263">
        <v>624.61841798783996</v>
      </c>
      <c r="F72" s="263">
        <v>618.44894338074687</v>
      </c>
      <c r="G72" s="263">
        <v>606.97749469243729</v>
      </c>
      <c r="H72" s="263">
        <v>643.97228595787885</v>
      </c>
      <c r="I72" s="263">
        <v>641.41672165785155</v>
      </c>
      <c r="J72" s="263">
        <v>635.85380190787089</v>
      </c>
      <c r="K72" s="263">
        <v>496.65093977668749</v>
      </c>
      <c r="L72" s="263">
        <v>530.47787206144926</v>
      </c>
      <c r="M72" s="263">
        <v>540.92292217069985</v>
      </c>
      <c r="N72" s="263">
        <v>558.27802032947056</v>
      </c>
      <c r="O72" s="263">
        <v>572.45232924842867</v>
      </c>
      <c r="P72" s="263">
        <v>590.762000594254</v>
      </c>
      <c r="Q72" s="263">
        <v>653.68945034560329</v>
      </c>
      <c r="R72" s="263">
        <v>634.63277662985377</v>
      </c>
      <c r="S72" s="263">
        <v>694.51412883049306</v>
      </c>
      <c r="T72" s="263">
        <v>732.89554292360708</v>
      </c>
      <c r="U72" s="263">
        <v>728.16170556300858</v>
      </c>
      <c r="V72" s="263">
        <v>683.92207581077037</v>
      </c>
      <c r="W72" s="263">
        <v>749.21609087967863</v>
      </c>
      <c r="DA72" s="70" t="s">
        <v>230</v>
      </c>
    </row>
    <row r="73" spans="1:105" ht="12" customHeight="1" x14ac:dyDescent="0.25">
      <c r="A73" s="60" t="s">
        <v>183</v>
      </c>
      <c r="B73" s="264">
        <v>393.17487978522468</v>
      </c>
      <c r="C73" s="264">
        <v>373.92558928016427</v>
      </c>
      <c r="D73" s="264">
        <v>400.93660721101207</v>
      </c>
      <c r="E73" s="264">
        <v>406.69583330092172</v>
      </c>
      <c r="F73" s="264">
        <v>396.97506828446802</v>
      </c>
      <c r="G73" s="264">
        <v>387.23932719413449</v>
      </c>
      <c r="H73" s="264">
        <v>394.9475879518663</v>
      </c>
      <c r="I73" s="264">
        <v>386.37614303127168</v>
      </c>
      <c r="J73" s="264">
        <v>380.47775775905649</v>
      </c>
      <c r="K73" s="264">
        <v>289.34774058512551</v>
      </c>
      <c r="L73" s="264">
        <v>293.59819629200979</v>
      </c>
      <c r="M73" s="264">
        <v>267.86786545140029</v>
      </c>
      <c r="N73" s="264">
        <v>296.26053209849329</v>
      </c>
      <c r="O73" s="264">
        <v>316.62092704521842</v>
      </c>
      <c r="P73" s="264">
        <v>331.28416351337438</v>
      </c>
      <c r="Q73" s="264">
        <v>402.88053845907899</v>
      </c>
      <c r="R73" s="264">
        <v>372.42148940080062</v>
      </c>
      <c r="S73" s="264">
        <v>415.32231225901262</v>
      </c>
      <c r="T73" s="264">
        <v>449.36794244019188</v>
      </c>
      <c r="U73" s="264">
        <v>441.16206953638658</v>
      </c>
      <c r="V73" s="264">
        <v>438.66578748820388</v>
      </c>
      <c r="W73" s="264">
        <v>458.14479278876831</v>
      </c>
      <c r="DA73" s="72" t="s">
        <v>231</v>
      </c>
    </row>
    <row r="74" spans="1:105" ht="12" customHeight="1" x14ac:dyDescent="0.25">
      <c r="A74" s="59" t="s">
        <v>33</v>
      </c>
      <c r="B74" s="232">
        <v>7.9930260579376329</v>
      </c>
      <c r="C74" s="232">
        <v>7.2497962735087906</v>
      </c>
      <c r="D74" s="232">
        <v>7.6534571083095857</v>
      </c>
      <c r="E74" s="232">
        <v>7.8973259634921646</v>
      </c>
      <c r="F74" s="232">
        <v>9.5041489376681874</v>
      </c>
      <c r="G74" s="232">
        <v>9.0769500741264046</v>
      </c>
      <c r="H74" s="232">
        <v>8.9709066803586133</v>
      </c>
      <c r="I74" s="232">
        <v>9.4823677313320314</v>
      </c>
      <c r="J74" s="232">
        <v>7.6013035759950673</v>
      </c>
      <c r="K74" s="232">
        <v>8.5394383100218452</v>
      </c>
      <c r="L74" s="232">
        <v>8.7868355591548575</v>
      </c>
      <c r="M74" s="232">
        <v>6.6021390813428704</v>
      </c>
      <c r="N74" s="232">
        <v>6.72978921705056</v>
      </c>
      <c r="O74" s="232">
        <v>6.0623928107701319</v>
      </c>
      <c r="P74" s="232">
        <v>4.3086442537196579</v>
      </c>
      <c r="Q74" s="232">
        <v>7.1629949140614748</v>
      </c>
      <c r="R74" s="232">
        <v>7.8529636170719002</v>
      </c>
      <c r="S74" s="232">
        <v>7.361527661596579</v>
      </c>
      <c r="T74" s="232">
        <v>6.8972549806333774</v>
      </c>
      <c r="U74" s="232">
        <v>7.3887747095984553</v>
      </c>
      <c r="V74" s="232">
        <v>16.973694235503739</v>
      </c>
      <c r="W74" s="232">
        <v>16.420694782641441</v>
      </c>
      <c r="DA74" s="71" t="s">
        <v>232</v>
      </c>
    </row>
    <row r="75" spans="1:105" ht="12" customHeight="1" x14ac:dyDescent="0.25">
      <c r="A75" s="59" t="s">
        <v>160</v>
      </c>
      <c r="B75" s="232">
        <v>2.6776935773174491</v>
      </c>
      <c r="C75" s="232">
        <v>2.6718732269830081</v>
      </c>
      <c r="D75" s="232">
        <v>2.820659851943716</v>
      </c>
      <c r="E75" s="232">
        <v>3.4648584851314181</v>
      </c>
      <c r="F75" s="232">
        <v>3.1520400931629089</v>
      </c>
      <c r="G75" s="232">
        <v>3.0103857198432298</v>
      </c>
      <c r="H75" s="232">
        <v>3.0995897625540811</v>
      </c>
      <c r="I75" s="232">
        <v>2.7959509174592738</v>
      </c>
      <c r="J75" s="232">
        <v>2.4513984290493829</v>
      </c>
      <c r="K75" s="232">
        <v>2.6211620523093528</v>
      </c>
      <c r="L75" s="232">
        <v>7.3602826418220442</v>
      </c>
      <c r="M75" s="232">
        <v>5.725714983886605</v>
      </c>
      <c r="N75" s="232">
        <v>4.2620972127988681</v>
      </c>
      <c r="O75" s="232">
        <v>5.5849608486295876</v>
      </c>
      <c r="P75" s="232">
        <v>6.6151797387611069</v>
      </c>
      <c r="Q75" s="232">
        <v>7.1053334627194618</v>
      </c>
      <c r="R75" s="232">
        <v>5.7863750063123254</v>
      </c>
      <c r="S75" s="232">
        <v>6.2595902590411976</v>
      </c>
      <c r="T75" s="232">
        <v>6.354353622790553</v>
      </c>
      <c r="U75" s="232">
        <v>6.205934502315281</v>
      </c>
      <c r="V75" s="232">
        <v>6.0744066182050869</v>
      </c>
      <c r="W75" s="232">
        <v>15.987650974636169</v>
      </c>
      <c r="DA75" s="71" t="s">
        <v>233</v>
      </c>
    </row>
    <row r="76" spans="1:105" ht="12" customHeight="1" x14ac:dyDescent="0.25">
      <c r="A76" s="59" t="s">
        <v>70</v>
      </c>
      <c r="B76" s="232">
        <v>14.37462735686225</v>
      </c>
      <c r="C76" s="232">
        <v>18.194098718275519</v>
      </c>
      <c r="D76" s="232">
        <v>17.56944289588753</v>
      </c>
      <c r="E76" s="232">
        <v>17.89241572652438</v>
      </c>
      <c r="F76" s="232">
        <v>20.053219709967269</v>
      </c>
      <c r="G76" s="232">
        <v>16.00063724451562</v>
      </c>
      <c r="H76" s="232">
        <v>18.665016928491461</v>
      </c>
      <c r="I76" s="232">
        <v>13.03467633508429</v>
      </c>
      <c r="J76" s="232">
        <v>14.921980441667371</v>
      </c>
      <c r="K76" s="232">
        <v>27.336824231600129</v>
      </c>
      <c r="L76" s="232">
        <v>5.3426566119130561</v>
      </c>
      <c r="M76" s="232">
        <v>8.661215607844948</v>
      </c>
      <c r="N76" s="232">
        <v>6.7563332439453321</v>
      </c>
      <c r="O76" s="232">
        <v>11.08850152298433</v>
      </c>
      <c r="P76" s="232">
        <v>14.182289832850371</v>
      </c>
      <c r="Q76" s="232">
        <v>22.244153942172421</v>
      </c>
      <c r="R76" s="232">
        <v>20.451898889072201</v>
      </c>
      <c r="S76" s="232">
        <v>15.070497210261509</v>
      </c>
      <c r="T76" s="232">
        <v>19.997124210498111</v>
      </c>
      <c r="U76" s="232">
        <v>16.484791581379479</v>
      </c>
      <c r="V76" s="232">
        <v>15.20629534698393</v>
      </c>
      <c r="W76" s="232">
        <v>21.934878958892561</v>
      </c>
      <c r="DA76" s="71" t="s">
        <v>234</v>
      </c>
    </row>
    <row r="77" spans="1:105" ht="12" customHeight="1" x14ac:dyDescent="0.25">
      <c r="A77" s="59" t="s">
        <v>162</v>
      </c>
      <c r="B77" s="232">
        <v>368.12953279310727</v>
      </c>
      <c r="C77" s="232">
        <v>345.80982106139697</v>
      </c>
      <c r="D77" s="232">
        <v>372.89304735487133</v>
      </c>
      <c r="E77" s="232">
        <v>377.44123312577369</v>
      </c>
      <c r="F77" s="232">
        <v>364.26565954366959</v>
      </c>
      <c r="G77" s="232">
        <v>359.15135415564919</v>
      </c>
      <c r="H77" s="232">
        <v>364.21207458046212</v>
      </c>
      <c r="I77" s="232">
        <v>361.06314804739611</v>
      </c>
      <c r="J77" s="232">
        <v>355.50307531234472</v>
      </c>
      <c r="K77" s="232">
        <v>250.85031599119421</v>
      </c>
      <c r="L77" s="232">
        <v>272.1084214791199</v>
      </c>
      <c r="M77" s="232">
        <v>246.87879577832589</v>
      </c>
      <c r="N77" s="232">
        <v>278.51231242469862</v>
      </c>
      <c r="O77" s="232">
        <v>293.88507186283431</v>
      </c>
      <c r="P77" s="232">
        <v>306.17804968804319</v>
      </c>
      <c r="Q77" s="232">
        <v>366.36805614012559</v>
      </c>
      <c r="R77" s="232">
        <v>338.33025188834421</v>
      </c>
      <c r="S77" s="232">
        <v>386.6306971281133</v>
      </c>
      <c r="T77" s="232">
        <v>416.11920962626982</v>
      </c>
      <c r="U77" s="232">
        <v>411.08256874309342</v>
      </c>
      <c r="V77" s="232">
        <v>400.41139128751121</v>
      </c>
      <c r="W77" s="232">
        <v>403.80156807259812</v>
      </c>
      <c r="DA77" s="71" t="s">
        <v>235</v>
      </c>
    </row>
    <row r="78" spans="1:105" ht="12" customHeight="1" x14ac:dyDescent="0.25">
      <c r="A78" s="60" t="s">
        <v>189</v>
      </c>
      <c r="B78" s="264">
        <v>222.34947011035649</v>
      </c>
      <c r="C78" s="264">
        <v>233.2095984659841</v>
      </c>
      <c r="D78" s="264">
        <v>224.50887273120469</v>
      </c>
      <c r="E78" s="264">
        <v>217.9225846869183</v>
      </c>
      <c r="F78" s="264">
        <v>221.4738750962789</v>
      </c>
      <c r="G78" s="264">
        <v>219.7381674983028</v>
      </c>
      <c r="H78" s="264">
        <v>249.0246980060125</v>
      </c>
      <c r="I78" s="264">
        <v>255.0405786265799</v>
      </c>
      <c r="J78" s="264">
        <v>255.37604414881429</v>
      </c>
      <c r="K78" s="264">
        <v>207.30319919156199</v>
      </c>
      <c r="L78" s="264">
        <v>236.87967576943939</v>
      </c>
      <c r="M78" s="264">
        <v>273.05505671929961</v>
      </c>
      <c r="N78" s="264">
        <v>262.01748823097728</v>
      </c>
      <c r="O78" s="264">
        <v>255.8314022032103</v>
      </c>
      <c r="P78" s="264">
        <v>259.47783708087968</v>
      </c>
      <c r="Q78" s="264">
        <v>250.8089118865243</v>
      </c>
      <c r="R78" s="264">
        <v>262.2112872290532</v>
      </c>
      <c r="S78" s="264">
        <v>279.19181657148039</v>
      </c>
      <c r="T78" s="264">
        <v>283.52760048341509</v>
      </c>
      <c r="U78" s="264">
        <v>286.999636026622</v>
      </c>
      <c r="V78" s="264">
        <v>245.25628832256641</v>
      </c>
      <c r="W78" s="264">
        <v>291.07129809091037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260.1944332252728</v>
      </c>
      <c r="C79" s="263">
        <f t="shared" si="1"/>
        <v>251.45043421371577</v>
      </c>
      <c r="D79" s="263">
        <f t="shared" si="1"/>
        <v>259.4333921449898</v>
      </c>
      <c r="E79" s="263">
        <f t="shared" si="1"/>
        <v>258.83351839489035</v>
      </c>
      <c r="F79" s="263">
        <f t="shared" si="1"/>
        <v>266.73492037463461</v>
      </c>
      <c r="G79" s="263">
        <f t="shared" si="1"/>
        <v>261.79678436304033</v>
      </c>
      <c r="H79" s="263">
        <f t="shared" si="1"/>
        <v>267.63009891448166</v>
      </c>
      <c r="I79" s="263">
        <f t="shared" si="1"/>
        <v>265.88591471759048</v>
      </c>
      <c r="J79" s="263">
        <f t="shared" si="1"/>
        <v>263.43176318812192</v>
      </c>
      <c r="K79" s="263">
        <f t="shared" si="1"/>
        <v>304.19417978075859</v>
      </c>
      <c r="L79" s="263">
        <f t="shared" si="1"/>
        <v>227.68943358447177</v>
      </c>
      <c r="M79" s="263">
        <f t="shared" si="1"/>
        <v>232.04740457811215</v>
      </c>
      <c r="N79" s="263">
        <f t="shared" si="1"/>
        <v>268.28818775118765</v>
      </c>
      <c r="O79" s="263">
        <f t="shared" si="1"/>
        <v>266.7208590489189</v>
      </c>
      <c r="P79" s="263">
        <f t="shared" si="1"/>
        <v>280.47408988844279</v>
      </c>
      <c r="Q79" s="263">
        <f t="shared" si="1"/>
        <v>341.24606453751198</v>
      </c>
      <c r="R79" s="263">
        <f t="shared" si="1"/>
        <v>340.34911786035696</v>
      </c>
      <c r="S79" s="263">
        <f t="shared" si="1"/>
        <v>360.42570303722817</v>
      </c>
      <c r="T79" s="263">
        <f t="shared" si="1"/>
        <v>345.77181535867857</v>
      </c>
      <c r="U79" s="263">
        <f t="shared" si="1"/>
        <v>380.32791057882713</v>
      </c>
      <c r="V79" s="263">
        <f t="shared" si="1"/>
        <v>349.7162793243981</v>
      </c>
      <c r="W79" s="263">
        <f t="shared" si="1"/>
        <v>343.46032590131216</v>
      </c>
      <c r="DA79" s="70"/>
    </row>
    <row r="80" spans="1:105" ht="12" customHeight="1" x14ac:dyDescent="0.25">
      <c r="A80" s="60" t="s">
        <v>192</v>
      </c>
      <c r="B80" s="264">
        <v>116.2041243934289</v>
      </c>
      <c r="C80" s="264">
        <v>109.82115497934841</v>
      </c>
      <c r="D80" s="264">
        <v>118.12574366344541</v>
      </c>
      <c r="E80" s="264">
        <v>119.86179085030309</v>
      </c>
      <c r="F80" s="264">
        <v>116.5915035266881</v>
      </c>
      <c r="G80" s="264">
        <v>114.2171074503254</v>
      </c>
      <c r="H80" s="264">
        <v>116.0482149710918</v>
      </c>
      <c r="I80" s="264">
        <v>114.25822490756561</v>
      </c>
      <c r="J80" s="264">
        <v>112.1988589901238</v>
      </c>
      <c r="K80" s="264">
        <v>82.676277081877586</v>
      </c>
      <c r="L80" s="264">
        <v>87.436232674462147</v>
      </c>
      <c r="M80" s="264">
        <v>79.057919675598043</v>
      </c>
      <c r="N80" s="264">
        <v>87.950144417194025</v>
      </c>
      <c r="O80" s="264">
        <v>93.39644924505744</v>
      </c>
      <c r="P80" s="264">
        <v>97.299101018343521</v>
      </c>
      <c r="Q80" s="264">
        <v>117.7275957635908</v>
      </c>
      <c r="R80" s="264">
        <v>108.7285287443141</v>
      </c>
      <c r="S80" s="264">
        <v>122.52622740172529</v>
      </c>
      <c r="T80" s="264">
        <v>132.04237945644979</v>
      </c>
      <c r="U80" s="264">
        <v>130.09012808476339</v>
      </c>
      <c r="V80" s="264">
        <v>129.67035938379331</v>
      </c>
      <c r="W80" s="264">
        <v>134.40985510922999</v>
      </c>
      <c r="DA80" s="72" t="s">
        <v>237</v>
      </c>
    </row>
    <row r="81" spans="1:105" ht="12" customHeight="1" x14ac:dyDescent="0.25">
      <c r="A81" s="59" t="s">
        <v>33</v>
      </c>
      <c r="B81" s="232">
        <v>2.4520115505787841</v>
      </c>
      <c r="C81" s="232">
        <v>2.2381515869290052</v>
      </c>
      <c r="D81" s="232">
        <v>2.358236168009983</v>
      </c>
      <c r="E81" s="232">
        <v>2.4346175731123489</v>
      </c>
      <c r="F81" s="232">
        <v>2.9398747209138931</v>
      </c>
      <c r="G81" s="232">
        <v>2.79265876646217</v>
      </c>
      <c r="H81" s="232">
        <v>2.7666912769743699</v>
      </c>
      <c r="I81" s="232">
        <v>2.9020042013828671</v>
      </c>
      <c r="J81" s="232">
        <v>2.3330436584065009</v>
      </c>
      <c r="K81" s="232">
        <v>2.6945784460765161</v>
      </c>
      <c r="L81" s="232">
        <v>2.6653010702765338</v>
      </c>
      <c r="M81" s="232">
        <v>2.0136496555738672</v>
      </c>
      <c r="N81" s="232">
        <v>2.0444813438932039</v>
      </c>
      <c r="O81" s="232">
        <v>1.853177977711862</v>
      </c>
      <c r="P81" s="232">
        <v>1.3220584527896551</v>
      </c>
      <c r="Q81" s="232">
        <v>2.2154533933206539</v>
      </c>
      <c r="R81" s="232">
        <v>2.4258947459792068</v>
      </c>
      <c r="S81" s="232">
        <v>2.2535318476419932</v>
      </c>
      <c r="T81" s="232">
        <v>2.1210802427506419</v>
      </c>
      <c r="U81" s="232">
        <v>2.2633813916056971</v>
      </c>
      <c r="V81" s="232">
        <v>5.197628279529467</v>
      </c>
      <c r="W81" s="232">
        <v>5.0597272931043644</v>
      </c>
      <c r="DA81" s="71" t="s">
        <v>238</v>
      </c>
    </row>
    <row r="82" spans="1:105" ht="12" customHeight="1" x14ac:dyDescent="0.25">
      <c r="A82" s="59" t="s">
        <v>160</v>
      </c>
      <c r="B82" s="232">
        <v>0.82143302585292732</v>
      </c>
      <c r="C82" s="232">
        <v>0.82485866877344471</v>
      </c>
      <c r="D82" s="232">
        <v>0.86912123323789459</v>
      </c>
      <c r="E82" s="232">
        <v>1.06815970307476</v>
      </c>
      <c r="F82" s="232">
        <v>0.97500607892096436</v>
      </c>
      <c r="G82" s="232">
        <v>0.92618996494390715</v>
      </c>
      <c r="H82" s="232">
        <v>0.95593547718351979</v>
      </c>
      <c r="I82" s="232">
        <v>0.85567882824423047</v>
      </c>
      <c r="J82" s="232">
        <v>0.75239983536279587</v>
      </c>
      <c r="K82" s="232">
        <v>0.82709500477770892</v>
      </c>
      <c r="L82" s="232">
        <v>2.2325863583900891</v>
      </c>
      <c r="M82" s="232">
        <v>1.7463406727978661</v>
      </c>
      <c r="N82" s="232">
        <v>1.294807007528457</v>
      </c>
      <c r="O82" s="232">
        <v>1.7072345481599549</v>
      </c>
      <c r="P82" s="232">
        <v>2.0297926158099151</v>
      </c>
      <c r="Q82" s="232">
        <v>2.1976191969304431</v>
      </c>
      <c r="R82" s="232">
        <v>1.787495448923579</v>
      </c>
      <c r="S82" s="232">
        <v>1.916203626528189</v>
      </c>
      <c r="T82" s="232">
        <v>1.954124352745664</v>
      </c>
      <c r="U82" s="232">
        <v>1.901045467229779</v>
      </c>
      <c r="V82" s="232">
        <v>1.860084621655536</v>
      </c>
      <c r="W82" s="232">
        <v>4.9262930137710503</v>
      </c>
      <c r="DA82" s="71" t="s">
        <v>239</v>
      </c>
    </row>
    <row r="83" spans="1:105" ht="12" customHeight="1" x14ac:dyDescent="0.25">
      <c r="A83" s="59" t="s">
        <v>162</v>
      </c>
      <c r="B83" s="232">
        <v>112.9306798169972</v>
      </c>
      <c r="C83" s="232">
        <v>106.758144723646</v>
      </c>
      <c r="D83" s="232">
        <v>114.8983862621976</v>
      </c>
      <c r="E83" s="232">
        <v>116.35901357411601</v>
      </c>
      <c r="F83" s="232">
        <v>112.6766227268532</v>
      </c>
      <c r="G83" s="232">
        <v>110.4982587189193</v>
      </c>
      <c r="H83" s="232">
        <v>112.32558821693389</v>
      </c>
      <c r="I83" s="232">
        <v>110.5005418779385</v>
      </c>
      <c r="J83" s="232">
        <v>109.11341549635451</v>
      </c>
      <c r="K83" s="232">
        <v>79.154603631023363</v>
      </c>
      <c r="L83" s="232">
        <v>82.538345245795526</v>
      </c>
      <c r="M83" s="232">
        <v>75.297929347226315</v>
      </c>
      <c r="N83" s="232">
        <v>84.610856065772367</v>
      </c>
      <c r="O83" s="232">
        <v>89.836036719185628</v>
      </c>
      <c r="P83" s="232">
        <v>93.947249949743949</v>
      </c>
      <c r="Q83" s="232">
        <v>113.31452317333969</v>
      </c>
      <c r="R83" s="232">
        <v>104.5151385494113</v>
      </c>
      <c r="S83" s="232">
        <v>118.3564919275551</v>
      </c>
      <c r="T83" s="232">
        <v>127.96717486095351</v>
      </c>
      <c r="U83" s="232">
        <v>125.9257012259279</v>
      </c>
      <c r="V83" s="232">
        <v>122.6126464826083</v>
      </c>
      <c r="W83" s="232">
        <v>124.42383480235461</v>
      </c>
      <c r="DA83" s="71" t="s">
        <v>240</v>
      </c>
    </row>
    <row r="84" spans="1:105" ht="12" customHeight="1" x14ac:dyDescent="0.25">
      <c r="A84" s="60" t="s">
        <v>197</v>
      </c>
      <c r="B84" s="264">
        <v>75.780413727818697</v>
      </c>
      <c r="C84" s="264">
        <v>69.632989517787692</v>
      </c>
      <c r="D84" s="264">
        <v>72.130420959220757</v>
      </c>
      <c r="E84" s="264">
        <v>71.78972737016052</v>
      </c>
      <c r="F84" s="264">
        <v>81.635920699833974</v>
      </c>
      <c r="G84" s="264">
        <v>79.973959708246497</v>
      </c>
      <c r="H84" s="264">
        <v>74.780900021342248</v>
      </c>
      <c r="I84" s="264">
        <v>73.574522956783355</v>
      </c>
      <c r="J84" s="264">
        <v>72.851156336765655</v>
      </c>
      <c r="K84" s="264">
        <v>156.1043810989035</v>
      </c>
      <c r="L84" s="264">
        <v>68.400751970385841</v>
      </c>
      <c r="M84" s="264">
        <v>69.707806927974389</v>
      </c>
      <c r="N84" s="264">
        <v>100.7382447095777</v>
      </c>
      <c r="O84" s="264">
        <v>95.120780417149376</v>
      </c>
      <c r="P84" s="264">
        <v>103.55716766608531</v>
      </c>
      <c r="Q84" s="264">
        <v>145.94540588883251</v>
      </c>
      <c r="R84" s="264">
        <v>150.61970651389171</v>
      </c>
      <c r="S84" s="264">
        <v>152.4324803096444</v>
      </c>
      <c r="T84" s="264">
        <v>126.5375322610727</v>
      </c>
      <c r="U84" s="264">
        <v>162.32203717618191</v>
      </c>
      <c r="V84" s="264">
        <v>144.94435382122589</v>
      </c>
      <c r="W84" s="264">
        <v>119.36234183746861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1.152911584933805</v>
      </c>
      <c r="C87" s="231">
        <v>1.2698955931567419</v>
      </c>
      <c r="D87" s="231">
        <v>1.3201478472355961</v>
      </c>
      <c r="E87" s="231">
        <v>1.346307246851729</v>
      </c>
      <c r="F87" s="231">
        <v>1.4116234228274409</v>
      </c>
      <c r="G87" s="231">
        <v>1.3410011659909671</v>
      </c>
      <c r="H87" s="231">
        <v>1.6047877553799259</v>
      </c>
      <c r="I87" s="231">
        <v>1.7534413153512289</v>
      </c>
      <c r="J87" s="231">
        <v>1.403231261883632</v>
      </c>
      <c r="K87" s="231">
        <v>0.50983643860486516</v>
      </c>
      <c r="L87" s="231">
        <v>1.5064215088910271</v>
      </c>
      <c r="M87" s="231">
        <v>1.226084980617993</v>
      </c>
      <c r="N87" s="231">
        <v>0.73421519279630154</v>
      </c>
      <c r="O87" s="231">
        <v>0.73649844943703102</v>
      </c>
      <c r="P87" s="231">
        <v>0.46246783063804292</v>
      </c>
      <c r="Q87" s="231">
        <v>0.58558832664572869</v>
      </c>
      <c r="R87" s="231">
        <v>0.59951998249630756</v>
      </c>
      <c r="S87" s="231">
        <v>0.6476265623158215</v>
      </c>
      <c r="T87" s="231">
        <v>0.81626105478666189</v>
      </c>
      <c r="U87" s="231">
        <v>0.66005155940403271</v>
      </c>
      <c r="V87" s="231">
        <v>1.55893959886286</v>
      </c>
      <c r="W87" s="231">
        <v>2.1825115974552469</v>
      </c>
      <c r="DA87" s="73" t="s">
        <v>244</v>
      </c>
    </row>
    <row r="88" spans="1:105" ht="12" customHeight="1" x14ac:dyDescent="0.25">
      <c r="A88" s="64" t="s">
        <v>160</v>
      </c>
      <c r="B88" s="231">
        <v>0.386229686205812</v>
      </c>
      <c r="C88" s="231">
        <v>0.46801315628929319</v>
      </c>
      <c r="D88" s="231">
        <v>0.48653673478936138</v>
      </c>
      <c r="E88" s="231">
        <v>0.59067640229268115</v>
      </c>
      <c r="F88" s="231">
        <v>0.46816328893638148</v>
      </c>
      <c r="G88" s="231">
        <v>0.444745286404019</v>
      </c>
      <c r="H88" s="231">
        <v>0.55447948294217653</v>
      </c>
      <c r="I88" s="231">
        <v>0.51701600204431042</v>
      </c>
      <c r="J88" s="231">
        <v>0.4525380254299623</v>
      </c>
      <c r="K88" s="231">
        <v>0.15649318810433571</v>
      </c>
      <c r="L88" s="231">
        <v>1.261852234346859</v>
      </c>
      <c r="M88" s="231">
        <v>1.0633240315826329</v>
      </c>
      <c r="N88" s="231">
        <v>0.46499175915990532</v>
      </c>
      <c r="O88" s="231">
        <v>0.6784969456077995</v>
      </c>
      <c r="P88" s="231">
        <v>0.71003954908193689</v>
      </c>
      <c r="Q88" s="231">
        <v>0.58087439438576749</v>
      </c>
      <c r="R88" s="231">
        <v>0.44175009737214682</v>
      </c>
      <c r="S88" s="231">
        <v>0.55068419318949402</v>
      </c>
      <c r="T88" s="231">
        <v>0.75201096743419993</v>
      </c>
      <c r="U88" s="231">
        <v>0.55438647229170979</v>
      </c>
      <c r="V88" s="231">
        <v>0.55790053039290566</v>
      </c>
      <c r="W88" s="231">
        <v>2.1249547677541809</v>
      </c>
      <c r="DA88" s="73" t="s">
        <v>245</v>
      </c>
    </row>
    <row r="89" spans="1:105" ht="12" customHeight="1" x14ac:dyDescent="0.25">
      <c r="A89" s="64" t="s">
        <v>70</v>
      </c>
      <c r="B89" s="231">
        <v>2.0733917653596379</v>
      </c>
      <c r="C89" s="231">
        <v>3.1869317305125531</v>
      </c>
      <c r="D89" s="231">
        <v>3.030560162276466</v>
      </c>
      <c r="E89" s="231">
        <v>3.0502335939609231</v>
      </c>
      <c r="F89" s="231">
        <v>2.9784460272399609</v>
      </c>
      <c r="G89" s="231">
        <v>2.363885779503863</v>
      </c>
      <c r="H89" s="231">
        <v>3.3389479668073792</v>
      </c>
      <c r="I89" s="231">
        <v>2.4103199396757762</v>
      </c>
      <c r="J89" s="231">
        <v>2.7546577025405421</v>
      </c>
      <c r="K89" s="231">
        <v>1.632110755182741</v>
      </c>
      <c r="L89" s="231">
        <v>0.91594895347953853</v>
      </c>
      <c r="M89" s="231">
        <v>1.608476622475645</v>
      </c>
      <c r="N89" s="231">
        <v>0.73711112715554716</v>
      </c>
      <c r="O89" s="231">
        <v>1.3471024450526601</v>
      </c>
      <c r="P89" s="231">
        <v>1.522254432311513</v>
      </c>
      <c r="Q89" s="231">
        <v>1.818501484494415</v>
      </c>
      <c r="R89" s="231">
        <v>1.561362392834394</v>
      </c>
      <c r="S89" s="231">
        <v>1.3258191437067921</v>
      </c>
      <c r="T89" s="231">
        <v>2.3665753617335681</v>
      </c>
      <c r="U89" s="231">
        <v>1.472613906552757</v>
      </c>
      <c r="V89" s="231">
        <v>1.396613821334916</v>
      </c>
      <c r="W89" s="231">
        <v>2.9154142592777181</v>
      </c>
      <c r="DA89" s="73" t="s">
        <v>246</v>
      </c>
    </row>
    <row r="90" spans="1:105" ht="12" customHeight="1" x14ac:dyDescent="0.25">
      <c r="A90" s="64" t="s">
        <v>34</v>
      </c>
      <c r="B90" s="231">
        <v>1.2505037705468161</v>
      </c>
      <c r="C90" s="231">
        <v>1.2849181969016401</v>
      </c>
      <c r="D90" s="231">
        <v>1.3628133916651111</v>
      </c>
      <c r="E90" s="231">
        <v>1.0002960901333979</v>
      </c>
      <c r="F90" s="231">
        <v>0.99380791086442433</v>
      </c>
      <c r="G90" s="231">
        <v>0.94095281584284962</v>
      </c>
      <c r="H90" s="231">
        <v>1.334645829509276</v>
      </c>
      <c r="I90" s="231">
        <v>0.68077108924209695</v>
      </c>
      <c r="J90" s="231">
        <v>0.34134793209466818</v>
      </c>
      <c r="K90" s="231">
        <v>0.39630606411450697</v>
      </c>
      <c r="L90" s="231">
        <v>0.3559860677541779</v>
      </c>
      <c r="M90" s="231">
        <v>0.34963975732756197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53.098888961079162</v>
      </c>
      <c r="C91" s="231">
        <v>60.57306319638846</v>
      </c>
      <c r="D91" s="231">
        <v>64.320469396787772</v>
      </c>
      <c r="E91" s="231">
        <v>64.344800982886028</v>
      </c>
      <c r="F91" s="231">
        <v>54.103312197219118</v>
      </c>
      <c r="G91" s="231">
        <v>53.059935414078311</v>
      </c>
      <c r="H91" s="231">
        <v>65.153177763842393</v>
      </c>
      <c r="I91" s="231">
        <v>66.766345619054263</v>
      </c>
      <c r="J91" s="231">
        <v>65.627299842283932</v>
      </c>
      <c r="K91" s="231">
        <v>14.97670304354342</v>
      </c>
      <c r="L91" s="231">
        <v>46.650466610753043</v>
      </c>
      <c r="M91" s="231">
        <v>45.84792592331975</v>
      </c>
      <c r="N91" s="231">
        <v>30.385494191252558</v>
      </c>
      <c r="O91" s="231">
        <v>35.703047706697816</v>
      </c>
      <c r="P91" s="231">
        <v>32.863585408791891</v>
      </c>
      <c r="Q91" s="231">
        <v>29.951278690759011</v>
      </c>
      <c r="R91" s="231">
        <v>25.829197304456869</v>
      </c>
      <c r="S91" s="231">
        <v>34.013634231531768</v>
      </c>
      <c r="T91" s="231">
        <v>49.245954502227157</v>
      </c>
      <c r="U91" s="231">
        <v>36.722691001826483</v>
      </c>
      <c r="V91" s="231">
        <v>36.775563707763872</v>
      </c>
      <c r="W91" s="231">
        <v>53.670177605438283</v>
      </c>
      <c r="DA91" s="73" t="s">
        <v>248</v>
      </c>
    </row>
    <row r="92" spans="1:105" ht="12" customHeight="1" x14ac:dyDescent="0.25">
      <c r="A92" s="64" t="s">
        <v>36</v>
      </c>
      <c r="B92" s="231">
        <v>17.818487959693471</v>
      </c>
      <c r="C92" s="231">
        <v>2.8501676445389972</v>
      </c>
      <c r="D92" s="231">
        <v>1.6098934264664579</v>
      </c>
      <c r="E92" s="231">
        <v>1.4574130540357639</v>
      </c>
      <c r="F92" s="231">
        <v>0.13796367069970381</v>
      </c>
      <c r="G92" s="231">
        <v>1.0541296920680781</v>
      </c>
      <c r="H92" s="231">
        <v>0.29241906075358298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10.06148603739396</v>
      </c>
      <c r="O92" s="231">
        <v>10.155170685082251</v>
      </c>
      <c r="P92" s="231">
        <v>17.02771253218167</v>
      </c>
      <c r="Q92" s="231">
        <v>12.44675182841992</v>
      </c>
      <c r="R92" s="231">
        <v>11.597699315444499</v>
      </c>
      <c r="S92" s="231">
        <v>9.7763789630847864</v>
      </c>
      <c r="T92" s="231">
        <v>11.65506055649838</v>
      </c>
      <c r="U92" s="231">
        <v>7.3287730615642364</v>
      </c>
      <c r="V92" s="231">
        <v>6.8032375896139214</v>
      </c>
      <c r="W92" s="231">
        <v>9.1386966388989475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9.4448589680611592E-4</v>
      </c>
      <c r="U93" s="231">
        <v>9.4777832211359885E-4</v>
      </c>
      <c r="V93" s="231">
        <v>1.610686204908555E-3</v>
      </c>
      <c r="W93" s="231">
        <v>1.72915563157175E-3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21.54260418204694</v>
      </c>
      <c r="G94" s="231">
        <v>20.769309554358401</v>
      </c>
      <c r="H94" s="231">
        <v>2.5024421621075201</v>
      </c>
      <c r="I94" s="231">
        <v>1.4466289914156789</v>
      </c>
      <c r="J94" s="231">
        <v>2.2720815725329322</v>
      </c>
      <c r="K94" s="231">
        <v>138.4329316093536</v>
      </c>
      <c r="L94" s="231">
        <v>17.710076595161208</v>
      </c>
      <c r="M94" s="231">
        <v>19.612355612650809</v>
      </c>
      <c r="N94" s="231">
        <v>58.354946401819419</v>
      </c>
      <c r="O94" s="231">
        <v>46.500464185271817</v>
      </c>
      <c r="P94" s="231">
        <v>50.971107913080253</v>
      </c>
      <c r="Q94" s="231">
        <v>100.5624111641277</v>
      </c>
      <c r="R94" s="231">
        <v>110.59017742128739</v>
      </c>
      <c r="S94" s="231">
        <v>106.1183372158157</v>
      </c>
      <c r="T94" s="231">
        <v>61.700725332495892</v>
      </c>
      <c r="U94" s="231">
        <v>115.5825733962206</v>
      </c>
      <c r="V94" s="231">
        <v>97.850487887052481</v>
      </c>
      <c r="W94" s="231">
        <v>49.328857813012711</v>
      </c>
      <c r="DA94" s="73" t="s">
        <v>251</v>
      </c>
    </row>
    <row r="95" spans="1:105" ht="12" customHeight="1" x14ac:dyDescent="0.25">
      <c r="A95" s="61" t="s">
        <v>209</v>
      </c>
      <c r="B95" s="265">
        <v>68.209895104025222</v>
      </c>
      <c r="C95" s="265">
        <v>71.996289716579668</v>
      </c>
      <c r="D95" s="265">
        <v>69.177227522323633</v>
      </c>
      <c r="E95" s="265">
        <v>67.182000174426747</v>
      </c>
      <c r="F95" s="265">
        <v>68.507496148112537</v>
      </c>
      <c r="G95" s="265">
        <v>67.605717204468419</v>
      </c>
      <c r="H95" s="265">
        <v>76.800983922047635</v>
      </c>
      <c r="I95" s="265">
        <v>78.053166853241507</v>
      </c>
      <c r="J95" s="265">
        <v>78.381747861232455</v>
      </c>
      <c r="K95" s="265">
        <v>65.413521599977528</v>
      </c>
      <c r="L95" s="265">
        <v>71.852448939623784</v>
      </c>
      <c r="M95" s="265">
        <v>83.281677974539704</v>
      </c>
      <c r="N95" s="265">
        <v>79.599798624415925</v>
      </c>
      <c r="O95" s="265">
        <v>78.203629386712095</v>
      </c>
      <c r="P95" s="265">
        <v>79.617821204013978</v>
      </c>
      <c r="Q95" s="265">
        <v>77.573062885088689</v>
      </c>
      <c r="R95" s="265">
        <v>81.000882602151123</v>
      </c>
      <c r="S95" s="265">
        <v>85.466995325858491</v>
      </c>
      <c r="T95" s="265">
        <v>87.191903641156088</v>
      </c>
      <c r="U95" s="265">
        <v>87.915745317881843</v>
      </c>
      <c r="V95" s="265">
        <v>75.101566119378873</v>
      </c>
      <c r="W95" s="265">
        <v>89.68812895461356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0.99999999999999978</v>
      </c>
      <c r="D100" s="234">
        <f t="shared" si="2"/>
        <v>1.0000000000000002</v>
      </c>
      <c r="E100" s="234">
        <f t="shared" si="2"/>
        <v>0.99999999999999989</v>
      </c>
      <c r="F100" s="234">
        <f t="shared" si="2"/>
        <v>1</v>
      </c>
      <c r="G100" s="234">
        <f t="shared" si="2"/>
        <v>1</v>
      </c>
      <c r="H100" s="234">
        <f t="shared" si="2"/>
        <v>1</v>
      </c>
      <c r="I100" s="234">
        <f t="shared" si="2"/>
        <v>0.99999999999999967</v>
      </c>
      <c r="J100" s="234">
        <f t="shared" si="2"/>
        <v>0.99999999999999967</v>
      </c>
      <c r="K100" s="234">
        <f t="shared" si="2"/>
        <v>0.99999999999999978</v>
      </c>
      <c r="L100" s="234">
        <f t="shared" si="2"/>
        <v>1</v>
      </c>
      <c r="M100" s="234">
        <f t="shared" si="2"/>
        <v>1</v>
      </c>
      <c r="N100" s="234">
        <f t="shared" si="2"/>
        <v>1</v>
      </c>
      <c r="O100" s="234">
        <f t="shared" si="2"/>
        <v>1</v>
      </c>
      <c r="P100" s="234">
        <f t="shared" si="2"/>
        <v>1</v>
      </c>
      <c r="Q100" s="234">
        <f t="shared" si="2"/>
        <v>1.0000000000000002</v>
      </c>
      <c r="R100" s="234">
        <f t="shared" si="2"/>
        <v>1.0000000000000004</v>
      </c>
      <c r="S100" s="234">
        <f t="shared" si="2"/>
        <v>1.0000000000000002</v>
      </c>
      <c r="T100" s="234">
        <f t="shared" si="2"/>
        <v>1</v>
      </c>
      <c r="U100" s="234">
        <f t="shared" si="2"/>
        <v>0.99999999999999967</v>
      </c>
      <c r="V100" s="234">
        <f t="shared" si="2"/>
        <v>1.0000000000000002</v>
      </c>
      <c r="W100" s="234">
        <f t="shared" si="2"/>
        <v>1.0000000000000002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2.3426829633017309E-3</v>
      </c>
      <c r="C101" s="268">
        <f t="shared" si="3"/>
        <v>2.5313400211603937E-3</v>
      </c>
      <c r="D101" s="268">
        <f t="shared" si="3"/>
        <v>2.4445233087426522E-3</v>
      </c>
      <c r="E101" s="268">
        <f t="shared" si="3"/>
        <v>2.4418127918806138E-3</v>
      </c>
      <c r="F101" s="268">
        <f t="shared" si="3"/>
        <v>2.4234267930368166E-3</v>
      </c>
      <c r="G101" s="268">
        <f t="shared" si="3"/>
        <v>2.3934151692076976E-3</v>
      </c>
      <c r="H101" s="268">
        <f t="shared" si="3"/>
        <v>2.4264972874503319E-3</v>
      </c>
      <c r="I101" s="268">
        <f t="shared" si="3"/>
        <v>2.4301862579391561E-3</v>
      </c>
      <c r="J101" s="268">
        <f t="shared" si="3"/>
        <v>2.5274681221938685E-3</v>
      </c>
      <c r="K101" s="268">
        <f t="shared" si="3"/>
        <v>2.3279045373028372E-3</v>
      </c>
      <c r="L101" s="268">
        <f t="shared" si="3"/>
        <v>2.6223015996732252E-3</v>
      </c>
      <c r="M101" s="268">
        <f t="shared" si="3"/>
        <v>2.6415831610724009E-3</v>
      </c>
      <c r="N101" s="268">
        <f t="shared" si="3"/>
        <v>2.4315576651986475E-3</v>
      </c>
      <c r="O101" s="268">
        <f t="shared" si="3"/>
        <v>2.4243053270397159E-3</v>
      </c>
      <c r="P101" s="268">
        <f t="shared" si="3"/>
        <v>2.3658715372743794E-3</v>
      </c>
      <c r="Q101" s="268">
        <f t="shared" si="3"/>
        <v>2.123420328080391E-3</v>
      </c>
      <c r="R101" s="268">
        <f t="shared" si="3"/>
        <v>2.233279416287353E-3</v>
      </c>
      <c r="S101" s="268">
        <f t="shared" si="3"/>
        <v>2.2219885212200231E-3</v>
      </c>
      <c r="T101" s="268">
        <f t="shared" si="3"/>
        <v>2.0913377484120636E-3</v>
      </c>
      <c r="U101" s="268">
        <f t="shared" si="3"/>
        <v>2.1034613035327901E-3</v>
      </c>
      <c r="V101" s="268">
        <f t="shared" si="3"/>
        <v>2.1541486593030499E-3</v>
      </c>
      <c r="W101" s="268">
        <f t="shared" si="3"/>
        <v>2.2757129054775298E-3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1.2494309137609228E-3</v>
      </c>
      <c r="C102" s="269">
        <f t="shared" si="4"/>
        <v>1.3500480112855434E-3</v>
      </c>
      <c r="D102" s="269">
        <f t="shared" si="4"/>
        <v>1.3037457646627483E-3</v>
      </c>
      <c r="E102" s="269">
        <f t="shared" si="4"/>
        <v>1.3023001556696605E-3</v>
      </c>
      <c r="F102" s="269">
        <f t="shared" si="4"/>
        <v>1.2924942896196357E-3</v>
      </c>
      <c r="G102" s="269">
        <f t="shared" si="4"/>
        <v>1.2764880902441055E-3</v>
      </c>
      <c r="H102" s="269">
        <f t="shared" si="4"/>
        <v>1.2941318866401764E-3</v>
      </c>
      <c r="I102" s="269">
        <f t="shared" si="4"/>
        <v>1.2960993375675496E-3</v>
      </c>
      <c r="J102" s="269">
        <f t="shared" si="4"/>
        <v>1.3479829985033967E-3</v>
      </c>
      <c r="K102" s="269">
        <f t="shared" si="4"/>
        <v>1.2415490865615136E-3</v>
      </c>
      <c r="L102" s="269">
        <f t="shared" si="4"/>
        <v>1.3985608531590539E-3</v>
      </c>
      <c r="M102" s="269">
        <f t="shared" si="4"/>
        <v>1.4088443525719471E-3</v>
      </c>
      <c r="N102" s="269">
        <f t="shared" si="4"/>
        <v>1.2968307547726115E-3</v>
      </c>
      <c r="O102" s="269">
        <f t="shared" si="4"/>
        <v>1.2929628410878488E-3</v>
      </c>
      <c r="P102" s="269">
        <f t="shared" si="4"/>
        <v>1.2617981532130024E-3</v>
      </c>
      <c r="Q102" s="269">
        <f t="shared" si="4"/>
        <v>1.1324908416428751E-3</v>
      </c>
      <c r="R102" s="269">
        <f t="shared" si="4"/>
        <v>1.1910823553532551E-3</v>
      </c>
      <c r="S102" s="269">
        <f t="shared" si="4"/>
        <v>1.1850605446506791E-3</v>
      </c>
      <c r="T102" s="269">
        <f t="shared" si="4"/>
        <v>1.1153801324864337E-3</v>
      </c>
      <c r="U102" s="269">
        <f t="shared" si="4"/>
        <v>1.1218460285508213E-3</v>
      </c>
      <c r="V102" s="269">
        <f t="shared" si="4"/>
        <v>1.1488792849616263E-3</v>
      </c>
      <c r="W102" s="269">
        <f t="shared" si="4"/>
        <v>1.213713549588015E-3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3.1235772844023089E-2</v>
      </c>
      <c r="C103" s="269">
        <f t="shared" si="5"/>
        <v>3.3751200282138592E-2</v>
      </c>
      <c r="D103" s="269">
        <f t="shared" si="5"/>
        <v>3.2593644116568711E-2</v>
      </c>
      <c r="E103" s="269">
        <f t="shared" si="5"/>
        <v>3.2557503891741515E-2</v>
      </c>
      <c r="F103" s="269">
        <f t="shared" si="5"/>
        <v>3.2312357240490891E-2</v>
      </c>
      <c r="G103" s="269">
        <f t="shared" si="5"/>
        <v>3.191220225610264E-2</v>
      </c>
      <c r="H103" s="269">
        <f t="shared" si="5"/>
        <v>3.2353297166004429E-2</v>
      </c>
      <c r="I103" s="269">
        <f t="shared" si="5"/>
        <v>3.2402483439188751E-2</v>
      </c>
      <c r="J103" s="269">
        <f t="shared" si="5"/>
        <v>3.3699574962584924E-2</v>
      </c>
      <c r="K103" s="269">
        <f t="shared" si="5"/>
        <v>3.1038727164037848E-2</v>
      </c>
      <c r="L103" s="269">
        <f t="shared" si="5"/>
        <v>3.4964021328976344E-2</v>
      </c>
      <c r="M103" s="269">
        <f t="shared" si="5"/>
        <v>3.5221108814298671E-2</v>
      </c>
      <c r="N103" s="269">
        <f t="shared" si="5"/>
        <v>3.2420768869315296E-2</v>
      </c>
      <c r="O103" s="269">
        <f t="shared" si="5"/>
        <v>3.232407102719622E-2</v>
      </c>
      <c r="P103" s="269">
        <f t="shared" si="5"/>
        <v>3.1544953830325059E-2</v>
      </c>
      <c r="Q103" s="269">
        <f t="shared" si="5"/>
        <v>2.8312271041071889E-2</v>
      </c>
      <c r="R103" s="269">
        <f t="shared" si="5"/>
        <v>2.9777058883831364E-2</v>
      </c>
      <c r="S103" s="269">
        <f t="shared" si="5"/>
        <v>2.9626513616266996E-2</v>
      </c>
      <c r="T103" s="269">
        <f t="shared" si="5"/>
        <v>2.7884503312160847E-2</v>
      </c>
      <c r="U103" s="269">
        <f t="shared" si="5"/>
        <v>2.8046150713770538E-2</v>
      </c>
      <c r="V103" s="269">
        <f t="shared" si="5"/>
        <v>2.8721982124040677E-2</v>
      </c>
      <c r="W103" s="269">
        <f t="shared" si="5"/>
        <v>3.0342838739700385E-2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7.8089432110057698E-4</v>
      </c>
      <c r="C104" s="269">
        <f t="shared" si="6"/>
        <v>8.4378000705346472E-4</v>
      </c>
      <c r="D104" s="269">
        <f t="shared" si="6"/>
        <v>8.1484110291421758E-4</v>
      </c>
      <c r="E104" s="269">
        <f t="shared" si="6"/>
        <v>8.1393759729353748E-4</v>
      </c>
      <c r="F104" s="269">
        <f t="shared" si="6"/>
        <v>8.0780893101227219E-4</v>
      </c>
      <c r="G104" s="269">
        <f t="shared" si="6"/>
        <v>7.9780505640256552E-4</v>
      </c>
      <c r="H104" s="269">
        <f t="shared" si="6"/>
        <v>8.0883242915011074E-4</v>
      </c>
      <c r="I104" s="269">
        <f t="shared" si="6"/>
        <v>8.1006208597971842E-4</v>
      </c>
      <c r="J104" s="269">
        <f t="shared" si="6"/>
        <v>8.4248937406462279E-4</v>
      </c>
      <c r="K104" s="269">
        <f t="shared" si="6"/>
        <v>7.7596817910094559E-4</v>
      </c>
      <c r="L104" s="269">
        <f t="shared" si="6"/>
        <v>8.7410053322440858E-4</v>
      </c>
      <c r="M104" s="269">
        <f t="shared" si="6"/>
        <v>8.805277203574668E-4</v>
      </c>
      <c r="N104" s="269">
        <f t="shared" si="6"/>
        <v>8.1051922173288259E-4</v>
      </c>
      <c r="O104" s="269">
        <f t="shared" si="6"/>
        <v>8.0810177567990538E-4</v>
      </c>
      <c r="P104" s="269">
        <f t="shared" si="6"/>
        <v>7.8862384575812663E-4</v>
      </c>
      <c r="Q104" s="269">
        <f t="shared" si="6"/>
        <v>7.0780677602679703E-4</v>
      </c>
      <c r="R104" s="269">
        <f t="shared" si="6"/>
        <v>7.4442647209578463E-4</v>
      </c>
      <c r="S104" s="269">
        <f t="shared" si="6"/>
        <v>7.4066284040667449E-4</v>
      </c>
      <c r="T104" s="269">
        <f t="shared" si="6"/>
        <v>6.9711258280402125E-4</v>
      </c>
      <c r="U104" s="269">
        <f t="shared" si="6"/>
        <v>7.0115376784426336E-4</v>
      </c>
      <c r="V104" s="269">
        <f t="shared" si="6"/>
        <v>7.180495531010166E-4</v>
      </c>
      <c r="W104" s="269">
        <f t="shared" si="6"/>
        <v>7.5857096849250957E-4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1.770895392375923E-3</v>
      </c>
      <c r="C105" s="270">
        <f t="shared" si="7"/>
        <v>1.8610617712183945E-3</v>
      </c>
      <c r="D105" s="270">
        <f t="shared" si="7"/>
        <v>1.8374930366316473E-3</v>
      </c>
      <c r="E105" s="270">
        <f t="shared" si="7"/>
        <v>1.8431494969777553E-3</v>
      </c>
      <c r="F105" s="270">
        <f t="shared" si="7"/>
        <v>1.8197974242265403E-3</v>
      </c>
      <c r="G105" s="270">
        <f t="shared" si="7"/>
        <v>1.7902551585207089E-3</v>
      </c>
      <c r="H105" s="270">
        <f t="shared" si="7"/>
        <v>1.7925836849057492E-3</v>
      </c>
      <c r="I105" s="270">
        <f t="shared" si="7"/>
        <v>1.7880455206264005E-3</v>
      </c>
      <c r="J105" s="270">
        <f t="shared" si="7"/>
        <v>1.848807626812979E-3</v>
      </c>
      <c r="K105" s="270">
        <f t="shared" si="7"/>
        <v>1.7212921789767999E-3</v>
      </c>
      <c r="L105" s="270">
        <f t="shared" si="7"/>
        <v>1.8809510114793932E-3</v>
      </c>
      <c r="M105" s="270">
        <f t="shared" si="7"/>
        <v>1.8479221603023329E-3</v>
      </c>
      <c r="N105" s="270">
        <f t="shared" si="7"/>
        <v>1.7598908918903733E-3</v>
      </c>
      <c r="O105" s="270">
        <f t="shared" si="7"/>
        <v>1.7860482654000088E-3</v>
      </c>
      <c r="P105" s="270">
        <f t="shared" si="7"/>
        <v>1.7647220519252478E-3</v>
      </c>
      <c r="Q105" s="270">
        <f t="shared" si="7"/>
        <v>1.663000345332281E-3</v>
      </c>
      <c r="R105" s="270">
        <f t="shared" si="7"/>
        <v>1.7029982826537947E-3</v>
      </c>
      <c r="S105" s="270">
        <f t="shared" si="7"/>
        <v>1.7189968843883548E-3</v>
      </c>
      <c r="T105" s="270">
        <f t="shared" si="7"/>
        <v>1.6410988864960657E-3</v>
      </c>
      <c r="U105" s="270">
        <f t="shared" si="7"/>
        <v>1.6447761661147423E-3</v>
      </c>
      <c r="V105" s="270">
        <f t="shared" si="7"/>
        <v>1.7256014662413329E-3</v>
      </c>
      <c r="W105" s="270">
        <f t="shared" si="7"/>
        <v>1.8301916635647282E-3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0.17225355052485966</v>
      </c>
      <c r="C106" s="271">
        <f t="shared" si="8"/>
        <v>0.1728184135423558</v>
      </c>
      <c r="D106" s="271">
        <f t="shared" si="8"/>
        <v>0.17008944924811659</v>
      </c>
      <c r="E106" s="271">
        <f t="shared" si="8"/>
        <v>0.17051794769582215</v>
      </c>
      <c r="F106" s="271">
        <f t="shared" si="8"/>
        <v>0.1678814058196883</v>
      </c>
      <c r="G106" s="271">
        <f t="shared" si="8"/>
        <v>0.16550788258893001</v>
      </c>
      <c r="H106" s="271">
        <f t="shared" si="8"/>
        <v>0.16533488464644946</v>
      </c>
      <c r="I106" s="271">
        <f t="shared" si="8"/>
        <v>0.16461417423315824</v>
      </c>
      <c r="J106" s="271">
        <f t="shared" si="8"/>
        <v>0.17028461760951552</v>
      </c>
      <c r="K106" s="271">
        <f t="shared" si="8"/>
        <v>0.15932672021039468</v>
      </c>
      <c r="L106" s="271">
        <f t="shared" si="8"/>
        <v>0.17244738704645332</v>
      </c>
      <c r="M106" s="271">
        <f t="shared" si="8"/>
        <v>0.16967329625106839</v>
      </c>
      <c r="N106" s="271">
        <f t="shared" si="8"/>
        <v>0.16912743376474593</v>
      </c>
      <c r="O106" s="271">
        <f t="shared" si="8"/>
        <v>0.17109300067500749</v>
      </c>
      <c r="P106" s="271">
        <f t="shared" si="8"/>
        <v>0.17472086655532706</v>
      </c>
      <c r="Q106" s="271">
        <f t="shared" si="8"/>
        <v>0.16451291503151372</v>
      </c>
      <c r="R106" s="271">
        <f t="shared" si="8"/>
        <v>0.1683358725419665</v>
      </c>
      <c r="S106" s="271">
        <f t="shared" si="8"/>
        <v>0.16616001310256048</v>
      </c>
      <c r="T106" s="271">
        <f t="shared" si="8"/>
        <v>0.15780051606094908</v>
      </c>
      <c r="U106" s="271">
        <f t="shared" si="8"/>
        <v>0.15701569980490404</v>
      </c>
      <c r="V106" s="271">
        <f t="shared" si="8"/>
        <v>0.16462445611973656</v>
      </c>
      <c r="W106" s="271">
        <f t="shared" si="8"/>
        <v>0.16790881913244621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0.46332763385670039</v>
      </c>
      <c r="C107" s="271">
        <f t="shared" si="9"/>
        <v>0.44582725502021281</v>
      </c>
      <c r="D107" s="271">
        <f t="shared" si="9"/>
        <v>0.45398788136581814</v>
      </c>
      <c r="E107" s="271">
        <f t="shared" si="9"/>
        <v>0.45263111431228881</v>
      </c>
      <c r="F107" s="271">
        <f t="shared" si="9"/>
        <v>0.45403843977393088</v>
      </c>
      <c r="G107" s="271">
        <f t="shared" si="9"/>
        <v>0.46275411047480836</v>
      </c>
      <c r="H107" s="271">
        <f t="shared" si="9"/>
        <v>0.46690344521164834</v>
      </c>
      <c r="I107" s="271">
        <f t="shared" si="9"/>
        <v>0.46906353097062237</v>
      </c>
      <c r="J107" s="271">
        <f t="shared" si="9"/>
        <v>0.4509255776892141</v>
      </c>
      <c r="K107" s="271">
        <f t="shared" si="9"/>
        <v>0.42633860114532612</v>
      </c>
      <c r="L107" s="271">
        <f t="shared" si="9"/>
        <v>0.43672281313176237</v>
      </c>
      <c r="M107" s="271">
        <f t="shared" si="9"/>
        <v>0.44567750470332257</v>
      </c>
      <c r="N107" s="271">
        <f t="shared" si="9"/>
        <v>0.45005946292651205</v>
      </c>
      <c r="O107" s="271">
        <f t="shared" si="9"/>
        <v>0.44734522647199237</v>
      </c>
      <c r="P107" s="271">
        <f t="shared" si="9"/>
        <v>0.44598594079747672</v>
      </c>
      <c r="Q107" s="271">
        <f t="shared" si="9"/>
        <v>0.46483319840289028</v>
      </c>
      <c r="R107" s="271">
        <f t="shared" si="9"/>
        <v>0.44704569859950549</v>
      </c>
      <c r="S107" s="271">
        <f t="shared" si="9"/>
        <v>0.45207656978676636</v>
      </c>
      <c r="T107" s="271">
        <f t="shared" si="9"/>
        <v>0.49142145176333707</v>
      </c>
      <c r="U107" s="271">
        <f t="shared" si="9"/>
        <v>0.47702864816341467</v>
      </c>
      <c r="V107" s="271">
        <f t="shared" si="9"/>
        <v>0.45409483056154393</v>
      </c>
      <c r="W107" s="271">
        <f t="shared" si="9"/>
        <v>0.4553383279520129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0.19667271836373817</v>
      </c>
      <c r="C108" s="271">
        <f t="shared" si="10"/>
        <v>0.20674767634974328</v>
      </c>
      <c r="D108" s="271">
        <f t="shared" si="10"/>
        <v>0.20414496933671092</v>
      </c>
      <c r="E108" s="271">
        <f t="shared" si="10"/>
        <v>0.20480894801533348</v>
      </c>
      <c r="F108" s="271">
        <f t="shared" si="10"/>
        <v>0.20248316930747534</v>
      </c>
      <c r="G108" s="271">
        <f t="shared" si="10"/>
        <v>0.19898662213261059</v>
      </c>
      <c r="H108" s="271">
        <f t="shared" si="10"/>
        <v>0.19924298710121402</v>
      </c>
      <c r="I108" s="271">
        <f t="shared" si="10"/>
        <v>0.19854077660772543</v>
      </c>
      <c r="J108" s="271">
        <f t="shared" si="10"/>
        <v>0.20520922308805406</v>
      </c>
      <c r="K108" s="271">
        <f t="shared" si="10"/>
        <v>0.19242107815853898</v>
      </c>
      <c r="L108" s="271">
        <f t="shared" si="10"/>
        <v>0.20865532477883203</v>
      </c>
      <c r="M108" s="271">
        <f t="shared" si="10"/>
        <v>0.20485010994716196</v>
      </c>
      <c r="N108" s="271">
        <f t="shared" si="10"/>
        <v>0.19508476705203337</v>
      </c>
      <c r="O108" s="271">
        <f t="shared" si="10"/>
        <v>0.19815324258767367</v>
      </c>
      <c r="P108" s="271">
        <f t="shared" si="10"/>
        <v>0.19579964201044833</v>
      </c>
      <c r="Q108" s="271">
        <f t="shared" si="10"/>
        <v>0.1851518956833261</v>
      </c>
      <c r="R108" s="271">
        <f t="shared" si="10"/>
        <v>0.18955934935076518</v>
      </c>
      <c r="S108" s="271">
        <f t="shared" si="10"/>
        <v>0.19091148928639715</v>
      </c>
      <c r="T108" s="271">
        <f t="shared" si="10"/>
        <v>0.18240485409201559</v>
      </c>
      <c r="U108" s="271">
        <f t="shared" si="10"/>
        <v>0.1827009267673651</v>
      </c>
      <c r="V108" s="271">
        <f t="shared" si="10"/>
        <v>0.19247850802276231</v>
      </c>
      <c r="W108" s="271">
        <f t="shared" si="10"/>
        <v>0.19799971158571167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0.12562747909617869</v>
      </c>
      <c r="C109" s="272">
        <f t="shared" si="11"/>
        <v>0.12733283833930256</v>
      </c>
      <c r="D109" s="272">
        <f t="shared" si="11"/>
        <v>0.13086542953770933</v>
      </c>
      <c r="E109" s="272">
        <f t="shared" si="11"/>
        <v>0.13335332961988125</v>
      </c>
      <c r="F109" s="272">
        <f t="shared" si="11"/>
        <v>0.12997155354957771</v>
      </c>
      <c r="G109" s="272">
        <f t="shared" si="11"/>
        <v>0.12694942786027102</v>
      </c>
      <c r="H109" s="272">
        <f t="shared" si="11"/>
        <v>0.12219553370204556</v>
      </c>
      <c r="I109" s="272">
        <f t="shared" si="11"/>
        <v>0.11959685008188192</v>
      </c>
      <c r="J109" s="272">
        <f t="shared" si="11"/>
        <v>0.12279166191623007</v>
      </c>
      <c r="K109" s="272">
        <f t="shared" si="11"/>
        <v>0.11210409514408923</v>
      </c>
      <c r="L109" s="272">
        <f t="shared" si="11"/>
        <v>0.1154823419188582</v>
      </c>
      <c r="M109" s="272">
        <f t="shared" si="11"/>
        <v>0.10144284784388312</v>
      </c>
      <c r="N109" s="272">
        <f t="shared" si="11"/>
        <v>0.10352533108331481</v>
      </c>
      <c r="O109" s="272">
        <f t="shared" si="11"/>
        <v>0.10959770824497439</v>
      </c>
      <c r="P109" s="272">
        <f t="shared" si="11"/>
        <v>0.10979941254583199</v>
      </c>
      <c r="Q109" s="272">
        <f t="shared" si="11"/>
        <v>0.11411243579069541</v>
      </c>
      <c r="R109" s="272">
        <f t="shared" si="11"/>
        <v>0.1112390941891635</v>
      </c>
      <c r="S109" s="272">
        <f t="shared" si="11"/>
        <v>0.11416585764893789</v>
      </c>
      <c r="T109" s="272">
        <f t="shared" si="11"/>
        <v>0.11183980413833169</v>
      </c>
      <c r="U109" s="272">
        <f t="shared" si="11"/>
        <v>0.11069068634498815</v>
      </c>
      <c r="V109" s="272">
        <f t="shared" si="11"/>
        <v>0.12345519947760977</v>
      </c>
      <c r="W109" s="272">
        <f t="shared" si="11"/>
        <v>0.12107659985006894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7.1045239267559485E-2</v>
      </c>
      <c r="C110" s="272">
        <f t="shared" si="12"/>
        <v>7.9414838010440691E-2</v>
      </c>
      <c r="D110" s="272">
        <f t="shared" si="12"/>
        <v>7.3279539799001578E-2</v>
      </c>
      <c r="E110" s="272">
        <f t="shared" si="12"/>
        <v>7.1455618395452197E-2</v>
      </c>
      <c r="F110" s="272">
        <f t="shared" si="12"/>
        <v>7.2511615757897607E-2</v>
      </c>
      <c r="G110" s="272">
        <f t="shared" si="12"/>
        <v>7.203719427233958E-2</v>
      </c>
      <c r="H110" s="272">
        <f t="shared" si="12"/>
        <v>7.7047453399168478E-2</v>
      </c>
      <c r="I110" s="272">
        <f t="shared" si="12"/>
        <v>7.8943926525843477E-2</v>
      </c>
      <c r="J110" s="272">
        <f t="shared" si="12"/>
        <v>8.2417561171823986E-2</v>
      </c>
      <c r="K110" s="272">
        <f t="shared" si="12"/>
        <v>8.0316983014449769E-2</v>
      </c>
      <c r="L110" s="272">
        <f t="shared" si="12"/>
        <v>9.317298285997383E-2</v>
      </c>
      <c r="M110" s="272">
        <f t="shared" si="12"/>
        <v>0.10340726210327887</v>
      </c>
      <c r="N110" s="272">
        <f t="shared" si="12"/>
        <v>9.1559435968718489E-2</v>
      </c>
      <c r="O110" s="272">
        <f t="shared" si="12"/>
        <v>8.8555534342699277E-2</v>
      </c>
      <c r="P110" s="272">
        <f t="shared" si="12"/>
        <v>8.6000229464616343E-2</v>
      </c>
      <c r="Q110" s="272">
        <f t="shared" si="12"/>
        <v>7.1039459892630663E-2</v>
      </c>
      <c r="R110" s="272">
        <f t="shared" si="12"/>
        <v>7.8320255161601751E-2</v>
      </c>
      <c r="S110" s="272">
        <f t="shared" si="12"/>
        <v>7.6745631637459288E-2</v>
      </c>
      <c r="T110" s="272">
        <f t="shared" si="12"/>
        <v>7.0565049953683942E-2</v>
      </c>
      <c r="U110" s="272">
        <f t="shared" si="12"/>
        <v>7.2010240422376956E-2</v>
      </c>
      <c r="V110" s="272">
        <f t="shared" si="12"/>
        <v>6.9023308545152526E-2</v>
      </c>
      <c r="W110" s="272">
        <f t="shared" si="12"/>
        <v>7.692311173564273E-2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0.13036642082013941</v>
      </c>
      <c r="C111" s="271">
        <f t="shared" si="13"/>
        <v>0.13426922499483149</v>
      </c>
      <c r="D111" s="271">
        <f t="shared" si="13"/>
        <v>0.13278345271983474</v>
      </c>
      <c r="E111" s="271">
        <f t="shared" si="13"/>
        <v>0.1330832860429923</v>
      </c>
      <c r="F111" s="271">
        <f t="shared" si="13"/>
        <v>0.1369411004205193</v>
      </c>
      <c r="G111" s="271">
        <f t="shared" si="13"/>
        <v>0.13458121907317341</v>
      </c>
      <c r="H111" s="271">
        <f t="shared" si="13"/>
        <v>0.12984334058653732</v>
      </c>
      <c r="I111" s="271">
        <f t="shared" si="13"/>
        <v>0.12905464154719204</v>
      </c>
      <c r="J111" s="271">
        <f t="shared" si="13"/>
        <v>0.13331425852905612</v>
      </c>
      <c r="K111" s="271">
        <f t="shared" si="13"/>
        <v>0.18480815933976005</v>
      </c>
      <c r="L111" s="271">
        <f t="shared" si="13"/>
        <v>0.14043453971643993</v>
      </c>
      <c r="M111" s="271">
        <f t="shared" si="13"/>
        <v>0.13779910288984418</v>
      </c>
      <c r="N111" s="271">
        <f t="shared" si="13"/>
        <v>0.1470087688537989</v>
      </c>
      <c r="O111" s="271">
        <f t="shared" si="13"/>
        <v>0.14477304102892272</v>
      </c>
      <c r="P111" s="271">
        <f t="shared" si="13"/>
        <v>0.14576758121825203</v>
      </c>
      <c r="Q111" s="271">
        <f t="shared" si="13"/>
        <v>0.15156300155011587</v>
      </c>
      <c r="R111" s="271">
        <f t="shared" si="13"/>
        <v>0.1594102340975416</v>
      </c>
      <c r="S111" s="271">
        <f t="shared" si="13"/>
        <v>0.15535870541734353</v>
      </c>
      <c r="T111" s="271">
        <f t="shared" si="13"/>
        <v>0.1349437454213388</v>
      </c>
      <c r="U111" s="271">
        <f t="shared" si="13"/>
        <v>0.1496373372845026</v>
      </c>
      <c r="V111" s="271">
        <f t="shared" si="13"/>
        <v>0.15433354420830972</v>
      </c>
      <c r="W111" s="271">
        <f t="shared" si="13"/>
        <v>0.14233211350300617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5.8222290130987127E-2</v>
      </c>
      <c r="C112" s="272">
        <f t="shared" si="14"/>
        <v>5.864217897743474E-2</v>
      </c>
      <c r="D112" s="272">
        <f t="shared" si="14"/>
        <v>6.045923375185433E-2</v>
      </c>
      <c r="E112" s="272">
        <f t="shared" si="14"/>
        <v>6.1628807181841071E-2</v>
      </c>
      <c r="F112" s="272">
        <f t="shared" si="14"/>
        <v>5.9857812281206825E-2</v>
      </c>
      <c r="G112" s="272">
        <f t="shared" si="14"/>
        <v>5.8715303158041902E-2</v>
      </c>
      <c r="H112" s="272">
        <f t="shared" si="14"/>
        <v>5.6301918065523794E-2</v>
      </c>
      <c r="I112" s="272">
        <f t="shared" si="14"/>
        <v>5.5458200089035396E-2</v>
      </c>
      <c r="J112" s="272">
        <f t="shared" si="14"/>
        <v>5.6780198078820426E-2</v>
      </c>
      <c r="K112" s="272">
        <f t="shared" si="14"/>
        <v>5.0228609237619168E-2</v>
      </c>
      <c r="L112" s="272">
        <f t="shared" si="14"/>
        <v>5.3929015926960741E-2</v>
      </c>
      <c r="M112" s="272">
        <f t="shared" si="14"/>
        <v>4.6947779603230093E-2</v>
      </c>
      <c r="N112" s="272">
        <f t="shared" si="14"/>
        <v>4.8192365678344277E-2</v>
      </c>
      <c r="O112" s="272">
        <f t="shared" si="14"/>
        <v>5.0694527704825978E-2</v>
      </c>
      <c r="P112" s="272">
        <f t="shared" si="14"/>
        <v>5.0568145584483561E-2</v>
      </c>
      <c r="Q112" s="272">
        <f t="shared" si="14"/>
        <v>5.2288215553170411E-2</v>
      </c>
      <c r="R112" s="272">
        <f t="shared" si="14"/>
        <v>5.0925474198889473E-2</v>
      </c>
      <c r="S112" s="272">
        <f t="shared" si="14"/>
        <v>5.2813980546878268E-2</v>
      </c>
      <c r="T112" s="272">
        <f t="shared" si="14"/>
        <v>5.1531942300489651E-2</v>
      </c>
      <c r="U112" s="272">
        <f t="shared" si="14"/>
        <v>5.1183044504879351E-2</v>
      </c>
      <c r="V112" s="272">
        <f t="shared" si="14"/>
        <v>5.7224920101309973E-2</v>
      </c>
      <c r="W112" s="272">
        <f t="shared" si="14"/>
        <v>5.5700287080105083E-2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3.7968611332325375E-2</v>
      </c>
      <c r="C113" s="272">
        <f t="shared" si="15"/>
        <v>3.7182546794411443E-2</v>
      </c>
      <c r="D113" s="272">
        <f t="shared" si="15"/>
        <v>3.6917862661826298E-2</v>
      </c>
      <c r="E113" s="272">
        <f t="shared" si="15"/>
        <v>3.6911806793026622E-2</v>
      </c>
      <c r="F113" s="272">
        <f t="shared" si="15"/>
        <v>4.1911695696896158E-2</v>
      </c>
      <c r="G113" s="272">
        <f t="shared" si="15"/>
        <v>4.1112013724046874E-2</v>
      </c>
      <c r="H113" s="272">
        <f t="shared" si="15"/>
        <v>3.6280679603012789E-2</v>
      </c>
      <c r="I113" s="272">
        <f t="shared" si="15"/>
        <v>3.5711307600775066E-2</v>
      </c>
      <c r="J113" s="272">
        <f t="shared" si="15"/>
        <v>3.6867603862502533E-2</v>
      </c>
      <c r="K113" s="272">
        <f t="shared" si="15"/>
        <v>9.483864338414795E-2</v>
      </c>
      <c r="L113" s="272">
        <f t="shared" si="15"/>
        <v>4.2188291164841324E-2</v>
      </c>
      <c r="M113" s="272">
        <f t="shared" si="15"/>
        <v>4.1395305741762159E-2</v>
      </c>
      <c r="N113" s="272">
        <f t="shared" si="15"/>
        <v>5.5199617453833151E-2</v>
      </c>
      <c r="O113" s="272">
        <f t="shared" si="15"/>
        <v>5.1630475003491924E-2</v>
      </c>
      <c r="P113" s="272">
        <f t="shared" si="15"/>
        <v>5.3820578772542926E-2</v>
      </c>
      <c r="Q113" s="272">
        <f t="shared" si="15"/>
        <v>6.4821037010171403E-2</v>
      </c>
      <c r="R113" s="272">
        <f t="shared" si="15"/>
        <v>7.0546158092096939E-2</v>
      </c>
      <c r="S113" s="272">
        <f t="shared" si="15"/>
        <v>6.5704839041445876E-2</v>
      </c>
      <c r="T113" s="272">
        <f t="shared" si="15"/>
        <v>4.9383575471499304E-2</v>
      </c>
      <c r="U113" s="272">
        <f t="shared" si="15"/>
        <v>6.3864462086606844E-2</v>
      </c>
      <c r="V113" s="272">
        <f t="shared" si="15"/>
        <v>6.3965497635478263E-2</v>
      </c>
      <c r="W113" s="272">
        <f t="shared" si="15"/>
        <v>4.9464503190615232E-2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3.4175519356826924E-2</v>
      </c>
      <c r="C114" s="273">
        <f t="shared" si="16"/>
        <v>3.844449922298529E-2</v>
      </c>
      <c r="D114" s="273">
        <f t="shared" si="16"/>
        <v>3.5406356306154102E-2</v>
      </c>
      <c r="E114" s="273">
        <f t="shared" si="16"/>
        <v>3.4542672068124607E-2</v>
      </c>
      <c r="F114" s="273">
        <f t="shared" si="16"/>
        <v>3.5171592442416341E-2</v>
      </c>
      <c r="G114" s="273">
        <f t="shared" si="16"/>
        <v>3.4753902191084624E-2</v>
      </c>
      <c r="H114" s="273">
        <f t="shared" si="16"/>
        <v>3.7260742918000737E-2</v>
      </c>
      <c r="I114" s="273">
        <f t="shared" si="16"/>
        <v>3.7885133857381577E-2</v>
      </c>
      <c r="J114" s="273">
        <f t="shared" si="16"/>
        <v>3.9666456587733157E-2</v>
      </c>
      <c r="K114" s="273">
        <f t="shared" si="16"/>
        <v>3.9740906717992928E-2</v>
      </c>
      <c r="L114" s="273">
        <f t="shared" si="16"/>
        <v>4.4317232624637881E-2</v>
      </c>
      <c r="M114" s="273">
        <f t="shared" si="16"/>
        <v>4.9456017544851932E-2</v>
      </c>
      <c r="N114" s="273">
        <f t="shared" si="16"/>
        <v>4.3616785721621476E-2</v>
      </c>
      <c r="O114" s="273">
        <f t="shared" si="16"/>
        <v>4.2448038320604786E-2</v>
      </c>
      <c r="P114" s="273">
        <f t="shared" si="16"/>
        <v>4.1378856861225541E-2</v>
      </c>
      <c r="Q114" s="273">
        <f t="shared" si="16"/>
        <v>3.4453748986774051E-2</v>
      </c>
      <c r="R114" s="273">
        <f t="shared" si="16"/>
        <v>3.79386018065552E-2</v>
      </c>
      <c r="S114" s="273">
        <f t="shared" si="16"/>
        <v>3.6839885829019391E-2</v>
      </c>
      <c r="T114" s="273">
        <f t="shared" si="16"/>
        <v>3.4028227649349839E-2</v>
      </c>
      <c r="U114" s="273">
        <f t="shared" si="16"/>
        <v>3.458983069301641E-2</v>
      </c>
      <c r="V114" s="273">
        <f t="shared" si="16"/>
        <v>3.314312647152149E-2</v>
      </c>
      <c r="W114" s="273">
        <f t="shared" si="16"/>
        <v>3.7167323232285873E-2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0.99999999999999967</v>
      </c>
      <c r="C117" s="234">
        <f t="shared" si="17"/>
        <v>1</v>
      </c>
      <c r="D117" s="234">
        <f t="shared" si="17"/>
        <v>0.99999999999999967</v>
      </c>
      <c r="E117" s="234">
        <f t="shared" si="17"/>
        <v>0.99999999999999989</v>
      </c>
      <c r="F117" s="234">
        <f t="shared" si="17"/>
        <v>1</v>
      </c>
      <c r="G117" s="234">
        <f t="shared" si="17"/>
        <v>0.99999999999999956</v>
      </c>
      <c r="H117" s="234">
        <f t="shared" si="17"/>
        <v>0.99999999999999978</v>
      </c>
      <c r="I117" s="234">
        <f t="shared" si="17"/>
        <v>1</v>
      </c>
      <c r="J117" s="234">
        <f t="shared" si="17"/>
        <v>1</v>
      </c>
      <c r="K117" s="234">
        <f t="shared" si="17"/>
        <v>1</v>
      </c>
      <c r="L117" s="234">
        <f t="shared" si="17"/>
        <v>1.0000000000000002</v>
      </c>
      <c r="M117" s="234">
        <f t="shared" si="17"/>
        <v>1</v>
      </c>
      <c r="N117" s="234">
        <f t="shared" si="17"/>
        <v>1.0000000000000002</v>
      </c>
      <c r="O117" s="234">
        <f t="shared" si="17"/>
        <v>0.99999999999999978</v>
      </c>
      <c r="P117" s="234">
        <f t="shared" si="17"/>
        <v>1.0000000000000002</v>
      </c>
      <c r="Q117" s="234">
        <f t="shared" si="17"/>
        <v>0.99999999999999978</v>
      </c>
      <c r="R117" s="234">
        <f t="shared" si="17"/>
        <v>0.99999999999999978</v>
      </c>
      <c r="S117" s="234">
        <f t="shared" si="17"/>
        <v>1</v>
      </c>
      <c r="T117" s="234">
        <f t="shared" si="17"/>
        <v>1.0000000000000002</v>
      </c>
      <c r="U117" s="234">
        <f t="shared" si="17"/>
        <v>0.99999999999999989</v>
      </c>
      <c r="V117" s="234">
        <f t="shared" si="17"/>
        <v>1.0000000000000002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2.7741578211826273E-3</v>
      </c>
      <c r="C118" s="268">
        <f t="shared" si="18"/>
        <v>2.8509904880737592E-3</v>
      </c>
      <c r="D118" s="268">
        <f t="shared" si="18"/>
        <v>2.8137620507037342E-3</v>
      </c>
      <c r="E118" s="268">
        <f t="shared" si="18"/>
        <v>2.8078314900691552E-3</v>
      </c>
      <c r="F118" s="268">
        <f t="shared" si="18"/>
        <v>2.8012478690278195E-3</v>
      </c>
      <c r="G118" s="268">
        <f t="shared" si="18"/>
        <v>2.8084164841634825E-3</v>
      </c>
      <c r="H118" s="268">
        <f t="shared" si="18"/>
        <v>2.8429147856058033E-3</v>
      </c>
      <c r="I118" s="268">
        <f t="shared" si="18"/>
        <v>2.8523994707917617E-3</v>
      </c>
      <c r="J118" s="268">
        <f t="shared" si="18"/>
        <v>2.8635539494414317E-3</v>
      </c>
      <c r="K118" s="268">
        <f t="shared" si="18"/>
        <v>2.6683859420946155E-3</v>
      </c>
      <c r="L118" s="268">
        <f t="shared" si="18"/>
        <v>2.8867467121923614E-3</v>
      </c>
      <c r="M118" s="268">
        <f t="shared" si="18"/>
        <v>2.9313235249668851E-3</v>
      </c>
      <c r="N118" s="268">
        <f t="shared" si="18"/>
        <v>2.7995038767512116E-3</v>
      </c>
      <c r="O118" s="268">
        <f t="shared" si="18"/>
        <v>2.7805009087088078E-3</v>
      </c>
      <c r="P118" s="268">
        <f t="shared" si="18"/>
        <v>2.7347832003553566E-3</v>
      </c>
      <c r="Q118" s="268">
        <f t="shared" si="18"/>
        <v>2.6106905522988049E-3</v>
      </c>
      <c r="R118" s="268">
        <f t="shared" si="18"/>
        <v>2.6448464927609368E-3</v>
      </c>
      <c r="S118" s="268">
        <f t="shared" si="18"/>
        <v>2.645924517173999E-3</v>
      </c>
      <c r="T118" s="268">
        <f t="shared" si="18"/>
        <v>2.6601790180529991E-3</v>
      </c>
      <c r="U118" s="268">
        <f t="shared" si="18"/>
        <v>2.629600897435619E-3</v>
      </c>
      <c r="V118" s="268">
        <f t="shared" si="18"/>
        <v>2.5949885813089527E-3</v>
      </c>
      <c r="W118" s="268">
        <f t="shared" si="18"/>
        <v>2.6840428376234907E-3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2.0498086714542197E-3</v>
      </c>
      <c r="C119" s="269">
        <f t="shared" si="19"/>
        <v>2.1065798708581737E-3</v>
      </c>
      <c r="D119" s="269">
        <f t="shared" si="19"/>
        <v>2.0790720004828546E-3</v>
      </c>
      <c r="E119" s="269">
        <f t="shared" si="19"/>
        <v>2.0746899445945699E-3</v>
      </c>
      <c r="F119" s="269">
        <f t="shared" si="19"/>
        <v>2.0698253462660063E-3</v>
      </c>
      <c r="G119" s="269">
        <f t="shared" si="19"/>
        <v>2.0751221932424832E-3</v>
      </c>
      <c r="H119" s="269">
        <f t="shared" si="19"/>
        <v>2.1006127824609306E-3</v>
      </c>
      <c r="I119" s="269">
        <f t="shared" si="19"/>
        <v>2.107620959786582E-3</v>
      </c>
      <c r="J119" s="269">
        <f t="shared" si="19"/>
        <v>2.1158629375454025E-3</v>
      </c>
      <c r="K119" s="269">
        <f t="shared" si="19"/>
        <v>1.971654460725795E-3</v>
      </c>
      <c r="L119" s="269">
        <f t="shared" si="19"/>
        <v>2.1329999316409905E-3</v>
      </c>
      <c r="M119" s="269">
        <f t="shared" si="19"/>
        <v>2.165937472783497E-3</v>
      </c>
      <c r="N119" s="269">
        <f t="shared" si="19"/>
        <v>2.0685367207724441E-3</v>
      </c>
      <c r="O119" s="269">
        <f t="shared" si="19"/>
        <v>2.0544955410027647E-3</v>
      </c>
      <c r="P119" s="269">
        <f t="shared" si="19"/>
        <v>2.0207149989202784E-3</v>
      </c>
      <c r="Q119" s="269">
        <f t="shared" si="19"/>
        <v>1.9290236812498219E-3</v>
      </c>
      <c r="R119" s="269">
        <f t="shared" si="19"/>
        <v>1.9542613019815458E-3</v>
      </c>
      <c r="S119" s="269">
        <f t="shared" si="19"/>
        <v>1.9550578477919751E-3</v>
      </c>
      <c r="T119" s="269">
        <f t="shared" si="19"/>
        <v>1.9655904134902639E-3</v>
      </c>
      <c r="U119" s="269">
        <f t="shared" si="19"/>
        <v>1.9429964225068815E-3</v>
      </c>
      <c r="V119" s="269">
        <f t="shared" si="19"/>
        <v>1.9174215885180536E-3</v>
      </c>
      <c r="W119" s="269">
        <f t="shared" si="19"/>
        <v>1.9832232474682378E-3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5.1245216786355498E-2</v>
      </c>
      <c r="C120" s="269">
        <f t="shared" si="20"/>
        <v>5.2664496771454371E-2</v>
      </c>
      <c r="D120" s="269">
        <f t="shared" si="20"/>
        <v>5.1976800012071396E-2</v>
      </c>
      <c r="E120" s="269">
        <f t="shared" si="20"/>
        <v>5.1867248614864234E-2</v>
      </c>
      <c r="F120" s="269">
        <f t="shared" si="20"/>
        <v>5.1745633656650185E-2</v>
      </c>
      <c r="G120" s="269">
        <f t="shared" si="20"/>
        <v>5.1878054831062059E-2</v>
      </c>
      <c r="H120" s="269">
        <f t="shared" si="20"/>
        <v>5.2515319561523284E-2</v>
      </c>
      <c r="I120" s="269">
        <f t="shared" si="20"/>
        <v>5.2690523994664555E-2</v>
      </c>
      <c r="J120" s="269">
        <f t="shared" si="20"/>
        <v>5.2896573438635047E-2</v>
      </c>
      <c r="K120" s="269">
        <f t="shared" si="20"/>
        <v>4.929136151814488E-2</v>
      </c>
      <c r="L120" s="269">
        <f t="shared" si="20"/>
        <v>5.3324998291024751E-2</v>
      </c>
      <c r="M120" s="269">
        <f t="shared" si="20"/>
        <v>5.4148436819587413E-2</v>
      </c>
      <c r="N120" s="269">
        <f t="shared" si="20"/>
        <v>5.1713418019311112E-2</v>
      </c>
      <c r="O120" s="269">
        <f t="shared" si="20"/>
        <v>5.136238852506908E-2</v>
      </c>
      <c r="P120" s="269">
        <f t="shared" si="20"/>
        <v>5.0517874973006985E-2</v>
      </c>
      <c r="Q120" s="269">
        <f t="shared" si="20"/>
        <v>4.822559203124558E-2</v>
      </c>
      <c r="R120" s="269">
        <f t="shared" si="20"/>
        <v>4.8856532549538638E-2</v>
      </c>
      <c r="S120" s="269">
        <f t="shared" si="20"/>
        <v>4.8876446194799389E-2</v>
      </c>
      <c r="T120" s="269">
        <f t="shared" si="20"/>
        <v>4.9139760337256609E-2</v>
      </c>
      <c r="U120" s="269">
        <f t="shared" si="20"/>
        <v>4.8574910562672033E-2</v>
      </c>
      <c r="V120" s="269">
        <f t="shared" si="20"/>
        <v>4.7935539712951343E-2</v>
      </c>
      <c r="W120" s="269">
        <f t="shared" si="20"/>
        <v>4.9580581186705955E-2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1.2811304196588872E-3</v>
      </c>
      <c r="C121" s="269">
        <f t="shared" si="21"/>
        <v>1.3166124192863591E-3</v>
      </c>
      <c r="D121" s="269">
        <f t="shared" si="21"/>
        <v>1.299420000301785E-3</v>
      </c>
      <c r="E121" s="269">
        <f t="shared" si="21"/>
        <v>1.2966812153716069E-3</v>
      </c>
      <c r="F121" s="269">
        <f t="shared" si="21"/>
        <v>1.2936408414162539E-3</v>
      </c>
      <c r="G121" s="269">
        <f t="shared" si="21"/>
        <v>1.2969513707765518E-3</v>
      </c>
      <c r="H121" s="269">
        <f t="shared" si="21"/>
        <v>1.3128829890380819E-3</v>
      </c>
      <c r="I121" s="269">
        <f t="shared" si="21"/>
        <v>1.3172630998666143E-3</v>
      </c>
      <c r="J121" s="269">
        <f t="shared" si="21"/>
        <v>1.3224143359658765E-3</v>
      </c>
      <c r="K121" s="269">
        <f t="shared" si="21"/>
        <v>1.2322840379536224E-3</v>
      </c>
      <c r="L121" s="269">
        <f t="shared" si="21"/>
        <v>1.333124957275619E-3</v>
      </c>
      <c r="M121" s="269">
        <f t="shared" si="21"/>
        <v>1.3537109204896859E-3</v>
      </c>
      <c r="N121" s="269">
        <f t="shared" si="21"/>
        <v>1.2928354504827782E-3</v>
      </c>
      <c r="O121" s="269">
        <f t="shared" si="21"/>
        <v>1.2840597131267277E-3</v>
      </c>
      <c r="P121" s="269">
        <f t="shared" si="21"/>
        <v>1.2629468743251744E-3</v>
      </c>
      <c r="Q121" s="269">
        <f t="shared" si="21"/>
        <v>1.205639800781139E-3</v>
      </c>
      <c r="R121" s="269">
        <f t="shared" si="21"/>
        <v>1.2214133137384662E-3</v>
      </c>
      <c r="S121" s="269">
        <f t="shared" si="21"/>
        <v>1.2219111548699845E-3</v>
      </c>
      <c r="T121" s="269">
        <f t="shared" si="21"/>
        <v>1.2284940084314152E-3</v>
      </c>
      <c r="U121" s="269">
        <f t="shared" si="21"/>
        <v>1.2143727640668012E-3</v>
      </c>
      <c r="V121" s="269">
        <f t="shared" si="21"/>
        <v>1.1983884928237836E-3</v>
      </c>
      <c r="W121" s="269">
        <f t="shared" si="21"/>
        <v>1.2395145296676487E-3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2.0970585351131003E-3</v>
      </c>
      <c r="C122" s="270">
        <f t="shared" si="22"/>
        <v>2.0960713942448071E-3</v>
      </c>
      <c r="D122" s="270">
        <f t="shared" si="22"/>
        <v>2.1150414710366739E-3</v>
      </c>
      <c r="E122" s="270">
        <f t="shared" si="22"/>
        <v>2.1194307834440642E-3</v>
      </c>
      <c r="F122" s="270">
        <f t="shared" si="22"/>
        <v>2.1035104800046132E-3</v>
      </c>
      <c r="G122" s="270">
        <f t="shared" si="22"/>
        <v>2.1006727803570486E-3</v>
      </c>
      <c r="H122" s="270">
        <f t="shared" si="22"/>
        <v>2.1002136242275135E-3</v>
      </c>
      <c r="I122" s="270">
        <f t="shared" si="22"/>
        <v>2.0986951432732607E-3</v>
      </c>
      <c r="J122" s="270">
        <f t="shared" si="22"/>
        <v>2.0946497148784456E-3</v>
      </c>
      <c r="K122" s="270">
        <f t="shared" si="22"/>
        <v>1.9730499163598597E-3</v>
      </c>
      <c r="L122" s="270">
        <f t="shared" si="22"/>
        <v>2.0706348761941294E-3</v>
      </c>
      <c r="M122" s="270">
        <f t="shared" si="22"/>
        <v>2.0506103236222857E-3</v>
      </c>
      <c r="N122" s="270">
        <f t="shared" si="22"/>
        <v>2.0261996846798001E-3</v>
      </c>
      <c r="O122" s="270">
        <f t="shared" si="22"/>
        <v>2.0484667378949978E-3</v>
      </c>
      <c r="P122" s="270">
        <f t="shared" si="22"/>
        <v>2.0398961418090296E-3</v>
      </c>
      <c r="Q122" s="270">
        <f t="shared" si="22"/>
        <v>2.0446160529853747E-3</v>
      </c>
      <c r="R122" s="270">
        <f t="shared" si="22"/>
        <v>2.0168407957400184E-3</v>
      </c>
      <c r="S122" s="270">
        <f t="shared" si="22"/>
        <v>2.046966470759048E-3</v>
      </c>
      <c r="T122" s="270">
        <f t="shared" si="22"/>
        <v>2.0874757449970724E-3</v>
      </c>
      <c r="U122" s="270">
        <f t="shared" si="22"/>
        <v>2.0561846682094756E-3</v>
      </c>
      <c r="V122" s="270">
        <f t="shared" si="22"/>
        <v>2.0787405184166923E-3</v>
      </c>
      <c r="W122" s="270">
        <f t="shared" si="22"/>
        <v>2.1585819609518564E-3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0.13268381554764244</v>
      </c>
      <c r="C123" s="271">
        <f t="shared" si="23"/>
        <v>0.12320056699386167</v>
      </c>
      <c r="D123" s="271">
        <f t="shared" si="23"/>
        <v>0.12498955164250244</v>
      </c>
      <c r="E123" s="271">
        <f t="shared" si="23"/>
        <v>0.12508203993545905</v>
      </c>
      <c r="F123" s="271">
        <f t="shared" si="23"/>
        <v>0.12369295015820465</v>
      </c>
      <c r="G123" s="271">
        <f t="shared" si="23"/>
        <v>0.12359579214106511</v>
      </c>
      <c r="H123" s="271">
        <f t="shared" si="23"/>
        <v>0.12298136876364985</v>
      </c>
      <c r="I123" s="271">
        <f t="shared" si="23"/>
        <v>0.12253699618562174</v>
      </c>
      <c r="J123" s="271">
        <f t="shared" si="23"/>
        <v>0.12183142390076254</v>
      </c>
      <c r="K123" s="271">
        <f t="shared" si="23"/>
        <v>0.11815432060503481</v>
      </c>
      <c r="L123" s="271">
        <f t="shared" si="23"/>
        <v>0.11888043558777395</v>
      </c>
      <c r="M123" s="271">
        <f t="shared" si="23"/>
        <v>0.11631386338522028</v>
      </c>
      <c r="N123" s="271">
        <f t="shared" si="23"/>
        <v>0.12721010716502695</v>
      </c>
      <c r="O123" s="271">
        <f t="shared" si="23"/>
        <v>0.12939499665001056</v>
      </c>
      <c r="P123" s="271">
        <f t="shared" si="23"/>
        <v>0.1358112529651157</v>
      </c>
      <c r="Q123" s="271">
        <f t="shared" si="23"/>
        <v>0.1390341717025958</v>
      </c>
      <c r="R123" s="271">
        <f t="shared" si="23"/>
        <v>0.13571679975909562</v>
      </c>
      <c r="S123" s="271">
        <f t="shared" si="23"/>
        <v>0.13496558895922911</v>
      </c>
      <c r="T123" s="271">
        <f t="shared" si="23"/>
        <v>0.13761548009924449</v>
      </c>
      <c r="U123" s="271">
        <f t="shared" si="23"/>
        <v>0.13446174126517019</v>
      </c>
      <c r="V123" s="271">
        <f t="shared" si="23"/>
        <v>0.13637521674905478</v>
      </c>
      <c r="W123" s="271">
        <f t="shared" si="23"/>
        <v>0.13493900288191182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0.38060118264637849</v>
      </c>
      <c r="C124" s="271">
        <f t="shared" si="24"/>
        <v>0.3911422570082454</v>
      </c>
      <c r="D124" s="271">
        <f t="shared" si="24"/>
        <v>0.38603469348647418</v>
      </c>
      <c r="E124" s="271">
        <f t="shared" si="24"/>
        <v>0.38522104893675113</v>
      </c>
      <c r="F124" s="271">
        <f t="shared" si="24"/>
        <v>0.38431780762319123</v>
      </c>
      <c r="G124" s="271">
        <f t="shared" si="24"/>
        <v>0.3853013073281239</v>
      </c>
      <c r="H124" s="271">
        <f t="shared" si="24"/>
        <v>0.39003430926045141</v>
      </c>
      <c r="I124" s="271">
        <f t="shared" si="24"/>
        <v>0.39133556269716657</v>
      </c>
      <c r="J124" s="271">
        <f t="shared" si="24"/>
        <v>0.39286590380950398</v>
      </c>
      <c r="K124" s="271">
        <f t="shared" si="24"/>
        <v>0.36608978680428278</v>
      </c>
      <c r="L124" s="271">
        <f t="shared" si="24"/>
        <v>0.39604783991437836</v>
      </c>
      <c r="M124" s="271">
        <f t="shared" si="24"/>
        <v>0.4021635653900677</v>
      </c>
      <c r="N124" s="271">
        <f t="shared" si="24"/>
        <v>0.38407854022537602</v>
      </c>
      <c r="O124" s="271">
        <f t="shared" si="24"/>
        <v>0.38147142391227185</v>
      </c>
      <c r="P124" s="271">
        <f t="shared" si="24"/>
        <v>0.37519917302072459</v>
      </c>
      <c r="Q124" s="271">
        <f t="shared" si="24"/>
        <v>0.35817425531510177</v>
      </c>
      <c r="R124" s="271">
        <f t="shared" si="24"/>
        <v>0.36286028695865996</v>
      </c>
      <c r="S124" s="271">
        <f t="shared" si="24"/>
        <v>0.36300818675131064</v>
      </c>
      <c r="T124" s="271">
        <f t="shared" si="24"/>
        <v>0.36496383608429217</v>
      </c>
      <c r="U124" s="271">
        <f t="shared" si="24"/>
        <v>0.36076866420862824</v>
      </c>
      <c r="V124" s="271">
        <f t="shared" si="24"/>
        <v>0.35602002000700766</v>
      </c>
      <c r="W124" s="271">
        <f t="shared" si="24"/>
        <v>0.36823783797475307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0.30031744778456898</v>
      </c>
      <c r="C125" s="271">
        <f t="shared" si="25"/>
        <v>0.30026500463389044</v>
      </c>
      <c r="D125" s="271">
        <f t="shared" si="25"/>
        <v>0.30300560797486481</v>
      </c>
      <c r="E125" s="271">
        <f t="shared" si="25"/>
        <v>0.30368713996916541</v>
      </c>
      <c r="F125" s="271">
        <f t="shared" si="25"/>
        <v>0.30180703778704338</v>
      </c>
      <c r="G125" s="271">
        <f t="shared" si="25"/>
        <v>0.30108294327852125</v>
      </c>
      <c r="H125" s="271">
        <f t="shared" si="25"/>
        <v>0.30101343177607215</v>
      </c>
      <c r="I125" s="271">
        <f t="shared" si="25"/>
        <v>0.3004964195120432</v>
      </c>
      <c r="J125" s="271">
        <f t="shared" si="25"/>
        <v>0.2998025744657381</v>
      </c>
      <c r="K125" s="271">
        <f t="shared" si="25"/>
        <v>0.28441658645327927</v>
      </c>
      <c r="L125" s="271">
        <f t="shared" si="25"/>
        <v>0.29619267294175927</v>
      </c>
      <c r="M125" s="271">
        <f t="shared" si="25"/>
        <v>0.29312608400668977</v>
      </c>
      <c r="N125" s="271">
        <f t="shared" si="25"/>
        <v>0.2896267413770684</v>
      </c>
      <c r="O125" s="271">
        <f t="shared" si="25"/>
        <v>0.29305943497321191</v>
      </c>
      <c r="P125" s="271">
        <f t="shared" si="25"/>
        <v>0.2918518403097265</v>
      </c>
      <c r="Q125" s="271">
        <f t="shared" si="25"/>
        <v>0.29353939084527569</v>
      </c>
      <c r="R125" s="271">
        <f t="shared" si="25"/>
        <v>0.28948190080449282</v>
      </c>
      <c r="S125" s="271">
        <f t="shared" si="25"/>
        <v>0.29314770858565503</v>
      </c>
      <c r="T125" s="271">
        <f t="shared" si="25"/>
        <v>0.29918642023040226</v>
      </c>
      <c r="U125" s="271">
        <f t="shared" si="25"/>
        <v>0.29452004732222731</v>
      </c>
      <c r="V125" s="271">
        <f t="shared" si="25"/>
        <v>0.29899286360837274</v>
      </c>
      <c r="W125" s="271">
        <f t="shared" si="25"/>
        <v>0.30113090340181159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0.19183201517557227</v>
      </c>
      <c r="C126" s="272">
        <f t="shared" si="26"/>
        <v>0.18492877873664473</v>
      </c>
      <c r="D126" s="272">
        <f t="shared" si="26"/>
        <v>0.19423921720335405</v>
      </c>
      <c r="E126" s="272">
        <f t="shared" si="26"/>
        <v>0.19773399390047738</v>
      </c>
      <c r="F126" s="272">
        <f t="shared" si="26"/>
        <v>0.19372637097462686</v>
      </c>
      <c r="G126" s="272">
        <f t="shared" si="26"/>
        <v>0.19208480941106798</v>
      </c>
      <c r="H126" s="272">
        <f t="shared" si="26"/>
        <v>0.18461125022521452</v>
      </c>
      <c r="I126" s="272">
        <f t="shared" si="26"/>
        <v>0.18101281685590898</v>
      </c>
      <c r="J126" s="272">
        <f t="shared" si="26"/>
        <v>0.17939377095938791</v>
      </c>
      <c r="K126" s="272">
        <f t="shared" si="26"/>
        <v>0.16570047509060057</v>
      </c>
      <c r="L126" s="272">
        <f t="shared" si="26"/>
        <v>0.16393074831316673</v>
      </c>
      <c r="M126" s="272">
        <f t="shared" si="26"/>
        <v>0.14515757275714311</v>
      </c>
      <c r="N126" s="272">
        <f t="shared" si="26"/>
        <v>0.15369577412287294</v>
      </c>
      <c r="O126" s="272">
        <f t="shared" si="26"/>
        <v>0.16208991603263873</v>
      </c>
      <c r="P126" s="272">
        <f t="shared" si="26"/>
        <v>0.16366301943860515</v>
      </c>
      <c r="Q126" s="272">
        <f t="shared" si="26"/>
        <v>0.18091359403179963</v>
      </c>
      <c r="R126" s="272">
        <f t="shared" si="26"/>
        <v>0.16987663515378634</v>
      </c>
      <c r="S126" s="272">
        <f t="shared" si="26"/>
        <v>0.17530353827105599</v>
      </c>
      <c r="T126" s="272">
        <f t="shared" si="26"/>
        <v>0.18344331243804035</v>
      </c>
      <c r="U126" s="272">
        <f t="shared" si="26"/>
        <v>0.17843711445408503</v>
      </c>
      <c r="V126" s="272">
        <f t="shared" si="26"/>
        <v>0.19177322184349135</v>
      </c>
      <c r="W126" s="272">
        <f t="shared" si="26"/>
        <v>0.18414120708397025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0.10848543260899668</v>
      </c>
      <c r="C127" s="272">
        <f t="shared" si="27"/>
        <v>0.11533622589724569</v>
      </c>
      <c r="D127" s="272">
        <f t="shared" si="27"/>
        <v>0.10876639077151071</v>
      </c>
      <c r="E127" s="272">
        <f t="shared" si="27"/>
        <v>0.10595314606868805</v>
      </c>
      <c r="F127" s="272">
        <f t="shared" si="27"/>
        <v>0.10808066681241656</v>
      </c>
      <c r="G127" s="272">
        <f t="shared" si="27"/>
        <v>0.10899813386745331</v>
      </c>
      <c r="H127" s="272">
        <f t="shared" si="27"/>
        <v>0.11640218155085762</v>
      </c>
      <c r="I127" s="272">
        <f t="shared" si="27"/>
        <v>0.11948360265613425</v>
      </c>
      <c r="J127" s="272">
        <f t="shared" si="27"/>
        <v>0.12040880350635015</v>
      </c>
      <c r="K127" s="272">
        <f t="shared" si="27"/>
        <v>0.11871611136267869</v>
      </c>
      <c r="L127" s="272">
        <f t="shared" si="27"/>
        <v>0.13226192462859251</v>
      </c>
      <c r="M127" s="272">
        <f t="shared" si="27"/>
        <v>0.14796851124954666</v>
      </c>
      <c r="N127" s="272">
        <f t="shared" si="27"/>
        <v>0.13593096725419543</v>
      </c>
      <c r="O127" s="272">
        <f t="shared" si="27"/>
        <v>0.13096951894057321</v>
      </c>
      <c r="P127" s="272">
        <f t="shared" si="27"/>
        <v>0.12818882087112138</v>
      </c>
      <c r="Q127" s="272">
        <f t="shared" si="27"/>
        <v>0.11262579681347608</v>
      </c>
      <c r="R127" s="272">
        <f t="shared" si="27"/>
        <v>0.11960526565070653</v>
      </c>
      <c r="S127" s="272">
        <f t="shared" si="27"/>
        <v>0.11784417031459901</v>
      </c>
      <c r="T127" s="272">
        <f t="shared" si="27"/>
        <v>0.11574310779236187</v>
      </c>
      <c r="U127" s="272">
        <f t="shared" si="27"/>
        <v>0.11608293286814231</v>
      </c>
      <c r="V127" s="272">
        <f t="shared" si="27"/>
        <v>0.10721964176488137</v>
      </c>
      <c r="W127" s="272">
        <f t="shared" si="27"/>
        <v>0.11698969631784135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0.12695018178764556</v>
      </c>
      <c r="C128" s="271">
        <f t="shared" si="28"/>
        <v>0.12435742042008519</v>
      </c>
      <c r="D128" s="271">
        <f t="shared" si="28"/>
        <v>0.12568605136156183</v>
      </c>
      <c r="E128" s="271">
        <f t="shared" si="28"/>
        <v>0.12584388911028058</v>
      </c>
      <c r="F128" s="271">
        <f t="shared" si="28"/>
        <v>0.1301683462381957</v>
      </c>
      <c r="G128" s="271">
        <f t="shared" si="28"/>
        <v>0.12986073959268762</v>
      </c>
      <c r="H128" s="271">
        <f t="shared" si="28"/>
        <v>0.12509894645697078</v>
      </c>
      <c r="I128" s="271">
        <f t="shared" si="28"/>
        <v>0.12456451893678565</v>
      </c>
      <c r="J128" s="271">
        <f t="shared" si="28"/>
        <v>0.12420704344752931</v>
      </c>
      <c r="K128" s="271">
        <f t="shared" si="28"/>
        <v>0.17420257026212438</v>
      </c>
      <c r="L128" s="271">
        <f t="shared" si="28"/>
        <v>0.12713054678776081</v>
      </c>
      <c r="M128" s="271">
        <f t="shared" si="28"/>
        <v>0.12574646815657245</v>
      </c>
      <c r="N128" s="271">
        <f t="shared" si="28"/>
        <v>0.13918411748053153</v>
      </c>
      <c r="O128" s="271">
        <f t="shared" si="28"/>
        <v>0.13654423303870314</v>
      </c>
      <c r="P128" s="271">
        <f t="shared" si="28"/>
        <v>0.1385615175160165</v>
      </c>
      <c r="Q128" s="271">
        <f t="shared" si="28"/>
        <v>0.15323662001846569</v>
      </c>
      <c r="R128" s="271">
        <f t="shared" si="28"/>
        <v>0.15524711802399174</v>
      </c>
      <c r="S128" s="271">
        <f t="shared" si="28"/>
        <v>0.15213220951841092</v>
      </c>
      <c r="T128" s="271">
        <f t="shared" si="28"/>
        <v>0.14115276406383295</v>
      </c>
      <c r="U128" s="271">
        <f t="shared" si="28"/>
        <v>0.15383148188908335</v>
      </c>
      <c r="V128" s="271">
        <f t="shared" si="28"/>
        <v>0.15288682074154611</v>
      </c>
      <c r="W128" s="271">
        <f t="shared" si="28"/>
        <v>0.13804631197910652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5.6696580835177895E-2</v>
      </c>
      <c r="C129" s="272">
        <f t="shared" si="29"/>
        <v>5.4313191319361874E-2</v>
      </c>
      <c r="D129" s="272">
        <f t="shared" si="29"/>
        <v>5.7227630423569611E-2</v>
      </c>
      <c r="E129" s="272">
        <f t="shared" si="29"/>
        <v>5.8276354661734399E-2</v>
      </c>
      <c r="F129" s="272">
        <f t="shared" si="29"/>
        <v>5.6897399028886124E-2</v>
      </c>
      <c r="G129" s="272">
        <f t="shared" si="29"/>
        <v>5.6655845043032969E-2</v>
      </c>
      <c r="H129" s="272">
        <f t="shared" si="29"/>
        <v>5.4244681334346338E-2</v>
      </c>
      <c r="I129" s="272">
        <f t="shared" si="29"/>
        <v>5.3528675391846074E-2</v>
      </c>
      <c r="J129" s="272">
        <f t="shared" si="29"/>
        <v>5.2901322090751907E-2</v>
      </c>
      <c r="K129" s="272">
        <f t="shared" si="29"/>
        <v>4.7346139159358265E-2</v>
      </c>
      <c r="L129" s="272">
        <f t="shared" si="29"/>
        <v>4.8820078709723401E-2</v>
      </c>
      <c r="M129" s="272">
        <f t="shared" si="29"/>
        <v>4.2841479727328782E-2</v>
      </c>
      <c r="N129" s="272">
        <f t="shared" si="29"/>
        <v>4.5627291069352184E-2</v>
      </c>
      <c r="O129" s="272">
        <f t="shared" si="29"/>
        <v>4.7813082846908384E-2</v>
      </c>
      <c r="P129" s="272">
        <f t="shared" si="29"/>
        <v>4.8068294277764587E-2</v>
      </c>
      <c r="Q129" s="272">
        <f t="shared" si="29"/>
        <v>5.2865602661711579E-2</v>
      </c>
      <c r="R129" s="272">
        <f t="shared" si="29"/>
        <v>4.9595517804365746E-2</v>
      </c>
      <c r="S129" s="272">
        <f t="shared" si="29"/>
        <v>5.1717137655563919E-2</v>
      </c>
      <c r="T129" s="272">
        <f t="shared" si="29"/>
        <v>5.390302507597243E-2</v>
      </c>
      <c r="U129" s="272">
        <f t="shared" si="29"/>
        <v>5.2617640267219143E-2</v>
      </c>
      <c r="V129" s="272">
        <f t="shared" si="29"/>
        <v>5.6688493394990713E-2</v>
      </c>
      <c r="W129" s="272">
        <f t="shared" si="29"/>
        <v>5.4023080374082835E-2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3.6973647665860775E-2</v>
      </c>
      <c r="C130" s="272">
        <f t="shared" si="30"/>
        <v>3.4437717236992425E-2</v>
      </c>
      <c r="D130" s="272">
        <f t="shared" si="30"/>
        <v>3.4944567923411683E-2</v>
      </c>
      <c r="E130" s="272">
        <f t="shared" si="30"/>
        <v>3.4903897093592581E-2</v>
      </c>
      <c r="F130" s="272">
        <f t="shared" si="30"/>
        <v>3.9838851156814653E-2</v>
      </c>
      <c r="G130" s="272">
        <f t="shared" si="30"/>
        <v>3.9669996639328013E-2</v>
      </c>
      <c r="H130" s="272">
        <f t="shared" si="30"/>
        <v>3.4955006352866441E-2</v>
      </c>
      <c r="I130" s="272">
        <f t="shared" si="30"/>
        <v>3.4468824976492396E-2</v>
      </c>
      <c r="J130" s="272">
        <f t="shared" si="30"/>
        <v>3.4349034569007515E-2</v>
      </c>
      <c r="K130" s="272">
        <f t="shared" si="30"/>
        <v>8.9396136494809042E-2</v>
      </c>
      <c r="L130" s="272">
        <f t="shared" si="30"/>
        <v>3.8191605388938905E-2</v>
      </c>
      <c r="M130" s="272">
        <f t="shared" si="30"/>
        <v>3.7774654450756298E-2</v>
      </c>
      <c r="N130" s="272">
        <f t="shared" si="30"/>
        <v>5.2261576642515919E-2</v>
      </c>
      <c r="O130" s="272">
        <f t="shared" si="30"/>
        <v>4.8695831493705592E-2</v>
      </c>
      <c r="P130" s="272">
        <f t="shared" si="30"/>
        <v>5.1159942464491452E-2</v>
      </c>
      <c r="Q130" s="272">
        <f t="shared" si="30"/>
        <v>6.5536816478565893E-2</v>
      </c>
      <c r="R130" s="272">
        <f t="shared" si="30"/>
        <v>6.8703793037286937E-2</v>
      </c>
      <c r="S130" s="272">
        <f t="shared" si="30"/>
        <v>6.4340278277774762E-2</v>
      </c>
      <c r="T130" s="272">
        <f t="shared" si="30"/>
        <v>5.1655807798964219E-2</v>
      </c>
      <c r="U130" s="272">
        <f t="shared" si="30"/>
        <v>6.5654501885134692E-2</v>
      </c>
      <c r="V130" s="272">
        <f t="shared" si="30"/>
        <v>6.3365884719393403E-2</v>
      </c>
      <c r="W130" s="272">
        <f t="shared" si="30"/>
        <v>4.7975063893075404E-2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3.3279953286606899E-2</v>
      </c>
      <c r="C131" s="273">
        <f t="shared" si="31"/>
        <v>3.5606511863730886E-2</v>
      </c>
      <c r="D131" s="273">
        <f t="shared" si="31"/>
        <v>3.3513853014580521E-2</v>
      </c>
      <c r="E131" s="273">
        <f t="shared" si="31"/>
        <v>3.2663637354953597E-2</v>
      </c>
      <c r="F131" s="273">
        <f t="shared" si="31"/>
        <v>3.3432096052494933E-2</v>
      </c>
      <c r="G131" s="273">
        <f t="shared" si="31"/>
        <v>3.3534897910326641E-2</v>
      </c>
      <c r="H131" s="273">
        <f t="shared" si="31"/>
        <v>3.5899258769758018E-2</v>
      </c>
      <c r="I131" s="273">
        <f t="shared" si="31"/>
        <v>3.6567018568447164E-2</v>
      </c>
      <c r="J131" s="273">
        <f t="shared" si="31"/>
        <v>3.6956686787769873E-2</v>
      </c>
      <c r="K131" s="273">
        <f t="shared" si="31"/>
        <v>3.7460294607957072E-2</v>
      </c>
      <c r="L131" s="273">
        <f t="shared" si="31"/>
        <v>4.0118862689098499E-2</v>
      </c>
      <c r="M131" s="273">
        <f t="shared" si="31"/>
        <v>4.5130333978487362E-2</v>
      </c>
      <c r="N131" s="273">
        <f t="shared" si="31"/>
        <v>4.129524976866341E-2</v>
      </c>
      <c r="O131" s="273">
        <f t="shared" si="31"/>
        <v>4.003531869808917E-2</v>
      </c>
      <c r="P131" s="273">
        <f t="shared" si="31"/>
        <v>3.9333280773760471E-2</v>
      </c>
      <c r="Q131" s="273">
        <f t="shared" si="31"/>
        <v>3.483420087818824E-2</v>
      </c>
      <c r="R131" s="273">
        <f t="shared" si="31"/>
        <v>3.6947807182339046E-2</v>
      </c>
      <c r="S131" s="273">
        <f t="shared" si="31"/>
        <v>3.6074793585072235E-2</v>
      </c>
      <c r="T131" s="273">
        <f t="shared" si="31"/>
        <v>3.5593931188896304E-2</v>
      </c>
      <c r="U131" s="273">
        <f t="shared" si="31"/>
        <v>3.5559339736729541E-2</v>
      </c>
      <c r="V131" s="273">
        <f t="shared" si="31"/>
        <v>3.2832442627161965E-2</v>
      </c>
      <c r="W131" s="273">
        <f t="shared" si="31"/>
        <v>3.6048167711948298E-2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270.10934939570802</v>
      </c>
      <c r="C136" s="274">
        <f t="shared" si="32"/>
        <v>258.05675183783728</v>
      </c>
      <c r="D136" s="274">
        <f t="shared" si="32"/>
        <v>260.45511776412661</v>
      </c>
      <c r="E136" s="274">
        <f t="shared" si="32"/>
        <v>252.99190140870442</v>
      </c>
      <c r="F136" s="274">
        <f t="shared" si="32"/>
        <v>239.09898755238183</v>
      </c>
      <c r="G136" s="274">
        <f t="shared" si="32"/>
        <v>239.1302997686216</v>
      </c>
      <c r="H136" s="274">
        <f t="shared" si="32"/>
        <v>225.0186778164809</v>
      </c>
      <c r="I136" s="274">
        <f t="shared" si="32"/>
        <v>222.0414875554755</v>
      </c>
      <c r="J136" s="274">
        <f t="shared" si="32"/>
        <v>224.41231030840368</v>
      </c>
      <c r="K136" s="274">
        <f t="shared" si="32"/>
        <v>263.00203564459218</v>
      </c>
      <c r="L136" s="274">
        <f t="shared" si="32"/>
        <v>216.57219828359089</v>
      </c>
      <c r="M136" s="274">
        <f t="shared" si="32"/>
        <v>201.89963411892987</v>
      </c>
      <c r="N136" s="274">
        <f t="shared" si="32"/>
        <v>223.69484252127577</v>
      </c>
      <c r="O136" s="274">
        <f t="shared" si="32"/>
        <v>236.36659235811695</v>
      </c>
      <c r="P136" s="274">
        <f t="shared" si="32"/>
        <v>247.33897371820004</v>
      </c>
      <c r="Q136" s="274">
        <f t="shared" si="32"/>
        <v>275.42382889228941</v>
      </c>
      <c r="R136" s="274">
        <f t="shared" si="32"/>
        <v>262.63441664020888</v>
      </c>
      <c r="S136" s="274">
        <f t="shared" si="32"/>
        <v>259.49612998245357</v>
      </c>
      <c r="T136" s="274">
        <f t="shared" si="32"/>
        <v>258.84207342368285</v>
      </c>
      <c r="U136" s="274">
        <f t="shared" si="32"/>
        <v>275.86613426273681</v>
      </c>
      <c r="V136" s="274">
        <f t="shared" si="32"/>
        <v>281.95898161851954</v>
      </c>
      <c r="W136" s="274">
        <f t="shared" si="32"/>
        <v>253.32876977900327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0.63278057105783991</v>
      </c>
      <c r="C137" s="275">
        <f>IF(C$6=0,0,C$6/ISI!C$8*1000)</f>
        <v>0.65322938365777372</v>
      </c>
      <c r="D137" s="275">
        <f>IF(D$6=0,0,D$6/ISI!D$8*1000)</f>
        <v>0.63668860625571977</v>
      </c>
      <c r="E137" s="275">
        <f>IF(E$6=0,0,E$6/ISI!E$8*1000)</f>
        <v>0.61775886110197353</v>
      </c>
      <c r="F137" s="275">
        <f>IF(F$6=0,0,F$6/ISI!F$8*1000)</f>
        <v>0.57943889262241843</v>
      </c>
      <c r="G137" s="275">
        <f>IF(G$6=0,0,G$6/ISI!G$8*1000)</f>
        <v>0.57233808688340282</v>
      </c>
      <c r="H137" s="275">
        <f>IF(H$6=0,0,H$6/ISI!H$8*1000)</f>
        <v>0.54600721134735108</v>
      </c>
      <c r="I137" s="275">
        <f>IF(I$6=0,0,I$6/ISI!I$8*1000)</f>
        <v>0.53960217174968483</v>
      </c>
      <c r="J137" s="275">
        <f>IF(J$6=0,0,J$6/ISI!J$8*1000)</f>
        <v>0.56719496053236906</v>
      </c>
      <c r="K137" s="275">
        <f>IF(K$6=0,0,K$6/ISI!K$8*1000)</f>
        <v>0.61224363209692889</v>
      </c>
      <c r="L137" s="275">
        <f>IF(L$6=0,0,L$6/ISI!L$8*1000)</f>
        <v>0.56791762200380735</v>
      </c>
      <c r="M137" s="275">
        <f>IF(M$6=0,0,M$6/ISI!M$8*1000)</f>
        <v>0.5333346737152439</v>
      </c>
      <c r="N137" s="275">
        <f>IF(N$6=0,0,N$6/ISI!N$8*1000)</f>
        <v>0.54392690899801244</v>
      </c>
      <c r="O137" s="275">
        <f>IF(O$6=0,0,O$6/ISI!O$8*1000)</f>
        <v>0.5730247889880079</v>
      </c>
      <c r="P137" s="275">
        <f>IF(P$6=0,0,P$6/ISI!P$8*1000)</f>
        <v>0.58517223797854523</v>
      </c>
      <c r="Q137" s="275">
        <f>IF(Q$6=0,0,Q$6/ISI!Q$8*1000)</f>
        <v>0.58484055710762251</v>
      </c>
      <c r="R137" s="275">
        <f>IF(R$6=0,0,R$6/ISI!R$8*1000)</f>
        <v>0.58653603669121501</v>
      </c>
      <c r="S137" s="275">
        <f>IF(S$6=0,0,S$6/ISI!S$8*1000)</f>
        <v>0.5765974221220308</v>
      </c>
      <c r="T137" s="275">
        <f>IF(T$6=0,0,T$6/ISI!T$8*1000)</f>
        <v>0.54132619902819479</v>
      </c>
      <c r="U137" s="275">
        <f>IF(U$6=0,0,U$6/ISI!U$8*1000)</f>
        <v>0.58027373837684837</v>
      </c>
      <c r="V137" s="275">
        <f>IF(V$6=0,0,V$6/ISI!V$8*1000)</f>
        <v>0.60738156223198714</v>
      </c>
      <c r="W137" s="275">
        <f>IF(W$6=0,0,W$6/ISI!W$8*1000)</f>
        <v>0.57650355071482373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0.33748297123084786</v>
      </c>
      <c r="C138" s="276">
        <f>IF(C$7=0,0,C$7/ISI!C$8*1000)</f>
        <v>0.34838900461747935</v>
      </c>
      <c r="D138" s="276">
        <f>IF(D$7=0,0,D$7/ISI!D$8*1000)</f>
        <v>0.33956725666971727</v>
      </c>
      <c r="E138" s="276">
        <f>IF(E$7=0,0,E$7/ISI!E$8*1000)</f>
        <v>0.32947139258771918</v>
      </c>
      <c r="F138" s="276">
        <f>IF(F$7=0,0,F$7/ISI!F$8*1000)</f>
        <v>0.30903407606528982</v>
      </c>
      <c r="G138" s="276">
        <f>IF(G$7=0,0,G$7/ISI!G$8*1000)</f>
        <v>0.30524697967114828</v>
      </c>
      <c r="H138" s="276">
        <f>IF(H$7=0,0,H$7/ISI!H$8*1000)</f>
        <v>0.29120384605192046</v>
      </c>
      <c r="I138" s="276">
        <f>IF(I$7=0,0,I$7/ISI!I$8*1000)</f>
        <v>0.28778782493316518</v>
      </c>
      <c r="J138" s="276">
        <f>IF(J$7=0,0,J$7/ISI!J$8*1000)</f>
        <v>0.30250397895059683</v>
      </c>
      <c r="K138" s="276">
        <f>IF(K$7=0,0,K$7/ISI!K$8*1000)</f>
        <v>0.3265299371183622</v>
      </c>
      <c r="L138" s="276">
        <f>IF(L$7=0,0,L$7/ISI!L$8*1000)</f>
        <v>0.30288939840203066</v>
      </c>
      <c r="M138" s="276">
        <f>IF(M$7=0,0,M$7/ISI!M$8*1000)</f>
        <v>0.28444515931479675</v>
      </c>
      <c r="N138" s="276">
        <f>IF(N$7=0,0,N$7/ISI!N$8*1000)</f>
        <v>0.29009435146560653</v>
      </c>
      <c r="O138" s="276">
        <f>IF(O$7=0,0,O$7/ISI!O$8*1000)</f>
        <v>0.30561322079360431</v>
      </c>
      <c r="P138" s="276">
        <f>IF(P$7=0,0,P$7/ISI!P$8*1000)</f>
        <v>0.31209186025522417</v>
      </c>
      <c r="Q138" s="276">
        <f>IF(Q$7=0,0,Q$7/ISI!Q$8*1000)</f>
        <v>0.31191496379073197</v>
      </c>
      <c r="R138" s="276">
        <f>IF(R$7=0,0,R$7/ISI!R$8*1000)</f>
        <v>0.312819219568648</v>
      </c>
      <c r="S138" s="276">
        <f>IF(S$7=0,0,S$7/ISI!S$8*1000)</f>
        <v>0.30751862513174977</v>
      </c>
      <c r="T138" s="276">
        <f>IF(T$7=0,0,T$7/ISI!T$8*1000)</f>
        <v>0.28870730614837053</v>
      </c>
      <c r="U138" s="276">
        <f>IF(U$7=0,0,U$7/ISI!U$8*1000)</f>
        <v>0.30947932713431903</v>
      </c>
      <c r="V138" s="276">
        <f>IF(V$7=0,0,V$7/ISI!V$8*1000)</f>
        <v>0.32393683319039301</v>
      </c>
      <c r="W138" s="276">
        <f>IF(W$7=0,0,W$7/ISI!W$8*1000)</f>
        <v>0.30746856038123904</v>
      </c>
      <c r="DA138" s="77"/>
    </row>
    <row r="139" spans="1:105" ht="12" customHeight="1" x14ac:dyDescent="0.25">
      <c r="A139" s="202" t="s">
        <v>94</v>
      </c>
      <c r="B139" s="276">
        <f>IF(B$8=0,0,B$8/ISI!B$8*1000)</f>
        <v>8.4370742807712027</v>
      </c>
      <c r="C139" s="276">
        <f>IF(C$8=0,0,C$8/ISI!C$8*1000)</f>
        <v>8.709725115436985</v>
      </c>
      <c r="D139" s="276">
        <f>IF(D$8=0,0,D$8/ISI!D$8*1000)</f>
        <v>8.489181416742932</v>
      </c>
      <c r="E139" s="276">
        <f>IF(E$8=0,0,E$8/ISI!E$8*1000)</f>
        <v>8.2367848146929816</v>
      </c>
      <c r="F139" s="276">
        <f>IF(F$8=0,0,F$8/ISI!F$8*1000)</f>
        <v>7.7258519016322458</v>
      </c>
      <c r="G139" s="276">
        <f>IF(G$8=0,0,G$8/ISI!G$8*1000)</f>
        <v>7.6311744917787063</v>
      </c>
      <c r="H139" s="276">
        <f>IF(H$8=0,0,H$8/ISI!H$8*1000)</f>
        <v>7.2800961512980154</v>
      </c>
      <c r="I139" s="276">
        <f>IF(I$8=0,0,I$8/ISI!I$8*1000)</f>
        <v>7.1946956233291317</v>
      </c>
      <c r="J139" s="276">
        <f>IF(J$8=0,0,J$8/ISI!J$8*1000)</f>
        <v>7.5625994737649229</v>
      </c>
      <c r="K139" s="276">
        <f>IF(K$8=0,0,K$8/ISI!K$8*1000)</f>
        <v>8.163248427959056</v>
      </c>
      <c r="L139" s="276">
        <f>IF(L$8=0,0,L$8/ISI!L$8*1000)</f>
        <v>7.5722349600507659</v>
      </c>
      <c r="M139" s="276">
        <f>IF(M$8=0,0,M$8/ISI!M$8*1000)</f>
        <v>7.1111289828699169</v>
      </c>
      <c r="N139" s="276">
        <f>IF(N$8=0,0,N$8/ISI!N$8*1000)</f>
        <v>7.2523587866401646</v>
      </c>
      <c r="O139" s="276">
        <f>IF(O$8=0,0,O$8/ISI!O$8*1000)</f>
        <v>7.6403305198401084</v>
      </c>
      <c r="P139" s="276">
        <f>IF(P$8=0,0,P$8/ISI!P$8*1000)</f>
        <v>7.8022965063806033</v>
      </c>
      <c r="Q139" s="276">
        <f>IF(Q$8=0,0,Q$8/ISI!Q$8*1000)</f>
        <v>7.7978740947683027</v>
      </c>
      <c r="R139" s="276">
        <f>IF(R$8=0,0,R$8/ISI!R$8*1000)</f>
        <v>7.8204804892161963</v>
      </c>
      <c r="S139" s="276">
        <f>IF(S$8=0,0,S$8/ISI!S$8*1000)</f>
        <v>7.6879656282937487</v>
      </c>
      <c r="T139" s="276">
        <f>IF(T$8=0,0,T$8/ISI!T$8*1000)</f>
        <v>7.2176826537092653</v>
      </c>
      <c r="U139" s="276">
        <f>IF(U$8=0,0,U$8/ISI!U$8*1000)</f>
        <v>7.7369831783579777</v>
      </c>
      <c r="V139" s="276">
        <f>IF(V$8=0,0,V$8/ISI!V$8*1000)</f>
        <v>8.0984208297598297</v>
      </c>
      <c r="W139" s="276">
        <f>IF(W$8=0,0,W$8/ISI!W$8*1000)</f>
        <v>7.6867140095309798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0.21092685701927996</v>
      </c>
      <c r="C140" s="276">
        <f>IF(C$9=0,0,C$9/ISI!C$8*1000)</f>
        <v>0.21774312788592459</v>
      </c>
      <c r="D140" s="276">
        <f>IF(D$9=0,0,D$9/ISI!D$8*1000)</f>
        <v>0.21222953541857328</v>
      </c>
      <c r="E140" s="276">
        <f>IF(E$9=0,0,E$9/ISI!E$8*1000)</f>
        <v>0.20591962036732442</v>
      </c>
      <c r="F140" s="276">
        <f>IF(F$9=0,0,F$9/ISI!F$8*1000)</f>
        <v>0.19314629754080614</v>
      </c>
      <c r="G140" s="276">
        <f>IF(G$9=0,0,G$9/ISI!G$8*1000)</f>
        <v>0.19077936229446754</v>
      </c>
      <c r="H140" s="276">
        <f>IF(H$9=0,0,H$9/ISI!H$8*1000)</f>
        <v>0.18200240378245042</v>
      </c>
      <c r="I140" s="276">
        <f>IF(I$9=0,0,I$9/ISI!I$8*1000)</f>
        <v>0.1798673905832282</v>
      </c>
      <c r="J140" s="276">
        <f>IF(J$9=0,0,J$9/ISI!J$8*1000)</f>
        <v>0.18906498684412298</v>
      </c>
      <c r="K140" s="276">
        <f>IF(K$9=0,0,K$9/ISI!K$8*1000)</f>
        <v>0.20408121069897625</v>
      </c>
      <c r="L140" s="276">
        <f>IF(L$9=0,0,L$9/ISI!L$8*1000)</f>
        <v>0.18930587400126914</v>
      </c>
      <c r="M140" s="276">
        <f>IF(M$9=0,0,M$9/ISI!M$8*1000)</f>
        <v>0.17777822457174794</v>
      </c>
      <c r="N140" s="276">
        <f>IF(N$9=0,0,N$9/ISI!N$8*1000)</f>
        <v>0.18130896966600418</v>
      </c>
      <c r="O140" s="276">
        <f>IF(O$9=0,0,O$9/ISI!O$8*1000)</f>
        <v>0.19100826299600265</v>
      </c>
      <c r="P140" s="276">
        <f>IF(P$9=0,0,P$9/ISI!P$8*1000)</f>
        <v>0.19505741265951512</v>
      </c>
      <c r="Q140" s="276">
        <f>IF(Q$9=0,0,Q$9/ISI!Q$8*1000)</f>
        <v>0.1949468523692075</v>
      </c>
      <c r="R140" s="276">
        <f>IF(R$9=0,0,R$9/ISI!R$8*1000)</f>
        <v>0.19551201223040507</v>
      </c>
      <c r="S140" s="276">
        <f>IF(S$9=0,0,S$9/ISI!S$8*1000)</f>
        <v>0.19219914070734362</v>
      </c>
      <c r="T140" s="276">
        <f>IF(T$9=0,0,T$9/ISI!T$8*1000)</f>
        <v>0.18044206634273163</v>
      </c>
      <c r="U140" s="276">
        <f>IF(U$9=0,0,U$9/ISI!U$8*1000)</f>
        <v>0.19342457945894942</v>
      </c>
      <c r="V140" s="276">
        <f>IF(V$9=0,0,V$9/ISI!V$8*1000)</f>
        <v>0.20246052074399568</v>
      </c>
      <c r="W140" s="276">
        <f>IF(W$9=0,0,W$9/ISI!W$8*1000)</f>
        <v>0.19216785023827446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0.47833540228251764</v>
      </c>
      <c r="C141" s="277">
        <f>IF(C$10=0,0,C$10/ISI!C$8*1000)</f>
        <v>0.48025955565019129</v>
      </c>
      <c r="D141" s="277">
        <f>IF(D$10=0,0,D$10/ISI!D$8*1000)</f>
        <v>0.47858446524665815</v>
      </c>
      <c r="E141" s="277">
        <f>IF(E$10=0,0,E$10/ISI!E$8*1000)</f>
        <v>0.46630189582089943</v>
      </c>
      <c r="F141" s="277">
        <f>IF(F$10=0,0,F$10/ISI!F$8*1000)</f>
        <v>0.43511172168299805</v>
      </c>
      <c r="G141" s="277">
        <f>IF(G$10=0,0,G$10/ISI!G$8*1000)</f>
        <v>0.42810425271937824</v>
      </c>
      <c r="H141" s="277">
        <f>IF(H$10=0,0,H$10/ISI!H$8*1000)</f>
        <v>0.40336481065288698</v>
      </c>
      <c r="I141" s="277">
        <f>IF(I$10=0,0,I$10/ISI!I$8*1000)</f>
        <v>0.39702028721679072</v>
      </c>
      <c r="J141" s="277">
        <f>IF(J$10=0,0,J$10/ISI!J$8*1000)</f>
        <v>0.41489519084889775</v>
      </c>
      <c r="K141" s="277">
        <f>IF(K$10=0,0,K$10/ISI!K$8*1000)</f>
        <v>0.45270334701001425</v>
      </c>
      <c r="L141" s="277">
        <f>IF(L$10=0,0,L$10/ISI!L$8*1000)</f>
        <v>0.40736169541983597</v>
      </c>
      <c r="M141" s="277">
        <f>IF(M$10=0,0,M$10/ISI!M$8*1000)</f>
        <v>0.37309480804530348</v>
      </c>
      <c r="N141" s="277">
        <f>IF(N$10=0,0,N$10/ISI!N$8*1000)</f>
        <v>0.39367851591604458</v>
      </c>
      <c r="O141" s="277">
        <f>IF(O$10=0,0,O$10/ISI!O$8*1000)</f>
        <v>0.42216214227972571</v>
      </c>
      <c r="P141" s="277">
        <f>IF(P$10=0,0,P$10/ISI!P$8*1000)</f>
        <v>0.43648454122106689</v>
      </c>
      <c r="Q141" s="277">
        <f>IF(Q$10=0,0,Q$10/ISI!Q$8*1000)</f>
        <v>0.45802992256061625</v>
      </c>
      <c r="R141" s="277">
        <f>IF(R$10=0,0,R$10/ISI!R$8*1000)</f>
        <v>0.44726596050405681</v>
      </c>
      <c r="S141" s="277">
        <f>IF(S$10=0,0,S$10/ISI!S$8*1000)</f>
        <v>0.44607303895067307</v>
      </c>
      <c r="T141" s="277">
        <f>IF(T$10=0,0,T$10/ISI!T$8*1000)</f>
        <v>0.42478543847393879</v>
      </c>
      <c r="U141" s="277">
        <f>IF(U$10=0,0,U$10/ISI!U$8*1000)</f>
        <v>0.45373804267355922</v>
      </c>
      <c r="V141" s="277">
        <f>IF(V$10=0,0,V$10/ISI!V$8*1000)</f>
        <v>0.48654883210083028</v>
      </c>
      <c r="W141" s="277">
        <f>IF(W$10=0,0,W$10/ISI!W$8*1000)</f>
        <v>0.46364020259064004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46.527294463370566</v>
      </c>
      <c r="C142" s="278">
        <f>IF(C$16=0,0,C$16/ISI!C$8*1000)</f>
        <v>44.59695845650846</v>
      </c>
      <c r="D142" s="278">
        <f>IF(D$16=0,0,D$16/ISI!D$8*1000)</f>
        <v>44.300667534353629</v>
      </c>
      <c r="E142" s="278">
        <f>IF(E$16=0,0,E$16/ISI!E$8*1000)</f>
        <v>43.139659811876065</v>
      </c>
      <c r="F142" s="278">
        <f>IF(F$16=0,0,F$16/ISI!F$8*1000)</f>
        <v>40.140274160358018</v>
      </c>
      <c r="G142" s="278">
        <f>IF(G$16=0,0,G$16/ISI!G$8*1000)</f>
        <v>39.577949577560659</v>
      </c>
      <c r="H142" s="278">
        <f>IF(H$16=0,0,H$16/ISI!H$8*1000)</f>
        <v>37.203437140084446</v>
      </c>
      <c r="I142" s="278">
        <f>IF(I$16=0,0,I$16/ISI!I$8*1000)</f>
        <v>36.551176119446694</v>
      </c>
      <c r="J142" s="278">
        <f>IF(J$16=0,0,J$16/ISI!J$8*1000)</f>
        <v>38.213964447734469</v>
      </c>
      <c r="K142" s="278">
        <f>IF(K$16=0,0,K$16/ISI!K$8*1000)</f>
        <v>41.903251747910204</v>
      </c>
      <c r="L142" s="278">
        <f>IF(L$16=0,0,L$16/ISI!L$8*1000)</f>
        <v>37.34730970091163</v>
      </c>
      <c r="M142" s="278">
        <f>IF(M$16=0,0,M$16/ISI!M$8*1000)</f>
        <v>34.256976432843508</v>
      </c>
      <c r="N142" s="278">
        <f>IF(N$16=0,0,N$16/ISI!N$8*1000)</f>
        <v>37.832934662032343</v>
      </c>
      <c r="O142" s="278">
        <f>IF(O$16=0,0,O$16/ISI!O$8*1000)</f>
        <v>40.440669545876524</v>
      </c>
      <c r="P142" s="278">
        <f>IF(P$16=0,0,P$16/ISI!P$8*1000)</f>
        <v>43.215279820949178</v>
      </c>
      <c r="Q142" s="278">
        <f>IF(Q$16=0,0,Q$16/ISI!Q$8*1000)</f>
        <v>45.310776960211371</v>
      </c>
      <c r="R142" s="278">
        <f>IF(R$16=0,0,R$16/ISI!R$8*1000)</f>
        <v>44.210793684679906</v>
      </c>
      <c r="S142" s="278">
        <f>IF(S$16=0,0,S$16/ISI!S$8*1000)</f>
        <v>43.117880357948209</v>
      </c>
      <c r="T142" s="278">
        <f>IF(T$16=0,0,T$16/ISI!T$8*1000)</f>
        <v>40.845412764543227</v>
      </c>
      <c r="U142" s="278">
        <f>IF(U$16=0,0,U$16/ISI!U$8*1000)</f>
        <v>43.315314123737252</v>
      </c>
      <c r="V142" s="278">
        <f>IF(V$16=0,0,V$16/ISI!V$8*1000)</f>
        <v>46.417343997023565</v>
      </c>
      <c r="W142" s="278">
        <f>IF(W$16=0,0,W$16/ISI!W$8*1000)</f>
        <v>42.536134585867764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125.14912573808617</v>
      </c>
      <c r="C143" s="278">
        <f>IF(C$22=0,0,C$22/ISI!C$8*1000)</f>
        <v>115.04873331129529</v>
      </c>
      <c r="D143" s="278">
        <f>IF(D$22=0,0,D$22/ISI!D$8*1000)</f>
        <v>118.24346710462045</v>
      </c>
      <c r="E143" s="278">
        <f>IF(E$22=0,0,E$22/ISI!E$8*1000)</f>
        <v>114.51200624660659</v>
      </c>
      <c r="F143" s="278">
        <f>IF(F$22=0,0,F$22/ISI!F$8*1000)</f>
        <v>108.56013125980996</v>
      </c>
      <c r="G143" s="278">
        <f>IF(G$22=0,0,G$22/ISI!G$8*1000)</f>
        <v>110.65852915700275</v>
      </c>
      <c r="H143" s="278">
        <f>IF(H$22=0,0,H$22/ISI!H$8*1000)</f>
        <v>105.06199590948485</v>
      </c>
      <c r="I143" s="278">
        <f>IF(I$22=0,0,I$22/ISI!I$8*1000)</f>
        <v>104.15156417474087</v>
      </c>
      <c r="J143" s="278">
        <f>IF(J$22=0,0,J$22/ISI!J$8*1000)</f>
        <v>101.19325066638815</v>
      </c>
      <c r="K143" s="278">
        <f>IF(K$22=0,0,K$22/ISI!K$8*1000)</f>
        <v>112.12791997508867</v>
      </c>
      <c r="L143" s="278">
        <f>IF(L$22=0,0,L$22/ISI!L$8*1000)</f>
        <v>94.582019680539645</v>
      </c>
      <c r="M143" s="278">
        <f>IF(M$22=0,0,M$22/ISI!M$8*1000)</f>
        <v>89.982125134638466</v>
      </c>
      <c r="N143" s="278">
        <f>IF(N$22=0,0,N$22/ISI!N$8*1000)</f>
        <v>100.67598068455607</v>
      </c>
      <c r="O143" s="278">
        <f>IF(O$22=0,0,O$22/ISI!O$8*1000)</f>
        <v>105.73746678885493</v>
      </c>
      <c r="P143" s="278">
        <f>IF(P$22=0,0,P$22/ISI!P$8*1000)</f>
        <v>110.30970488959382</v>
      </c>
      <c r="Q143" s="278">
        <f>IF(Q$22=0,0,Q$22/ISI!Q$8*1000)</f>
        <v>128.02613930037325</v>
      </c>
      <c r="R143" s="278">
        <f>IF(R$22=0,0,R$22/ISI!R$8*1000)</f>
        <v>117.40958626319572</v>
      </c>
      <c r="S143" s="278">
        <f>IF(S$22=0,0,S$22/ISI!S$8*1000)</f>
        <v>117.31212031540842</v>
      </c>
      <c r="T143" s="278">
        <f>IF(T$22=0,0,T$22/ISI!T$8*1000)</f>
        <v>127.20054749929849</v>
      </c>
      <c r="U143" s="278">
        <f>IF(U$22=0,0,U$22/ISI!U$8*1000)</f>
        <v>131.59604910142045</v>
      </c>
      <c r="V143" s="278">
        <f>IF(V$22=0,0,V$22/ISI!V$8*1000)</f>
        <v>128.0361159833671</v>
      </c>
      <c r="W143" s="278">
        <f>IF(W$22=0,0,W$22/ISI!W$8*1000)</f>
        <v>115.35029845331175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53.123140001114642</v>
      </c>
      <c r="C144" s="278">
        <f>IF(C$28=0,0,C$28/ISI!C$8*1000)</f>
        <v>53.352633808835215</v>
      </c>
      <c r="D144" s="278">
        <f>IF(D$28=0,0,D$28/ISI!D$8*1000)</f>
        <v>53.170602029547034</v>
      </c>
      <c r="E144" s="278">
        <f>IF(E$28=0,0,E$28/ISI!E$8*1000)</f>
        <v>51.815005183915723</v>
      </c>
      <c r="F144" s="278">
        <f>IF(F$28=0,0,F$28/ISI!F$8*1000)</f>
        <v>48.41352077781486</v>
      </c>
      <c r="G144" s="278">
        <f>IF(G$28=0,0,G$28/ISI!G$8*1000)</f>
        <v>47.583730600516603</v>
      </c>
      <c r="H144" s="278">
        <f>IF(H$28=0,0,H$28/ISI!H$8*1000)</f>
        <v>44.833393521721348</v>
      </c>
      <c r="I144" s="278">
        <f>IF(I$28=0,0,I$28/ISI!I$8*1000)</f>
        <v>44.084289378398715</v>
      </c>
      <c r="J144" s="278">
        <f>IF(J$28=0,0,J$28/ISI!J$8*1000)</f>
        <v>46.05147584978284</v>
      </c>
      <c r="K144" s="278">
        <f>IF(K$28=0,0,K$28/ISI!K$8*1000)</f>
        <v>50.607135256622939</v>
      </c>
      <c r="L144" s="278">
        <f>IF(L$28=0,0,L$28/ISI!L$8*1000)</f>
        <v>45.18894237092826</v>
      </c>
      <c r="M144" s="278">
        <f>IF(M$28=0,0,M$28/ISI!M$8*1000)</f>
        <v>41.359162247554551</v>
      </c>
      <c r="N144" s="278">
        <f>IF(N$28=0,0,N$28/ISI!N$8*1000)</f>
        <v>43.639456244004371</v>
      </c>
      <c r="O144" s="278">
        <f>IF(O$28=0,0,O$28/ISI!O$8*1000)</f>
        <v>46.836806715159724</v>
      </c>
      <c r="P144" s="278">
        <f>IF(P$28=0,0,P$28/ISI!P$8*1000)</f>
        <v>48.42888250925526</v>
      </c>
      <c r="Q144" s="278">
        <f>IF(Q$28=0,0,Q$28/ISI!Q$8*1000)</f>
        <v>50.995244035767413</v>
      </c>
      <c r="R144" s="278">
        <f>IF(R$28=0,0,R$28/ISI!R$8*1000)</f>
        <v>49.784809135435751</v>
      </c>
      <c r="S144" s="278">
        <f>IF(S$28=0,0,S$28/ISI!S$8*1000)</f>
        <v>49.540792639006689</v>
      </c>
      <c r="T144" s="278">
        <f>IF(T$28=0,0,T$28/ISI!T$8*1000)</f>
        <v>47.214050635721655</v>
      </c>
      <c r="U144" s="278">
        <f>IF(U$28=0,0,U$28/ISI!U$8*1000)</f>
        <v>50.400998393532412</v>
      </c>
      <c r="V144" s="278">
        <f>IF(V$28=0,0,V$28/ISI!V$8*1000)</f>
        <v>54.271044105550097</v>
      </c>
      <c r="W144" s="278">
        <f>IF(W$28=0,0,W$28/ISI!W$8*1000)</f>
        <v>50.159023352605786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35.213189110774941</v>
      </c>
      <c r="C145" s="279">
        <f>IF(C$35=0,0,C$35/ISI!C$8*1000)</f>
        <v>34.649080073949975</v>
      </c>
      <c r="D145" s="279">
        <f>IF(D$35=0,0,D$35/ISI!D$8*1000)</f>
        <v>34.584129815271886</v>
      </c>
      <c r="E145" s="279">
        <f>IF(E$35=0,0,E$35/ISI!E$8*1000)</f>
        <v>33.66899358173513</v>
      </c>
      <c r="F145" s="279">
        <f>IF(F$35=0,0,F$35/ISI!F$8*1000)</f>
        <v>32.742478464855218</v>
      </c>
      <c r="G145" s="279">
        <f>IF(G$35=0,0,G$35/ISI!G$8*1000)</f>
        <v>32.182447260194486</v>
      </c>
      <c r="H145" s="279">
        <f>IF(H$35=0,0,H$35/ISI!H$8*1000)</f>
        <v>29.217176822057645</v>
      </c>
      <c r="I145" s="279">
        <f>IF(I$35=0,0,I$35/ISI!I$8*1000)</f>
        <v>28.6554845850772</v>
      </c>
      <c r="J145" s="279">
        <f>IF(J$35=0,0,J$35/ISI!J$8*1000)</f>
        <v>29.917360753557308</v>
      </c>
      <c r="K145" s="279">
        <f>IF(K$35=0,0,K$35/ISI!K$8*1000)</f>
        <v>48.604922110087067</v>
      </c>
      <c r="L145" s="279">
        <f>IF(L$35=0,0,L$35/ISI!L$8*1000)</f>
        <v>30.414216981333652</v>
      </c>
      <c r="M145" s="279">
        <f>IF(M$35=0,0,M$35/ISI!M$8*1000)</f>
        <v>27.821588455376311</v>
      </c>
      <c r="N145" s="279">
        <f>IF(N$35=0,0,N$35/ISI!N$8*1000)</f>
        <v>32.885103397997177</v>
      </c>
      <c r="O145" s="279">
        <f>IF(O$35=0,0,O$35/ISI!O$8*1000)</f>
        <v>34.219510373328312</v>
      </c>
      <c r="P145" s="279">
        <f>IF(P$35=0,0,P$35/ISI!P$8*1000)</f>
        <v>36.054003939906835</v>
      </c>
      <c r="Q145" s="279">
        <f>IF(Q$35=0,0,Q$35/ISI!Q$8*1000)</f>
        <v>41.744062205340896</v>
      </c>
      <c r="R145" s="279">
        <f>IF(R$35=0,0,R$35/ISI!R$8*1000)</f>
        <v>41.866613838686959</v>
      </c>
      <c r="S145" s="279">
        <f>IF(S$35=0,0,S$35/ISI!S$8*1000)</f>
        <v>40.314982814884679</v>
      </c>
      <c r="T145" s="279">
        <f>IF(T$35=0,0,T$35/ISI!T$8*1000)</f>
        <v>34.929118860416942</v>
      </c>
      <c r="U145" s="279">
        <f>IF(U$35=0,0,U$35/ISI!U$8*1000)</f>
        <v>41.279873778045037</v>
      </c>
      <c r="V145" s="279">
        <f>IF(V$35=0,0,V$35/ISI!V$8*1000)</f>
        <v>43.515728954551768</v>
      </c>
      <c r="W145" s="279">
        <f>IF(W$35=0,0,W$35/ISI!W$8*1000)</f>
        <v>36.056819213762012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127.4376081506892</v>
      </c>
      <c r="C147" s="274">
        <f t="shared" si="33"/>
        <v>122.28592862645395</v>
      </c>
      <c r="D147" s="274">
        <f t="shared" si="33"/>
        <v>123.3131189462532</v>
      </c>
      <c r="E147" s="274">
        <f t="shared" si="33"/>
        <v>120.11303474072129</v>
      </c>
      <c r="F147" s="274">
        <f t="shared" si="33"/>
        <v>114.13224442976575</v>
      </c>
      <c r="G147" s="274">
        <f t="shared" si="33"/>
        <v>114.14576015149778</v>
      </c>
      <c r="H147" s="274">
        <f t="shared" si="33"/>
        <v>108.03859692799185</v>
      </c>
      <c r="I147" s="274">
        <f t="shared" si="33"/>
        <v>106.74517370919202</v>
      </c>
      <c r="J147" s="274">
        <f t="shared" si="33"/>
        <v>107.7753825050639</v>
      </c>
      <c r="K147" s="274">
        <f t="shared" si="33"/>
        <v>124.40712304593016</v>
      </c>
      <c r="L147" s="274">
        <f t="shared" si="33"/>
        <v>104.35077656978831</v>
      </c>
      <c r="M147" s="274">
        <f t="shared" si="33"/>
        <v>97.934531407613122</v>
      </c>
      <c r="N147" s="274">
        <f t="shared" si="33"/>
        <v>107.45061286214548</v>
      </c>
      <c r="O147" s="274">
        <f t="shared" si="33"/>
        <v>112.94593656059718</v>
      </c>
      <c r="P147" s="274">
        <f t="shared" si="33"/>
        <v>117.682113313754</v>
      </c>
      <c r="Q147" s="274">
        <f t="shared" si="33"/>
        <v>129.72538672374972</v>
      </c>
      <c r="R147" s="274">
        <f t="shared" si="33"/>
        <v>124.25793134062715</v>
      </c>
      <c r="S147" s="274">
        <f t="shared" si="33"/>
        <v>122.91168923350124</v>
      </c>
      <c r="T147" s="274">
        <f t="shared" si="33"/>
        <v>122.63087488017604</v>
      </c>
      <c r="U147" s="274">
        <f t="shared" si="33"/>
        <v>129.91939902431346</v>
      </c>
      <c r="V147" s="274">
        <f t="shared" si="33"/>
        <v>132.51856583006972</v>
      </c>
      <c r="W147" s="274">
        <f t="shared" si="33"/>
        <v>120.25738771608943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0.35353203736404148</v>
      </c>
      <c r="C148" s="275">
        <f>IF(C$55=0,0,C$55/ISI!C$9*1000)</f>
        <v>0.34863601933928684</v>
      </c>
      <c r="D148" s="275">
        <f>IF(D$55=0,0,D$55/ISI!D$9*1000)</f>
        <v>0.34697377444488303</v>
      </c>
      <c r="E148" s="275">
        <f>IF(E$55=0,0,E$55/ISI!E$9*1000)</f>
        <v>0.33725716131276778</v>
      </c>
      <c r="F148" s="275">
        <f>IF(F$55=0,0,F$55/ISI!F$9*1000)</f>
        <v>0.31971270649624356</v>
      </c>
      <c r="G148" s="275">
        <f>IF(G$55=0,0,G$55/ISI!G$9*1000)</f>
        <v>0.3205688344068377</v>
      </c>
      <c r="H148" s="275">
        <f>IF(H$55=0,0,H$55/ISI!H$9*1000)</f>
        <v>0.30714452462269382</v>
      </c>
      <c r="I148" s="275">
        <f>IF(I$55=0,0,I$55/ISI!I$9*1000)</f>
        <v>0.30447987699767398</v>
      </c>
      <c r="J148" s="275">
        <f>IF(J$55=0,0,J$55/ISI!J$9*1000)</f>
        <v>0.30862062222493669</v>
      </c>
      <c r="K148" s="275">
        <f>IF(K$55=0,0,K$55/ISI!K$9*1000)</f>
        <v>0.33196621823219508</v>
      </c>
      <c r="L148" s="275">
        <f>IF(L$55=0,0,L$55/ISI!L$9*1000)</f>
        <v>0.30123426117755597</v>
      </c>
      <c r="M148" s="275">
        <f>IF(M$55=0,0,M$55/ISI!M$9*1000)</f>
        <v>0.28707779582174459</v>
      </c>
      <c r="N148" s="275">
        <f>IF(N$55=0,0,N$55/ISI!N$9*1000)</f>
        <v>0.30080840726686975</v>
      </c>
      <c r="O148" s="275">
        <f>IF(O$55=0,0,O$55/ISI!O$9*1000)</f>
        <v>0.31404627924170792</v>
      </c>
      <c r="P148" s="275">
        <f>IF(P$55=0,0,P$55/ISI!P$9*1000)</f>
        <v>0.32183506647276988</v>
      </c>
      <c r="Q148" s="275">
        <f>IF(Q$55=0,0,Q$55/ISI!Q$9*1000)</f>
        <v>0.33867284151300225</v>
      </c>
      <c r="R148" s="275">
        <f>IF(R$55=0,0,R$55/ISI!R$9*1000)</f>
        <v>0.32864315390398707</v>
      </c>
      <c r="S148" s="275">
        <f>IF(S$55=0,0,S$55/ISI!S$9*1000)</f>
        <v>0.32521505199019235</v>
      </c>
      <c r="T148" s="275">
        <f>IF(T$55=0,0,T$55/ISI!T$9*1000)</f>
        <v>0.32622008032172689</v>
      </c>
      <c r="U148" s="275">
        <f>IF(U$55=0,0,U$55/ISI!U$9*1000)</f>
        <v>0.34163616826863097</v>
      </c>
      <c r="V148" s="275">
        <f>IF(V$55=0,0,V$55/ISI!V$9*1000)</f>
        <v>0.34388416514046966</v>
      </c>
      <c r="W148" s="275">
        <f>IF(W$55=0,0,W$55/ISI!W$9*1000)</f>
        <v>0.32277598017068088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0.26122271425666777</v>
      </c>
      <c r="C149" s="276">
        <f>IF(C$56=0,0,C$56/ISI!C$9*1000)</f>
        <v>0.25760507573368718</v>
      </c>
      <c r="D149" s="276">
        <f>IF(D$56=0,0,D$56/ISI!D$9*1000)</f>
        <v>0.25637685289336692</v>
      </c>
      <c r="E149" s="276">
        <f>IF(E$56=0,0,E$56/ISI!E$9*1000)</f>
        <v>0.24919730539131277</v>
      </c>
      <c r="F149" s="276">
        <f>IF(F$56=0,0,F$56/ISI!F$9*1000)</f>
        <v>0.23623381234695637</v>
      </c>
      <c r="G149" s="276">
        <f>IF(G$56=0,0,G$56/ISI!G$9*1000)</f>
        <v>0.23686640015490659</v>
      </c>
      <c r="H149" s="276">
        <f>IF(H$56=0,0,H$56/ISI!H$9*1000)</f>
        <v>0.22694725770608395</v>
      </c>
      <c r="I149" s="276">
        <f>IF(I$56=0,0,I$56/ISI!I$9*1000)</f>
        <v>0.22497836546555269</v>
      </c>
      <c r="J149" s="276">
        <f>IF(J$56=0,0,J$56/ISI!J$9*1000)</f>
        <v>0.22803793742224385</v>
      </c>
      <c r="K149" s="276">
        <f>IF(K$56=0,0,K$56/ISI!K$9*1000)</f>
        <v>0.24528785909957107</v>
      </c>
      <c r="L149" s="276">
        <f>IF(L$56=0,0,L$56/ISI!L$9*1000)</f>
        <v>0.22258019929004266</v>
      </c>
      <c r="M149" s="276">
        <f>IF(M$56=0,0,M$56/ISI!M$9*1000)</f>
        <v>0.21212007145524159</v>
      </c>
      <c r="N149" s="276">
        <f>IF(N$56=0,0,N$56/ISI!N$9*1000)</f>
        <v>0.22226553837485175</v>
      </c>
      <c r="O149" s="276">
        <f>IF(O$56=0,0,O$56/ISI!O$9*1000)</f>
        <v>0.2320469230381281</v>
      </c>
      <c r="P149" s="276">
        <f>IF(P$56=0,0,P$56/ISI!P$9*1000)</f>
        <v>0.2378020114777385</v>
      </c>
      <c r="Q149" s="276">
        <f>IF(Q$56=0,0,Q$56/ISI!Q$9*1000)</f>
        <v>0.25024334304940449</v>
      </c>
      <c r="R149" s="276">
        <f>IF(R$56=0,0,R$56/ISI!R$9*1000)</f>
        <v>0.24283246668326761</v>
      </c>
      <c r="S149" s="276">
        <f>IF(S$56=0,0,S$56/ISI!S$9*1000)</f>
        <v>0.24029946262132498</v>
      </c>
      <c r="T149" s="276">
        <f>IF(T$56=0,0,T$56/ISI!T$9*1000)</f>
        <v>0.24104207206239797</v>
      </c>
      <c r="U149" s="276">
        <f>IF(U$56=0,0,U$56/ISI!U$9*1000)</f>
        <v>0.25243292751848512</v>
      </c>
      <c r="V149" s="276">
        <f>IF(V$56=0,0,V$56/ISI!V$9*1000)</f>
        <v>0.25409395900202647</v>
      </c>
      <c r="W149" s="276">
        <f>IF(W$56=0,0,W$56/ISI!W$9*1000)</f>
        <v>0.23849724699834982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6.5305678564166945</v>
      </c>
      <c r="C150" s="276">
        <f>IF(C$57=0,0,C$57/ISI!C$9*1000)</f>
        <v>6.4401268933421836</v>
      </c>
      <c r="D150" s="276">
        <f>IF(D$57=0,0,D$57/ISI!D$9*1000)</f>
        <v>6.4094213223341772</v>
      </c>
      <c r="E150" s="276">
        <f>IF(E$57=0,0,E$57/ISI!E$9*1000)</f>
        <v>6.2299326347828181</v>
      </c>
      <c r="F150" s="276">
        <f>IF(F$57=0,0,F$57/ISI!F$9*1000)</f>
        <v>5.9058453086739124</v>
      </c>
      <c r="G150" s="276">
        <f>IF(G$57=0,0,G$57/ISI!G$9*1000)</f>
        <v>5.9216600038726632</v>
      </c>
      <c r="H150" s="276">
        <f>IF(H$57=0,0,H$57/ISI!H$9*1000)</f>
        <v>5.6736814426521018</v>
      </c>
      <c r="I150" s="276">
        <f>IF(I$57=0,0,I$57/ISI!I$9*1000)</f>
        <v>5.6244591366388184</v>
      </c>
      <c r="J150" s="276">
        <f>IF(J$57=0,0,J$57/ISI!J$9*1000)</f>
        <v>5.7009484355560955</v>
      </c>
      <c r="K150" s="276">
        <f>IF(K$57=0,0,K$57/ISI!K$9*1000)</f>
        <v>6.132196477489277</v>
      </c>
      <c r="L150" s="276">
        <f>IF(L$57=0,0,L$57/ISI!L$9*1000)</f>
        <v>5.5645049822510657</v>
      </c>
      <c r="M150" s="276">
        <f>IF(M$57=0,0,M$57/ISI!M$9*1000)</f>
        <v>5.3030017863810386</v>
      </c>
      <c r="N150" s="276">
        <f>IF(N$57=0,0,N$57/ISI!N$9*1000)</f>
        <v>5.5566384593712943</v>
      </c>
      <c r="O150" s="276">
        <f>IF(O$57=0,0,O$57/ISI!O$9*1000)</f>
        <v>5.8011730759531988</v>
      </c>
      <c r="P150" s="276">
        <f>IF(P$57=0,0,P$57/ISI!P$9*1000)</f>
        <v>5.9450502869434647</v>
      </c>
      <c r="Q150" s="276">
        <f>IF(Q$57=0,0,Q$57/ISI!Q$9*1000)</f>
        <v>6.2560835762351177</v>
      </c>
      <c r="R150" s="276">
        <f>IF(R$57=0,0,R$57/ISI!R$9*1000)</f>
        <v>6.0708116670816894</v>
      </c>
      <c r="S150" s="276">
        <f>IF(S$57=0,0,S$57/ISI!S$9*1000)</f>
        <v>6.0074865655331262</v>
      </c>
      <c r="T150" s="276">
        <f>IF(T$57=0,0,T$57/ISI!T$9*1000)</f>
        <v>6.0260518015599516</v>
      </c>
      <c r="U150" s="276">
        <f>IF(U$57=0,0,U$57/ISI!U$9*1000)</f>
        <v>6.3108231879621268</v>
      </c>
      <c r="V150" s="276">
        <f>IF(V$57=0,0,V$57/ISI!V$9*1000)</f>
        <v>6.3523489750506634</v>
      </c>
      <c r="W150" s="276">
        <f>IF(W$57=0,0,W$57/ISI!W$9*1000)</f>
        <v>5.9624311749587449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0.16326419641041731</v>
      </c>
      <c r="C151" s="276">
        <f>IF(C$58=0,0,C$58/ISI!C$9*1000)</f>
        <v>0.16100317233355457</v>
      </c>
      <c r="D151" s="276">
        <f>IF(D$58=0,0,D$58/ISI!D$9*1000)</f>
        <v>0.16023553305835445</v>
      </c>
      <c r="E151" s="276">
        <f>IF(E$58=0,0,E$58/ISI!E$9*1000)</f>
        <v>0.15574831586957055</v>
      </c>
      <c r="F151" s="276">
        <f>IF(F$58=0,0,F$58/ISI!F$9*1000)</f>
        <v>0.14764613271684773</v>
      </c>
      <c r="G151" s="276">
        <f>IF(G$58=0,0,G$58/ISI!G$9*1000)</f>
        <v>0.14804150009681663</v>
      </c>
      <c r="H151" s="276">
        <f>IF(H$58=0,0,H$58/ISI!H$9*1000)</f>
        <v>0.14184203606630252</v>
      </c>
      <c r="I151" s="276">
        <f>IF(I$58=0,0,I$58/ISI!I$9*1000)</f>
        <v>0.14061147841597052</v>
      </c>
      <c r="J151" s="276">
        <f>IF(J$58=0,0,J$58/ISI!J$9*1000)</f>
        <v>0.14252371088890242</v>
      </c>
      <c r="K151" s="276">
        <f>IF(K$58=0,0,K$58/ISI!K$9*1000)</f>
        <v>0.15330491193723197</v>
      </c>
      <c r="L151" s="276">
        <f>IF(L$58=0,0,L$58/ISI!L$9*1000)</f>
        <v>0.13911262455627668</v>
      </c>
      <c r="M151" s="276">
        <f>IF(M$58=0,0,M$58/ISI!M$9*1000)</f>
        <v>0.13257504465952602</v>
      </c>
      <c r="N151" s="276">
        <f>IF(N$58=0,0,N$58/ISI!N$9*1000)</f>
        <v>0.13891596148428242</v>
      </c>
      <c r="O151" s="276">
        <f>IF(O$58=0,0,O$58/ISI!O$9*1000)</f>
        <v>0.14502932689883002</v>
      </c>
      <c r="P151" s="276">
        <f>IF(P$58=0,0,P$58/ISI!P$9*1000)</f>
        <v>0.14862625717358657</v>
      </c>
      <c r="Q151" s="276">
        <f>IF(Q$58=0,0,Q$58/ISI!Q$9*1000)</f>
        <v>0.15640208940587788</v>
      </c>
      <c r="R151" s="276">
        <f>IF(R$58=0,0,R$58/ISI!R$9*1000)</f>
        <v>0.15177029167704223</v>
      </c>
      <c r="S151" s="276">
        <f>IF(S$58=0,0,S$58/ISI!S$9*1000)</f>
        <v>0.15018716413832811</v>
      </c>
      <c r="T151" s="276">
        <f>IF(T$58=0,0,T$58/ISI!T$9*1000)</f>
        <v>0.15065129503899879</v>
      </c>
      <c r="U151" s="276">
        <f>IF(U$58=0,0,U$58/ISI!U$9*1000)</f>
        <v>0.15777057969905325</v>
      </c>
      <c r="V151" s="276">
        <f>IF(V$58=0,0,V$58/ISI!V$9*1000)</f>
        <v>0.15880872437626659</v>
      </c>
      <c r="W151" s="276">
        <f>IF(W$58=0,0,W$58/ISI!W$9*1000)</f>
        <v>0.14906077937396861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0.26724412386680169</v>
      </c>
      <c r="C152" s="277">
        <f>IF(C$59=0,0,C$59/ISI!C$9*1000)</f>
        <v>0.25632003691257232</v>
      </c>
      <c r="D152" s="277">
        <f>IF(D$59=0,0,D$59/ISI!D$9*1000)</f>
        <v>0.26081236049420387</v>
      </c>
      <c r="E152" s="277">
        <f>IF(E$59=0,0,E$59/ISI!E$9*1000)</f>
        <v>0.25457126332237112</v>
      </c>
      <c r="F152" s="277">
        <f>IF(F$59=0,0,F$59/ISI!F$9*1000)</f>
        <v>0.24007837226446038</v>
      </c>
      <c r="G152" s="277">
        <f>IF(G$59=0,0,G$59/ISI!G$9*1000)</f>
        <v>0.23978289134341574</v>
      </c>
      <c r="H152" s="277">
        <f>IF(H$59=0,0,H$59/ISI!H$9*1000)</f>
        <v>0.22690413321059336</v>
      </c>
      <c r="I152" s="277">
        <f>IF(I$59=0,0,I$59/ISI!I$9*1000)</f>
        <v>0.22402557763134187</v>
      </c>
      <c r="J152" s="277">
        <f>IF(J$59=0,0,J$59/ISI!J$9*1000)</f>
        <v>0.2257516742351475</v>
      </c>
      <c r="K152" s="277">
        <f>IF(K$59=0,0,K$59/ISI!K$9*1000)</f>
        <v>0.24546146372034325</v>
      </c>
      <c r="L152" s="277">
        <f>IF(L$59=0,0,L$59/ISI!L$9*1000)</f>
        <v>0.21607235732334482</v>
      </c>
      <c r="M152" s="277">
        <f>IF(M$59=0,0,M$59/ISI!M$9*1000)</f>
        <v>0.20082556114356245</v>
      </c>
      <c r="N152" s="277">
        <f>IF(N$59=0,0,N$59/ISI!N$9*1000)</f>
        <v>0.21771639789993036</v>
      </c>
      <c r="O152" s="277">
        <f>IF(O$59=0,0,O$59/ISI!O$9*1000)</f>
        <v>0.23136599422478191</v>
      </c>
      <c r="P152" s="277">
        <f>IF(P$59=0,0,P$59/ISI!P$9*1000)</f>
        <v>0.2400592889086598</v>
      </c>
      <c r="Q152" s="277">
        <f>IF(Q$59=0,0,Q$59/ISI!Q$9*1000)</f>
        <v>0.26523860817511452</v>
      </c>
      <c r="R152" s="277">
        <f>IF(R$59=0,0,R$59/ISI!R$9*1000)</f>
        <v>0.25060846512203905</v>
      </c>
      <c r="S152" s="277">
        <f>IF(S$59=0,0,S$59/ISI!S$9*1000)</f>
        <v>0.25159610672533289</v>
      </c>
      <c r="T152" s="277">
        <f>IF(T$59=0,0,T$59/ISI!T$9*1000)</f>
        <v>0.25598897690013822</v>
      </c>
      <c r="U152" s="277">
        <f>IF(U$59=0,0,U$59/ISI!U$9*1000)</f>
        <v>0.26713827637678245</v>
      </c>
      <c r="V152" s="277">
        <f>IF(V$59=0,0,V$59/ISI!V$9*1000)</f>
        <v>0.27547171223343564</v>
      </c>
      <c r="W152" s="277">
        <f>IF(W$59=0,0,W$59/ISI!W$9*1000)</f>
        <v>0.25958542779514393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16.908908093698784</v>
      </c>
      <c r="C153" s="278">
        <f>IF(C$65=0,0,C$65/ISI!C$9*1000)</f>
        <v>15.065695742150027</v>
      </c>
      <c r="D153" s="278">
        <f>IF(D$65=0,0,D$65/ISI!D$9*1000)</f>
        <v>15.412851448730768</v>
      </c>
      <c r="E153" s="278">
        <f>IF(E$65=0,0,E$65/ISI!E$9*1000)</f>
        <v>15.023983408208087</v>
      </c>
      <c r="F153" s="278">
        <f>IF(F$65=0,0,F$65/ISI!F$9*1000)</f>
        <v>14.117354021695046</v>
      </c>
      <c r="G153" s="278">
        <f>IF(G$65=0,0,G$65/ISI!G$9*1000)</f>
        <v>14.1079356454684</v>
      </c>
      <c r="H153" s="278">
        <f>IF(H$65=0,0,H$65/ISI!H$9*1000)</f>
        <v>13.286734529508697</v>
      </c>
      <c r="I153" s="278">
        <f>IF(I$65=0,0,I$65/ISI!I$9*1000)</f>
        <v>13.080232943636792</v>
      </c>
      <c r="J153" s="278">
        <f>IF(J$65=0,0,J$65/ISI!J$9*1000)</f>
        <v>13.130428312041268</v>
      </c>
      <c r="K153" s="278">
        <f>IF(K$65=0,0,K$65/ISI!K$9*1000)</f>
        <v>14.699239101918845</v>
      </c>
      <c r="L153" s="278">
        <f>IF(L$65=0,0,L$65/ISI!L$9*1000)</f>
        <v>12.405265772538904</v>
      </c>
      <c r="M153" s="278">
        <f>IF(M$65=0,0,M$65/ISI!M$9*1000)</f>
        <v>11.391143706840678</v>
      </c>
      <c r="N153" s="278">
        <f>IF(N$65=0,0,N$65/ISI!N$9*1000)</f>
        <v>13.668803977141344</v>
      </c>
      <c r="O153" s="278">
        <f>IF(O$65=0,0,O$65/ISI!O$9*1000)</f>
        <v>14.614639082890779</v>
      </c>
      <c r="P153" s="278">
        <f>IF(P$65=0,0,P$65/ISI!P$9*1000)</f>
        <v>15.982555260723654</v>
      </c>
      <c r="Q153" s="278">
        <f>IF(Q$65=0,0,Q$65/ISI!Q$9*1000)</f>
        <v>18.036261691935465</v>
      </c>
      <c r="R153" s="278">
        <f>IF(R$65=0,0,R$65/ISI!R$9*1000)</f>
        <v>16.86388878623535</v>
      </c>
      <c r="S153" s="278">
        <f>IF(S$65=0,0,S$65/ISI!S$9*1000)</f>
        <v>16.58884852737323</v>
      </c>
      <c r="T153" s="278">
        <f>IF(T$65=0,0,T$65/ISI!T$9*1000)</f>
        <v>16.875906721625803</v>
      </c>
      <c r="U153" s="278">
        <f>IF(U$65=0,0,U$65/ISI!U$9*1000)</f>
        <v>17.469188616933643</v>
      </c>
      <c r="V153" s="278">
        <f>IF(V$65=0,0,V$65/ISI!V$9*1000)</f>
        <v>18.072248138349639</v>
      </c>
      <c r="W153" s="278">
        <f>IF(W$65=0,0,W$65/ISI!W$9*1000)</f>
        <v>16.227411987592575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48.502904375778087</v>
      </c>
      <c r="C154" s="278">
        <f>IF(C$71=0,0,C$71/ISI!C$9*1000)</f>
        <v>47.831194123300399</v>
      </c>
      <c r="D154" s="278">
        <f>IF(D$71=0,0,D$71/ISI!D$9*1000)</f>
        <v>47.603142075278008</v>
      </c>
      <c r="E154" s="278">
        <f>IF(E$71=0,0,E$71/ISI!E$9*1000)</f>
        <v>46.270069233797102</v>
      </c>
      <c r="F154" s="278">
        <f>IF(F$71=0,0,F$71/ISI!F$9*1000)</f>
        <v>43.86305395836176</v>
      </c>
      <c r="G154" s="278">
        <f>IF(G$71=0,0,G$71/ISI!G$9*1000)</f>
        <v>43.980510612334584</v>
      </c>
      <c r="H154" s="278">
        <f>IF(H$71=0,0,H$71/ISI!H$9*1000)</f>
        <v>42.138759526277639</v>
      </c>
      <c r="I154" s="278">
        <f>IF(I$71=0,0,I$71/ISI!I$9*1000)</f>
        <v>41.773182618693454</v>
      </c>
      <c r="J154" s="278">
        <f>IF(J$71=0,0,J$71/ISI!J$9*1000)</f>
        <v>42.341273056266928</v>
      </c>
      <c r="K154" s="278">
        <f>IF(K$71=0,0,K$71/ISI!K$9*1000)</f>
        <v>45.544177152818747</v>
      </c>
      <c r="L154" s="278">
        <f>IF(L$71=0,0,L$71/ISI!L$9*1000)</f>
        <v>41.327899653852569</v>
      </c>
      <c r="M154" s="278">
        <f>IF(M$71=0,0,M$71/ISI!M$9*1000)</f>
        <v>39.385700325691261</v>
      </c>
      <c r="N154" s="278">
        <f>IF(N$71=0,0,N$71/ISI!N$9*1000)</f>
        <v>41.269474534414833</v>
      </c>
      <c r="O154" s="278">
        <f>IF(O$71=0,0,O$71/ISI!O$9*1000)</f>
        <v>43.085647244876135</v>
      </c>
      <c r="P154" s="278">
        <f>IF(P$71=0,0,P$71/ISI!P$9*1000)</f>
        <v>44.154231594651705</v>
      </c>
      <c r="Q154" s="278">
        <f>IF(Q$71=0,0,Q$71/ISI!Q$9*1000)</f>
        <v>46.46429378524266</v>
      </c>
      <c r="R154" s="278">
        <f>IF(R$71=0,0,R$71/ISI!R$9*1000)</f>
        <v>45.088268623149446</v>
      </c>
      <c r="S154" s="278">
        <f>IF(S$71=0,0,S$71/ISI!S$9*1000)</f>
        <v>44.617949439193872</v>
      </c>
      <c r="T154" s="278">
        <f>IF(T$71=0,0,T$71/ISI!T$9*1000)</f>
        <v>44.755834518641905</v>
      </c>
      <c r="U154" s="278">
        <f>IF(U$71=0,0,U$71/ISI!U$9*1000)</f>
        <v>46.870848040789333</v>
      </c>
      <c r="V154" s="278">
        <f>IF(V$71=0,0,V$71/ISI!V$9*1000)</f>
        <v>47.179262458121372</v>
      </c>
      <c r="W154" s="278">
        <f>IF(W$71=0,0,W$71/ISI!W$9*1000)</f>
        <v>44.283320453064391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38.271737231584972</v>
      </c>
      <c r="C155" s="278">
        <f>IF(C$72=0,0,C$72/ISI!C$9*1000)</f>
        <v>36.71818492568179</v>
      </c>
      <c r="D155" s="278">
        <f>IF(D$72=0,0,D$72/ISI!D$9*1000)</f>
        <v>37.364566577586288</v>
      </c>
      <c r="E155" s="278">
        <f>IF(E$72=0,0,E$72/ISI!E$9*1000)</f>
        <v>36.476783993426665</v>
      </c>
      <c r="F155" s="278">
        <f>IF(F$72=0,0,F$72/ISI!F$9*1000)</f>
        <v>34.445914607334387</v>
      </c>
      <c r="G155" s="278">
        <f>IF(G$72=0,0,G$72/ISI!G$9*1000)</f>
        <v>34.367341429177117</v>
      </c>
      <c r="H155" s="278">
        <f>IF(H$72=0,0,H$72/ISI!H$9*1000)</f>
        <v>32.521068825566644</v>
      </c>
      <c r="I155" s="278">
        <f>IF(I$72=0,0,I$72/ISI!I$9*1000)</f>
        <v>32.076542499803296</v>
      </c>
      <c r="J155" s="278">
        <f>IF(J$72=0,0,J$72/ISI!J$9*1000)</f>
        <v>32.311337139047822</v>
      </c>
      <c r="K155" s="278">
        <f>IF(K$72=0,0,K$72/ISI!K$9*1000)</f>
        <v>35.383449267196546</v>
      </c>
      <c r="L155" s="278">
        <f>IF(L$72=0,0,L$72/ISI!L$9*1000)</f>
        <v>30.907935435753895</v>
      </c>
      <c r="M155" s="278">
        <f>IF(M$72=0,0,M$72/ISI!M$9*1000)</f>
        <v>28.707165680543802</v>
      </c>
      <c r="N155" s="278">
        <f>IF(N$72=0,0,N$72/ISI!N$9*1000)</f>
        <v>31.120570862232096</v>
      </c>
      <c r="O155" s="278">
        <f>IF(O$72=0,0,O$72/ISI!O$9*1000)</f>
        <v>33.099872350968852</v>
      </c>
      <c r="P155" s="278">
        <f>IF(P$72=0,0,P$72/ISI!P$9*1000)</f>
        <v>34.345741342156863</v>
      </c>
      <c r="Q155" s="278">
        <f>IF(Q$72=0,0,Q$72/ISI!Q$9*1000)</f>
        <v>38.079510996057316</v>
      </c>
      <c r="R155" s="278">
        <f>IF(R$72=0,0,R$72/ISI!R$9*1000)</f>
        <v>35.970422154518921</v>
      </c>
      <c r="S155" s="278">
        <f>IF(S$72=0,0,S$72/ISI!S$9*1000)</f>
        <v>36.031280057193008</v>
      </c>
      <c r="T155" s="278">
        <f>IF(T$72=0,0,T$72/ISI!T$9*1000)</f>
        <v>36.689492465122221</v>
      </c>
      <c r="U155" s="278">
        <f>IF(U$72=0,0,U$72/ISI!U$9*1000)</f>
        <v>38.263867548716142</v>
      </c>
      <c r="V155" s="278">
        <f>IF(V$72=0,0,V$72/ISI!V$9*1000)</f>
        <v>39.622105478807192</v>
      </c>
      <c r="W155" s="278">
        <f>IF(W$72=0,0,W$72/ISI!W$9*1000)</f>
        <v>36.213215803687916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16.178227521312738</v>
      </c>
      <c r="C156" s="279">
        <f>IF(C$79=0,0,C$79/ISI!C$9*1000)</f>
        <v>15.207162637660463</v>
      </c>
      <c r="D156" s="279">
        <f>IF(D$79=0,0,D$79/ISI!D$9*1000)</f>
        <v>15.498739001433167</v>
      </c>
      <c r="E156" s="279">
        <f>IF(E$79=0,0,E$79/ISI!E$9*1000)</f>
        <v>15.115491424610612</v>
      </c>
      <c r="F156" s="279">
        <f>IF(F$79=0,0,F$79/ISI!F$9*1000)</f>
        <v>14.856405509876133</v>
      </c>
      <c r="G156" s="279">
        <f>IF(G$79=0,0,G$79/ISI!G$9*1000)</f>
        <v>14.82305283464304</v>
      </c>
      <c r="H156" s="279">
        <f>IF(H$79=0,0,H$79/ISI!H$9*1000)</f>
        <v>13.515514652381105</v>
      </c>
      <c r="I156" s="279">
        <f>IF(I$79=0,0,I$79/ISI!I$9*1000)</f>
        <v>13.296661211909123</v>
      </c>
      <c r="J156" s="279">
        <f>IF(J$79=0,0,J$79/ISI!J$9*1000)</f>
        <v>13.38646161738056</v>
      </c>
      <c r="K156" s="279">
        <f>IF(K$79=0,0,K$79/ISI!K$9*1000)</f>
        <v>21.672040593517398</v>
      </c>
      <c r="L156" s="279">
        <f>IF(L$79=0,0,L$79/ISI!L$9*1000)</f>
        <v>13.266171283044642</v>
      </c>
      <c r="M156" s="279">
        <f>IF(M$79=0,0,M$79/ISI!M$9*1000)</f>
        <v>12.314921435076268</v>
      </c>
      <c r="N156" s="279">
        <f>IF(N$79=0,0,N$79/ISI!N$9*1000)</f>
        <v>14.955418723959962</v>
      </c>
      <c r="O156" s="279">
        <f>IF(O$79=0,0,O$79/ISI!O$9*1000)</f>
        <v>15.422116282504765</v>
      </c>
      <c r="P156" s="279">
        <f>IF(P$79=0,0,P$79/ISI!P$9*1000)</f>
        <v>16.306212205245561</v>
      </c>
      <c r="Q156" s="279">
        <f>IF(Q$79=0,0,Q$79/ISI!Q$9*1000)</f>
        <v>19.878679792135756</v>
      </c>
      <c r="R156" s="279">
        <f>IF(R$79=0,0,R$79/ISI!R$9*1000)</f>
        <v>19.290685732255412</v>
      </c>
      <c r="S156" s="279">
        <f>IF(S$79=0,0,S$79/ISI!S$9*1000)</f>
        <v>18.698826858732819</v>
      </c>
      <c r="T156" s="279">
        <f>IF(T$79=0,0,T$79/ISI!T$9*1000)</f>
        <v>17.309686948902904</v>
      </c>
      <c r="U156" s="279">
        <f>IF(U$79=0,0,U$79/ISI!U$9*1000)</f>
        <v>19.985693678049273</v>
      </c>
      <c r="V156" s="279">
        <f>IF(V$79=0,0,V$79/ISI!V$9*1000)</f>
        <v>20.26034221898864</v>
      </c>
      <c r="W156" s="279">
        <f>IF(W$79=0,0,W$79/ISI!W$9*1000)</f>
        <v>16.60108886244765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IT: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1518.8561541218839</v>
      </c>
      <c r="C5" s="225">
        <v>1370.503056965299</v>
      </c>
      <c r="D5" s="225">
        <v>1286.135625208263</v>
      </c>
      <c r="E5" s="225">
        <v>1329.285736122458</v>
      </c>
      <c r="F5" s="225">
        <v>1356.0556076645639</v>
      </c>
      <c r="G5" s="225">
        <v>1505.5948539816909</v>
      </c>
      <c r="H5" s="225">
        <v>1435.998694184369</v>
      </c>
      <c r="I5" s="225">
        <v>1387.397550942972</v>
      </c>
      <c r="J5" s="225">
        <v>1324.934097541922</v>
      </c>
      <c r="K5" s="225">
        <v>830.30603051444052</v>
      </c>
      <c r="L5" s="225">
        <v>1012.753481858041</v>
      </c>
      <c r="M5" s="225">
        <v>1093.0182892605651</v>
      </c>
      <c r="N5" s="225">
        <v>1130.9974781561909</v>
      </c>
      <c r="O5" s="225">
        <v>870.83821982855113</v>
      </c>
      <c r="P5" s="225">
        <v>869.48636348439095</v>
      </c>
      <c r="Q5" s="225">
        <v>709.57779193295607</v>
      </c>
      <c r="R5" s="225">
        <v>802.98363238739614</v>
      </c>
      <c r="S5" s="225">
        <v>663.26138855308898</v>
      </c>
      <c r="T5" s="225">
        <v>630.40085710603705</v>
      </c>
      <c r="U5" s="225">
        <v>620.0857455378582</v>
      </c>
      <c r="V5" s="225">
        <v>473.69062743408341</v>
      </c>
      <c r="W5" s="225">
        <v>510.92546749291478</v>
      </c>
      <c r="DA5" s="89" t="s">
        <v>256</v>
      </c>
    </row>
    <row r="6" spans="1:105" ht="12" customHeight="1" x14ac:dyDescent="0.25">
      <c r="A6" s="55" t="s">
        <v>92</v>
      </c>
      <c r="B6" s="261">
        <v>3.1212780851429409</v>
      </c>
      <c r="C6" s="261">
        <v>3.02113791601752</v>
      </c>
      <c r="D6" s="261">
        <v>2.7437201755789662</v>
      </c>
      <c r="E6" s="261">
        <v>2.8355256083793279</v>
      </c>
      <c r="F6" s="261">
        <v>2.865951392503729</v>
      </c>
      <c r="G6" s="261">
        <v>3.1421253075306952</v>
      </c>
      <c r="H6" s="261">
        <v>3.0320503343976291</v>
      </c>
      <c r="I6" s="261">
        <v>2.9288903370296442</v>
      </c>
      <c r="J6" s="261">
        <v>2.9067378708694158</v>
      </c>
      <c r="K6" s="261">
        <v>1.6712528345086759</v>
      </c>
      <c r="L6" s="261">
        <v>2.2905941762125761</v>
      </c>
      <c r="M6" s="261">
        <v>2.478000021069485</v>
      </c>
      <c r="N6" s="261">
        <v>2.3791253294090251</v>
      </c>
      <c r="O6" s="261">
        <v>1.82979742411042</v>
      </c>
      <c r="P6" s="261">
        <v>1.790380091658424</v>
      </c>
      <c r="Q6" s="261">
        <v>1.31611706695113</v>
      </c>
      <c r="R6" s="261">
        <v>1.561756757139207</v>
      </c>
      <c r="S6" s="261">
        <v>1.2815209225134281</v>
      </c>
      <c r="T6" s="261">
        <v>1.149288672935165</v>
      </c>
      <c r="U6" s="261">
        <v>1.1339171297739421</v>
      </c>
      <c r="V6" s="261">
        <v>0.88952179909851747</v>
      </c>
      <c r="W6" s="261">
        <v>1.0119705151452341</v>
      </c>
      <c r="DA6" s="67" t="s">
        <v>257</v>
      </c>
    </row>
    <row r="7" spans="1:105" ht="12" customHeight="1" x14ac:dyDescent="0.25">
      <c r="A7" s="202" t="s">
        <v>93</v>
      </c>
      <c r="B7" s="226">
        <v>0.43174260331882719</v>
      </c>
      <c r="C7" s="226">
        <v>0.4178909771145517</v>
      </c>
      <c r="D7" s="226">
        <v>0.37951789589699569</v>
      </c>
      <c r="E7" s="226">
        <v>0.39221664156297947</v>
      </c>
      <c r="F7" s="226">
        <v>0.39642520833836958</v>
      </c>
      <c r="G7" s="226">
        <v>0.4346262406686992</v>
      </c>
      <c r="H7" s="226">
        <v>0.41940040876127282</v>
      </c>
      <c r="I7" s="226">
        <v>0.40513107273702759</v>
      </c>
      <c r="J7" s="226">
        <v>0.40206689096627368</v>
      </c>
      <c r="K7" s="226">
        <v>0.23117166426448069</v>
      </c>
      <c r="L7" s="226">
        <v>0.31684043068519879</v>
      </c>
      <c r="M7" s="226">
        <v>0.34276285256770173</v>
      </c>
      <c r="N7" s="226">
        <v>0.32908627021413711</v>
      </c>
      <c r="O7" s="226">
        <v>0.25310192872332238</v>
      </c>
      <c r="P7" s="226">
        <v>0.24764962961235459</v>
      </c>
      <c r="Q7" s="226">
        <v>0.1820484408174089</v>
      </c>
      <c r="R7" s="226">
        <v>0.21602590659498111</v>
      </c>
      <c r="S7" s="226">
        <v>0.1772630198914667</v>
      </c>
      <c r="T7" s="226">
        <v>0.1589723408432365</v>
      </c>
      <c r="U7" s="226">
        <v>0.15684611245844651</v>
      </c>
      <c r="V7" s="226">
        <v>0.1230407694462293</v>
      </c>
      <c r="W7" s="226">
        <v>0.13997816688309889</v>
      </c>
      <c r="DA7" s="174" t="s">
        <v>258</v>
      </c>
    </row>
    <row r="8" spans="1:105" ht="12" customHeight="1" x14ac:dyDescent="0.25">
      <c r="A8" s="202" t="s">
        <v>94</v>
      </c>
      <c r="B8" s="226">
        <v>59.619112361216537</v>
      </c>
      <c r="C8" s="226">
        <v>57.70634847664703</v>
      </c>
      <c r="D8" s="226">
        <v>52.407429576428768</v>
      </c>
      <c r="E8" s="226">
        <v>54.1609927848938</v>
      </c>
      <c r="F8" s="226">
        <v>54.742151590008007</v>
      </c>
      <c r="G8" s="226">
        <v>60.017312348545708</v>
      </c>
      <c r="H8" s="226">
        <v>57.914785110548053</v>
      </c>
      <c r="I8" s="226">
        <v>55.944339893398173</v>
      </c>
      <c r="J8" s="226">
        <v>55.521208620548393</v>
      </c>
      <c r="K8" s="226">
        <v>31.922375324020958</v>
      </c>
      <c r="L8" s="226">
        <v>43.752330885093748</v>
      </c>
      <c r="M8" s="226">
        <v>47.331944689725667</v>
      </c>
      <c r="N8" s="226">
        <v>45.443352519792278</v>
      </c>
      <c r="O8" s="226">
        <v>34.950714178774561</v>
      </c>
      <c r="P8" s="226">
        <v>34.197809019948473</v>
      </c>
      <c r="Q8" s="226">
        <v>25.13897485410396</v>
      </c>
      <c r="R8" s="226">
        <v>29.830905496043751</v>
      </c>
      <c r="S8" s="226">
        <v>24.478158558268611</v>
      </c>
      <c r="T8" s="226">
        <v>21.952408166815779</v>
      </c>
      <c r="U8" s="226">
        <v>21.65879839098184</v>
      </c>
      <c r="V8" s="226">
        <v>16.990636092515079</v>
      </c>
      <c r="W8" s="226">
        <v>19.329512527532088</v>
      </c>
      <c r="DA8" s="174" t="s">
        <v>259</v>
      </c>
    </row>
    <row r="9" spans="1:105" ht="12" customHeight="1" x14ac:dyDescent="0.25">
      <c r="A9" s="202" t="s">
        <v>95</v>
      </c>
      <c r="B9" s="226">
        <v>1.0298342439653061</v>
      </c>
      <c r="C9" s="226">
        <v>0.996794004502915</v>
      </c>
      <c r="D9" s="226">
        <v>0.90526281721557067</v>
      </c>
      <c r="E9" s="226">
        <v>0.93555309443562684</v>
      </c>
      <c r="F9" s="226">
        <v>0.94559177523755578</v>
      </c>
      <c r="G9" s="226">
        <v>1.036712574867207</v>
      </c>
      <c r="H9" s="226">
        <v>1.0003944469581401</v>
      </c>
      <c r="I9" s="226">
        <v>0.96635784560480109</v>
      </c>
      <c r="J9" s="226">
        <v>0.95904886267608525</v>
      </c>
      <c r="K9" s="226">
        <v>0.5514130277252427</v>
      </c>
      <c r="L9" s="226">
        <v>0.75575846090726695</v>
      </c>
      <c r="M9" s="226">
        <v>0.8175911305023108</v>
      </c>
      <c r="N9" s="226">
        <v>0.78496842257438515</v>
      </c>
      <c r="O9" s="226">
        <v>0.60372321704944176</v>
      </c>
      <c r="P9" s="226">
        <v>0.59071786550513361</v>
      </c>
      <c r="Q9" s="226">
        <v>0.43423956073153969</v>
      </c>
      <c r="R9" s="226">
        <v>0.51528590063852231</v>
      </c>
      <c r="S9" s="226">
        <v>0.42282491157845609</v>
      </c>
      <c r="T9" s="226">
        <v>0.37919621363563072</v>
      </c>
      <c r="U9" s="226">
        <v>0.3741245279036326</v>
      </c>
      <c r="V9" s="226">
        <v>0.29348875187560508</v>
      </c>
      <c r="W9" s="226">
        <v>0.33388947154064491</v>
      </c>
      <c r="DA9" s="174" t="s">
        <v>260</v>
      </c>
    </row>
    <row r="10" spans="1:105" ht="12" customHeight="1" x14ac:dyDescent="0.25">
      <c r="A10" s="56" t="s">
        <v>96</v>
      </c>
      <c r="B10" s="262">
        <v>3.6546304602262261</v>
      </c>
      <c r="C10" s="262">
        <v>3.4606050554732342</v>
      </c>
      <c r="D10" s="262">
        <v>3.193860252843141</v>
      </c>
      <c r="E10" s="262">
        <v>3.3066721958522431</v>
      </c>
      <c r="F10" s="262">
        <v>3.334117254745339</v>
      </c>
      <c r="G10" s="262">
        <v>3.6424749850880112</v>
      </c>
      <c r="H10" s="262">
        <v>3.492159283322013</v>
      </c>
      <c r="I10" s="262">
        <v>3.365903702333096</v>
      </c>
      <c r="J10" s="262">
        <v>3.3243575235008258</v>
      </c>
      <c r="K10" s="262">
        <v>1.946257523439118</v>
      </c>
      <c r="L10" s="262">
        <v>2.590797172641317</v>
      </c>
      <c r="M10" s="262">
        <v>2.7709862416138589</v>
      </c>
      <c r="N10" s="262">
        <v>2.7301301373620959</v>
      </c>
      <c r="O10" s="262">
        <v>2.1273950693188608</v>
      </c>
      <c r="P10" s="262">
        <v>2.1038316765062151</v>
      </c>
      <c r="Q10" s="262">
        <v>1.6052360649925961</v>
      </c>
      <c r="R10" s="262">
        <v>1.8677633325312391</v>
      </c>
      <c r="S10" s="262">
        <v>1.5490117675879891</v>
      </c>
      <c r="T10" s="262">
        <v>1.4047697253604789</v>
      </c>
      <c r="U10" s="262">
        <v>1.3829319387311541</v>
      </c>
      <c r="V10" s="262">
        <v>1.1035867551120451</v>
      </c>
      <c r="W10" s="262">
        <v>1.2903985795954609</v>
      </c>
      <c r="DA10" s="68" t="s">
        <v>261</v>
      </c>
    </row>
    <row r="11" spans="1:105" ht="12" customHeight="1" x14ac:dyDescent="0.25">
      <c r="A11" s="37" t="s">
        <v>160</v>
      </c>
      <c r="B11" s="228">
        <v>1.3620933627015599E-2</v>
      </c>
      <c r="C11" s="228">
        <v>1.3046911757634569E-2</v>
      </c>
      <c r="D11" s="228">
        <v>1.2394051875202001E-2</v>
      </c>
      <c r="E11" s="228">
        <v>1.5836830523036371E-2</v>
      </c>
      <c r="F11" s="228">
        <v>1.4730650955632489E-2</v>
      </c>
      <c r="G11" s="228">
        <v>1.5548834393465849E-2</v>
      </c>
      <c r="H11" s="228">
        <v>1.440542410015813E-2</v>
      </c>
      <c r="I11" s="228">
        <v>1.2449588416243581E-2</v>
      </c>
      <c r="J11" s="228">
        <v>1.0867629416553261E-2</v>
      </c>
      <c r="K11" s="228">
        <v>8.9896014822754885E-3</v>
      </c>
      <c r="L11" s="228">
        <v>2.9950098562949071E-2</v>
      </c>
      <c r="M11" s="228">
        <v>2.4146235381792679E-2</v>
      </c>
      <c r="N11" s="228">
        <v>1.7227203646675859E-2</v>
      </c>
      <c r="O11" s="228">
        <v>1.7338192080719891E-2</v>
      </c>
      <c r="P11" s="228">
        <v>1.9741213193813261E-2</v>
      </c>
      <c r="Q11" s="228">
        <v>1.5002302471941949E-2</v>
      </c>
      <c r="R11" s="228">
        <v>1.4534066389442711E-2</v>
      </c>
      <c r="S11" s="228">
        <v>1.18082663314516E-2</v>
      </c>
      <c r="T11" s="228">
        <v>1.0380284324608529E-2</v>
      </c>
      <c r="U11" s="228">
        <v>9.9911157890328565E-3</v>
      </c>
      <c r="V11" s="228">
        <v>8.492843181676115E-3</v>
      </c>
      <c r="W11" s="228">
        <v>2.2010253246187481E-2</v>
      </c>
      <c r="DA11" s="69" t="s">
        <v>262</v>
      </c>
    </row>
    <row r="12" spans="1:105" ht="12" customHeight="1" x14ac:dyDescent="0.25">
      <c r="A12" s="37" t="s">
        <v>162</v>
      </c>
      <c r="B12" s="228">
        <v>2.077503732358005</v>
      </c>
      <c r="C12" s="228">
        <v>1.8733734166598399</v>
      </c>
      <c r="D12" s="228">
        <v>1.817782975671864</v>
      </c>
      <c r="E12" s="228">
        <v>1.9139353479611561</v>
      </c>
      <c r="F12" s="228">
        <v>1.888615676139934</v>
      </c>
      <c r="G12" s="228">
        <v>2.058014140058992</v>
      </c>
      <c r="H12" s="228">
        <v>1.877895078244082</v>
      </c>
      <c r="I12" s="228">
        <v>1.7836258928124611</v>
      </c>
      <c r="J12" s="228">
        <v>1.7484750217169811</v>
      </c>
      <c r="K12" s="228">
        <v>0.95445701291934448</v>
      </c>
      <c r="L12" s="228">
        <v>1.2284030899243821</v>
      </c>
      <c r="M12" s="228">
        <v>1.1550443170837761</v>
      </c>
      <c r="N12" s="228">
        <v>1.2489095567707611</v>
      </c>
      <c r="O12" s="228">
        <v>1.012176748363087</v>
      </c>
      <c r="P12" s="228">
        <v>1.0136812081257209</v>
      </c>
      <c r="Q12" s="228">
        <v>0.85819544688672789</v>
      </c>
      <c r="R12" s="228">
        <v>0.94279343299786511</v>
      </c>
      <c r="S12" s="228">
        <v>0.80915499552541315</v>
      </c>
      <c r="T12" s="228">
        <v>0.7541379354619363</v>
      </c>
      <c r="U12" s="228">
        <v>0.73422813000758314</v>
      </c>
      <c r="V12" s="228">
        <v>0.62108468800937977</v>
      </c>
      <c r="W12" s="228">
        <v>0.61674201480533275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9.7713411711746884E-2</v>
      </c>
      <c r="DA14" s="69" t="s">
        <v>265</v>
      </c>
    </row>
    <row r="15" spans="1:105" ht="12" customHeight="1" x14ac:dyDescent="0.25">
      <c r="A15" s="37" t="s">
        <v>38</v>
      </c>
      <c r="B15" s="228">
        <v>1.5635057942412049</v>
      </c>
      <c r="C15" s="228">
        <v>1.574184727055759</v>
      </c>
      <c r="D15" s="228">
        <v>1.3636832252960751</v>
      </c>
      <c r="E15" s="228">
        <v>1.3769000173680499</v>
      </c>
      <c r="F15" s="228">
        <v>1.4307709276497731</v>
      </c>
      <c r="G15" s="228">
        <v>1.5689120106355541</v>
      </c>
      <c r="H15" s="228">
        <v>1.5998587809777729</v>
      </c>
      <c r="I15" s="228">
        <v>1.569828221104391</v>
      </c>
      <c r="J15" s="228">
        <v>1.565014872367291</v>
      </c>
      <c r="K15" s="228">
        <v>0.98281090903749857</v>
      </c>
      <c r="L15" s="228">
        <v>1.332443984153985</v>
      </c>
      <c r="M15" s="228">
        <v>1.5917956891482909</v>
      </c>
      <c r="N15" s="228">
        <v>1.4639933769446589</v>
      </c>
      <c r="O15" s="228">
        <v>1.097880128875053</v>
      </c>
      <c r="P15" s="228">
        <v>1.070409255186682</v>
      </c>
      <c r="Q15" s="228">
        <v>0.73203831563392663</v>
      </c>
      <c r="R15" s="228">
        <v>0.91043583314393173</v>
      </c>
      <c r="S15" s="228">
        <v>0.72804850573112456</v>
      </c>
      <c r="T15" s="228">
        <v>0.64025150557393384</v>
      </c>
      <c r="U15" s="228">
        <v>0.63871269293453792</v>
      </c>
      <c r="V15" s="228">
        <v>0.47400922392098932</v>
      </c>
      <c r="W15" s="228">
        <v>0.55393289983219418</v>
      </c>
      <c r="DA15" s="69" t="s">
        <v>266</v>
      </c>
    </row>
    <row r="16" spans="1:105" ht="12" customHeight="1" x14ac:dyDescent="0.25">
      <c r="A16" s="57" t="s">
        <v>167</v>
      </c>
      <c r="B16" s="263">
        <v>242.77377711963689</v>
      </c>
      <c r="C16" s="263">
        <v>224.525802461485</v>
      </c>
      <c r="D16" s="263">
        <v>207.1237038289249</v>
      </c>
      <c r="E16" s="263">
        <v>214.39875056822751</v>
      </c>
      <c r="F16" s="263">
        <v>215.78639378277421</v>
      </c>
      <c r="G16" s="263">
        <v>236.13530725353169</v>
      </c>
      <c r="H16" s="263">
        <v>226.03015039379309</v>
      </c>
      <c r="I16" s="263">
        <v>217.94175274994049</v>
      </c>
      <c r="J16" s="263">
        <v>215.17460652193051</v>
      </c>
      <c r="K16" s="263">
        <v>125.684233090443</v>
      </c>
      <c r="L16" s="263">
        <v>167.7047839735632</v>
      </c>
      <c r="M16" s="263">
        <v>179.2296748196093</v>
      </c>
      <c r="N16" s="263">
        <v>179.8583404070132</v>
      </c>
      <c r="O16" s="263">
        <v>140.02215352728501</v>
      </c>
      <c r="P16" s="263">
        <v>140.7675865797176</v>
      </c>
      <c r="Q16" s="263">
        <v>107.8026923485143</v>
      </c>
      <c r="R16" s="263">
        <v>125.0745600937738</v>
      </c>
      <c r="S16" s="263">
        <v>102.7540393073328</v>
      </c>
      <c r="T16" s="263">
        <v>92.961245747794806</v>
      </c>
      <c r="U16" s="263">
        <v>91.205255085782127</v>
      </c>
      <c r="V16" s="263">
        <v>72.826835929166407</v>
      </c>
      <c r="W16" s="263">
        <v>80.678019584436754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3.911687402494564</v>
      </c>
      <c r="C18" s="232">
        <v>5.282987198276154</v>
      </c>
      <c r="D18" s="232">
        <v>4.6401003728811681</v>
      </c>
      <c r="E18" s="232">
        <v>4.9209480276162498</v>
      </c>
      <c r="F18" s="232">
        <v>5.6673371962943939</v>
      </c>
      <c r="G18" s="232">
        <v>4.9875764143479939</v>
      </c>
      <c r="H18" s="232">
        <v>5.2567919808629027</v>
      </c>
      <c r="I18" s="232">
        <v>3.5499950149499968</v>
      </c>
      <c r="J18" s="232">
        <v>4.0330040101158877</v>
      </c>
      <c r="K18" s="232">
        <v>5.5625763246391378</v>
      </c>
      <c r="L18" s="232">
        <v>1.3513872212428779</v>
      </c>
      <c r="M18" s="232">
        <v>2.2524189226726028</v>
      </c>
      <c r="N18" s="232">
        <v>1.5099198160551921</v>
      </c>
      <c r="O18" s="232">
        <v>1.919158733025099</v>
      </c>
      <c r="P18" s="232">
        <v>2.1930567567772932</v>
      </c>
      <c r="Q18" s="232">
        <v>2.4744139804331802</v>
      </c>
      <c r="R18" s="232">
        <v>2.6902663791875261</v>
      </c>
      <c r="S18" s="232">
        <v>1.5748692378827169</v>
      </c>
      <c r="T18" s="232">
        <v>1.830640536753626</v>
      </c>
      <c r="U18" s="232">
        <v>1.5127672104269201</v>
      </c>
      <c r="V18" s="232">
        <v>1.2147455597640251</v>
      </c>
      <c r="W18" s="232">
        <v>1.8006108308367741</v>
      </c>
      <c r="DA18" s="71" t="s">
        <v>269</v>
      </c>
    </row>
    <row r="19" spans="1:105" ht="12" customHeight="1" x14ac:dyDescent="0.25">
      <c r="A19" s="18" t="s">
        <v>162</v>
      </c>
      <c r="B19" s="232">
        <v>116.3680042828947</v>
      </c>
      <c r="C19" s="232">
        <v>116.64112904640329</v>
      </c>
      <c r="D19" s="232">
        <v>114.39816295128909</v>
      </c>
      <c r="E19" s="232">
        <v>120.5853422853824</v>
      </c>
      <c r="F19" s="232">
        <v>119.5855078075583</v>
      </c>
      <c r="G19" s="232">
        <v>130.04545294737071</v>
      </c>
      <c r="H19" s="232">
        <v>119.1549594955118</v>
      </c>
      <c r="I19" s="232">
        <v>114.22891089632471</v>
      </c>
      <c r="J19" s="232">
        <v>111.6120100561335</v>
      </c>
      <c r="K19" s="232">
        <v>59.293618563915217</v>
      </c>
      <c r="L19" s="232">
        <v>79.952106261998239</v>
      </c>
      <c r="M19" s="232">
        <v>74.579503509670431</v>
      </c>
      <c r="N19" s="232">
        <v>72.302381421868773</v>
      </c>
      <c r="O19" s="232">
        <v>59.085503746357517</v>
      </c>
      <c r="P19" s="232">
        <v>54.99749988180978</v>
      </c>
      <c r="Q19" s="232">
        <v>47.341220383009187</v>
      </c>
      <c r="R19" s="232">
        <v>51.697299726575203</v>
      </c>
      <c r="S19" s="232">
        <v>46.933034161069287</v>
      </c>
      <c r="T19" s="232">
        <v>44.250550283749448</v>
      </c>
      <c r="U19" s="232">
        <v>43.821080684168692</v>
      </c>
      <c r="V19" s="232">
        <v>37.15640630449419</v>
      </c>
      <c r="W19" s="232">
        <v>38.505077084831157</v>
      </c>
      <c r="DA19" s="71" t="s">
        <v>270</v>
      </c>
    </row>
    <row r="20" spans="1:105" ht="12" customHeight="1" x14ac:dyDescent="0.25">
      <c r="A20" s="18" t="s">
        <v>36</v>
      </c>
      <c r="B20" s="232">
        <v>35.242459610919028</v>
      </c>
      <c r="C20" s="232">
        <v>4.9532448241030389</v>
      </c>
      <c r="D20" s="232">
        <v>2.5841289587393121</v>
      </c>
      <c r="E20" s="232">
        <v>2.4649659487950539</v>
      </c>
      <c r="F20" s="232">
        <v>0.27521154605893688</v>
      </c>
      <c r="G20" s="232">
        <v>2.3316841023441679</v>
      </c>
      <c r="H20" s="232">
        <v>0.48264677546747048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21.60705797319865</v>
      </c>
      <c r="O20" s="232">
        <v>15.16736332679527</v>
      </c>
      <c r="P20" s="232">
        <v>25.717664390854029</v>
      </c>
      <c r="Q20" s="232">
        <v>17.75527167870619</v>
      </c>
      <c r="R20" s="232">
        <v>20.949613023206911</v>
      </c>
      <c r="S20" s="232">
        <v>12.174491560127009</v>
      </c>
      <c r="T20" s="232">
        <v>9.4516985345652511</v>
      </c>
      <c r="U20" s="232">
        <v>7.8927267872823466</v>
      </c>
      <c r="V20" s="232">
        <v>6.2035060977497221</v>
      </c>
      <c r="W20" s="232">
        <v>5.9172025582468377</v>
      </c>
      <c r="DA20" s="71" t="s">
        <v>271</v>
      </c>
    </row>
    <row r="21" spans="1:105" ht="12" customHeight="1" x14ac:dyDescent="0.25">
      <c r="A21" s="18" t="s">
        <v>38</v>
      </c>
      <c r="B21" s="232">
        <v>87.251625823328595</v>
      </c>
      <c r="C21" s="232">
        <v>97.648441392702466</v>
      </c>
      <c r="D21" s="232">
        <v>85.501311546015359</v>
      </c>
      <c r="E21" s="232">
        <v>86.427494306433729</v>
      </c>
      <c r="F21" s="232">
        <v>90.258337232862559</v>
      </c>
      <c r="G21" s="232">
        <v>98.770593789468819</v>
      </c>
      <c r="H21" s="232">
        <v>101.1357521419509</v>
      </c>
      <c r="I21" s="232">
        <v>100.1628468386657</v>
      </c>
      <c r="J21" s="232">
        <v>99.529592455681083</v>
      </c>
      <c r="K21" s="232">
        <v>60.828038201888603</v>
      </c>
      <c r="L21" s="232">
        <v>86.401290490322111</v>
      </c>
      <c r="M21" s="232">
        <v>102.39775238726629</v>
      </c>
      <c r="N21" s="232">
        <v>84.438981195890591</v>
      </c>
      <c r="O21" s="232">
        <v>63.850127721107107</v>
      </c>
      <c r="P21" s="232">
        <v>57.859365550276522</v>
      </c>
      <c r="Q21" s="232">
        <v>40.231786306365777</v>
      </c>
      <c r="R21" s="232">
        <v>49.737380964804139</v>
      </c>
      <c r="S21" s="232">
        <v>42.071644348253727</v>
      </c>
      <c r="T21" s="232">
        <v>37.428356392726457</v>
      </c>
      <c r="U21" s="232">
        <v>37.978680403904157</v>
      </c>
      <c r="V21" s="232">
        <v>28.25217796715847</v>
      </c>
      <c r="W21" s="232">
        <v>34.455129110521987</v>
      </c>
      <c r="DA21" s="71" t="s">
        <v>272</v>
      </c>
    </row>
    <row r="22" spans="1:105" ht="12" customHeight="1" x14ac:dyDescent="0.25">
      <c r="A22" s="57" t="s">
        <v>174</v>
      </c>
      <c r="B22" s="263">
        <v>721.46993007767924</v>
      </c>
      <c r="C22" s="263">
        <v>623.47129936147212</v>
      </c>
      <c r="D22" s="263">
        <v>596.90183844865942</v>
      </c>
      <c r="E22" s="263">
        <v>615.80711714667257</v>
      </c>
      <c r="F22" s="263">
        <v>628.62664886129141</v>
      </c>
      <c r="G22" s="263">
        <v>710.38661417016431</v>
      </c>
      <c r="H22" s="263">
        <v>682.06327585498809</v>
      </c>
      <c r="I22" s="263">
        <v>660.93923077717386</v>
      </c>
      <c r="J22" s="263">
        <v>607.5627833444363</v>
      </c>
      <c r="K22" s="263">
        <v>358.28243268684292</v>
      </c>
      <c r="L22" s="263">
        <v>447.69622478322759</v>
      </c>
      <c r="M22" s="263">
        <v>489.41573955083282</v>
      </c>
      <c r="N22" s="263">
        <v>514.92322274735864</v>
      </c>
      <c r="O22" s="263">
        <v>395.42157546736013</v>
      </c>
      <c r="P22" s="263">
        <v>395.13247449900462</v>
      </c>
      <c r="Q22" s="263">
        <v>336.85139354951622</v>
      </c>
      <c r="R22" s="263">
        <v>365.86759583063082</v>
      </c>
      <c r="S22" s="263">
        <v>305.55972323227297</v>
      </c>
      <c r="T22" s="263">
        <v>315.49202963679812</v>
      </c>
      <c r="U22" s="263">
        <v>300.70374484703552</v>
      </c>
      <c r="V22" s="263">
        <v>220.05420762119229</v>
      </c>
      <c r="W22" s="263">
        <v>237.6197471125864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490.46075323131612</v>
      </c>
      <c r="C24" s="232">
        <v>413.39369991770781</v>
      </c>
      <c r="D24" s="232">
        <v>404.9635101765308</v>
      </c>
      <c r="E24" s="232">
        <v>415.69836932949897</v>
      </c>
      <c r="F24" s="232">
        <v>436.48037104306042</v>
      </c>
      <c r="G24" s="232">
        <v>515.5446277223723</v>
      </c>
      <c r="H24" s="232">
        <v>498.98701063897619</v>
      </c>
      <c r="I24" s="232">
        <v>487.69769653670318</v>
      </c>
      <c r="J24" s="232">
        <v>415.8225010801267</v>
      </c>
      <c r="K24" s="232">
        <v>240.08572799606219</v>
      </c>
      <c r="L24" s="232">
        <v>293.52174623279939</v>
      </c>
      <c r="M24" s="232">
        <v>346.20514975837739</v>
      </c>
      <c r="N24" s="232">
        <v>345.82886575957031</v>
      </c>
      <c r="O24" s="232">
        <v>248.74086725075449</v>
      </c>
      <c r="P24" s="232">
        <v>230.4524839166109</v>
      </c>
      <c r="Q24" s="232">
        <v>216.0952056168947</v>
      </c>
      <c r="R24" s="232">
        <v>220.51284048936179</v>
      </c>
      <c r="S24" s="232">
        <v>185.5400106420818</v>
      </c>
      <c r="T24" s="232">
        <v>222.95716826418601</v>
      </c>
      <c r="U24" s="232">
        <v>207.42605206051081</v>
      </c>
      <c r="V24" s="232">
        <v>130.70891539268331</v>
      </c>
      <c r="W24" s="232">
        <v>139.6979687408047</v>
      </c>
      <c r="DA24" s="71" t="s">
        <v>275</v>
      </c>
    </row>
    <row r="25" spans="1:105" ht="12" customHeight="1" x14ac:dyDescent="0.25">
      <c r="A25" s="18" t="s">
        <v>70</v>
      </c>
      <c r="B25" s="232">
        <v>6.1273696616376077</v>
      </c>
      <c r="C25" s="232">
        <v>9.3274439369334399</v>
      </c>
      <c r="D25" s="232">
        <v>7.8195249476970314</v>
      </c>
      <c r="E25" s="232">
        <v>8.2177813863065285</v>
      </c>
      <c r="F25" s="232">
        <v>9.2704611832950139</v>
      </c>
      <c r="G25" s="232">
        <v>7.557559548971696</v>
      </c>
      <c r="H25" s="232">
        <v>8.2354781273305644</v>
      </c>
      <c r="I25" s="232">
        <v>5.5869645603851934</v>
      </c>
      <c r="J25" s="232">
        <v>7.1520501140728623</v>
      </c>
      <c r="K25" s="232">
        <v>10.80325517229878</v>
      </c>
      <c r="L25" s="232">
        <v>2.744545549661312</v>
      </c>
      <c r="M25" s="232">
        <v>4.4923347498554911</v>
      </c>
      <c r="N25" s="232">
        <v>2.8236585671157002</v>
      </c>
      <c r="O25" s="232">
        <v>3.9042440772105671</v>
      </c>
      <c r="P25" s="232">
        <v>4.5684834740118614</v>
      </c>
      <c r="Q25" s="232">
        <v>4.6485983009834513</v>
      </c>
      <c r="R25" s="232">
        <v>5.451453271746475</v>
      </c>
      <c r="S25" s="232">
        <v>3.2901590577785251</v>
      </c>
      <c r="T25" s="232">
        <v>3.2268961470788891</v>
      </c>
      <c r="U25" s="232">
        <v>2.809379228701768</v>
      </c>
      <c r="V25" s="232">
        <v>2.5819806628176858</v>
      </c>
      <c r="W25" s="232">
        <v>4.0446371238508059</v>
      </c>
      <c r="DA25" s="71" t="s">
        <v>276</v>
      </c>
    </row>
    <row r="26" spans="1:105" ht="12" customHeight="1" x14ac:dyDescent="0.25">
      <c r="A26" s="18" t="s">
        <v>162</v>
      </c>
      <c r="B26" s="232">
        <v>169.99443821698529</v>
      </c>
      <c r="C26" s="232">
        <v>192.05516433140809</v>
      </c>
      <c r="D26" s="232">
        <v>179.78904715716229</v>
      </c>
      <c r="E26" s="232">
        <v>187.79823740185699</v>
      </c>
      <c r="F26" s="232">
        <v>182.42822166340511</v>
      </c>
      <c r="G26" s="232">
        <v>183.77158997481109</v>
      </c>
      <c r="H26" s="232">
        <v>174.08900201707681</v>
      </c>
      <c r="I26" s="232">
        <v>167.6545696800855</v>
      </c>
      <c r="J26" s="232">
        <v>184.58823215023679</v>
      </c>
      <c r="K26" s="232">
        <v>107.3934495184819</v>
      </c>
      <c r="L26" s="232">
        <v>151.42993300076691</v>
      </c>
      <c r="M26" s="232">
        <v>138.71825504259991</v>
      </c>
      <c r="N26" s="232">
        <v>126.0962247484068</v>
      </c>
      <c r="O26" s="232">
        <v>112.0980846119386</v>
      </c>
      <c r="P26" s="232">
        <v>106.8455207553702</v>
      </c>
      <c r="Q26" s="232">
        <v>82.943105794230561</v>
      </c>
      <c r="R26" s="232">
        <v>97.695836303451642</v>
      </c>
      <c r="S26" s="232">
        <v>91.441262039783851</v>
      </c>
      <c r="T26" s="232">
        <v>72.743095036043599</v>
      </c>
      <c r="U26" s="232">
        <v>75.894889695940151</v>
      </c>
      <c r="V26" s="232">
        <v>73.653358385547364</v>
      </c>
      <c r="W26" s="232">
        <v>80.661981904848759</v>
      </c>
      <c r="DA26" s="71" t="s">
        <v>277</v>
      </c>
    </row>
    <row r="27" spans="1:105" ht="12" customHeight="1" x14ac:dyDescent="0.25">
      <c r="A27" s="18" t="s">
        <v>36</v>
      </c>
      <c r="B27" s="232">
        <v>54.887368967740187</v>
      </c>
      <c r="C27" s="232">
        <v>8.6949911754227251</v>
      </c>
      <c r="D27" s="232">
        <v>4.3297561672692364</v>
      </c>
      <c r="E27" s="232">
        <v>4.09272902901008</v>
      </c>
      <c r="F27" s="232">
        <v>0.44759497153080541</v>
      </c>
      <c r="G27" s="232">
        <v>3.512836924009342</v>
      </c>
      <c r="H27" s="232">
        <v>0.75178507160456898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40.174473672265783</v>
      </c>
      <c r="O27" s="232">
        <v>30.678379527456539</v>
      </c>
      <c r="P27" s="232">
        <v>53.265986353011627</v>
      </c>
      <c r="Q27" s="232">
        <v>33.164483837407417</v>
      </c>
      <c r="R27" s="232">
        <v>42.207465766070918</v>
      </c>
      <c r="S27" s="232">
        <v>25.288291492628801</v>
      </c>
      <c r="T27" s="232">
        <v>16.564870189489689</v>
      </c>
      <c r="U27" s="232">
        <v>14.573423861882739</v>
      </c>
      <c r="V27" s="232">
        <v>13.10995318014397</v>
      </c>
      <c r="W27" s="232">
        <v>13.21515934308213</v>
      </c>
      <c r="DA27" s="71" t="s">
        <v>278</v>
      </c>
    </row>
    <row r="28" spans="1:105" ht="12" customHeight="1" x14ac:dyDescent="0.25">
      <c r="A28" s="57" t="s">
        <v>181</v>
      </c>
      <c r="B28" s="263">
        <v>298.38515188157481</v>
      </c>
      <c r="C28" s="263">
        <v>282.18168538577618</v>
      </c>
      <c r="D28" s="263">
        <v>260.62662188526298</v>
      </c>
      <c r="E28" s="263">
        <v>269.87298405732469</v>
      </c>
      <c r="F28" s="263">
        <v>272.13062242564769</v>
      </c>
      <c r="G28" s="263">
        <v>297.37613894480728</v>
      </c>
      <c r="H28" s="263">
        <v>284.88655728216219</v>
      </c>
      <c r="I28" s="263">
        <v>274.77534992388962</v>
      </c>
      <c r="J28" s="263">
        <v>271.17235829874687</v>
      </c>
      <c r="K28" s="263">
        <v>158.6029947560487</v>
      </c>
      <c r="L28" s="263">
        <v>211.68001532351579</v>
      </c>
      <c r="M28" s="263">
        <v>225.9358631452051</v>
      </c>
      <c r="N28" s="263">
        <v>222.86113783862379</v>
      </c>
      <c r="O28" s="263">
        <v>173.59258527656891</v>
      </c>
      <c r="P28" s="263">
        <v>171.59195971777339</v>
      </c>
      <c r="Q28" s="263">
        <v>131.1000937056825</v>
      </c>
      <c r="R28" s="263">
        <v>152.47579442432411</v>
      </c>
      <c r="S28" s="263">
        <v>126.5140966344174</v>
      </c>
      <c r="T28" s="263">
        <v>114.71670983662101</v>
      </c>
      <c r="U28" s="263">
        <v>112.9602457525297</v>
      </c>
      <c r="V28" s="263">
        <v>90.403380658503579</v>
      </c>
      <c r="W28" s="263">
        <v>100.644838524863</v>
      </c>
      <c r="DA28" s="70" t="s">
        <v>279</v>
      </c>
    </row>
    <row r="29" spans="1:105" ht="12" customHeight="1" x14ac:dyDescent="0.25">
      <c r="A29" s="60" t="s">
        <v>183</v>
      </c>
      <c r="B29" s="264">
        <v>174.85439739747139</v>
      </c>
      <c r="C29" s="264">
        <v>158.48932158092069</v>
      </c>
      <c r="D29" s="264">
        <v>153.28960127976899</v>
      </c>
      <c r="E29" s="264">
        <v>161.58537613572739</v>
      </c>
      <c r="F29" s="264">
        <v>160.22093915103031</v>
      </c>
      <c r="G29" s="264">
        <v>173.9567420900716</v>
      </c>
      <c r="H29" s="264">
        <v>159.24420631318489</v>
      </c>
      <c r="I29" s="264">
        <v>150.60913482330861</v>
      </c>
      <c r="J29" s="264">
        <v>147.4748048168519</v>
      </c>
      <c r="K29" s="264">
        <v>83.353160902258836</v>
      </c>
      <c r="L29" s="264">
        <v>105.46725873018281</v>
      </c>
      <c r="M29" s="264">
        <v>99.342998772369924</v>
      </c>
      <c r="N29" s="264">
        <v>105.9496938045688</v>
      </c>
      <c r="O29" s="264">
        <v>86.365256524623618</v>
      </c>
      <c r="P29" s="264">
        <v>86.65927362080518</v>
      </c>
      <c r="Q29" s="264">
        <v>73.638274682872378</v>
      </c>
      <c r="R29" s="264">
        <v>80.998913443819262</v>
      </c>
      <c r="S29" s="264">
        <v>68.749901875908805</v>
      </c>
      <c r="T29" s="264">
        <v>64.109106324205939</v>
      </c>
      <c r="U29" s="264">
        <v>62.300591790565562</v>
      </c>
      <c r="V29" s="264">
        <v>53.207241289841363</v>
      </c>
      <c r="W29" s="264">
        <v>56.004405396983501</v>
      </c>
      <c r="DA29" s="72" t="s">
        <v>280</v>
      </c>
    </row>
    <row r="30" spans="1:105" ht="12" customHeight="1" x14ac:dyDescent="0.25">
      <c r="A30" s="59" t="s">
        <v>33</v>
      </c>
      <c r="B30" s="232">
        <v>3.4558541514576699</v>
      </c>
      <c r="C30" s="232">
        <v>2.9924537861950249</v>
      </c>
      <c r="D30" s="232">
        <v>2.8475991930504692</v>
      </c>
      <c r="E30" s="232">
        <v>3.0539488897168332</v>
      </c>
      <c r="F30" s="232">
        <v>3.7373483304752981</v>
      </c>
      <c r="G30" s="232">
        <v>3.967555856174624</v>
      </c>
      <c r="H30" s="232">
        <v>3.5223714516848652</v>
      </c>
      <c r="I30" s="232">
        <v>3.5926601183012581</v>
      </c>
      <c r="J30" s="232">
        <v>2.8653271429107972</v>
      </c>
      <c r="K30" s="232">
        <v>2.4123150595918692</v>
      </c>
      <c r="L30" s="232">
        <v>3.0661017355060292</v>
      </c>
      <c r="M30" s="232">
        <v>2.3820389220267528</v>
      </c>
      <c r="N30" s="232">
        <v>2.3368637362557778</v>
      </c>
      <c r="O30" s="232">
        <v>1.6085996732047341</v>
      </c>
      <c r="P30" s="232">
        <v>1.097540132451754</v>
      </c>
      <c r="Q30" s="232">
        <v>1.2771333043068529</v>
      </c>
      <c r="R30" s="232">
        <v>1.6659155324728481</v>
      </c>
      <c r="S30" s="232">
        <v>1.1853024143140429</v>
      </c>
      <c r="T30" s="232">
        <v>0.95808026110145239</v>
      </c>
      <c r="U30" s="232">
        <v>1.0149823245724869</v>
      </c>
      <c r="V30" s="232">
        <v>2.0033612581475082</v>
      </c>
      <c r="W30" s="232">
        <v>1.9598630603138689</v>
      </c>
      <c r="DA30" s="71" t="s">
        <v>281</v>
      </c>
    </row>
    <row r="31" spans="1:105" ht="12" customHeight="1" x14ac:dyDescent="0.25">
      <c r="A31" s="59" t="s">
        <v>160</v>
      </c>
      <c r="B31" s="232">
        <v>1.1066899675755011</v>
      </c>
      <c r="C31" s="232">
        <v>1.0542373950003949</v>
      </c>
      <c r="D31" s="232">
        <v>1.0032122923397571</v>
      </c>
      <c r="E31" s="232">
        <v>1.2808200616660519</v>
      </c>
      <c r="F31" s="232">
        <v>1.18484897178103</v>
      </c>
      <c r="G31" s="232">
        <v>1.257842218548042</v>
      </c>
      <c r="H31" s="232">
        <v>1.163386314836435</v>
      </c>
      <c r="I31" s="232">
        <v>1.0126276972855861</v>
      </c>
      <c r="J31" s="232">
        <v>0.88332588904175058</v>
      </c>
      <c r="K31" s="232">
        <v>0.70781459555361903</v>
      </c>
      <c r="L31" s="232">
        <v>2.455101623080282</v>
      </c>
      <c r="M31" s="232">
        <v>1.9747623096311619</v>
      </c>
      <c r="N31" s="232">
        <v>1.4147385827856891</v>
      </c>
      <c r="O31" s="232">
        <v>1.4165925568958551</v>
      </c>
      <c r="P31" s="232">
        <v>1.610802666700476</v>
      </c>
      <c r="Q31" s="232">
        <v>1.211007887085892</v>
      </c>
      <c r="R31" s="232">
        <v>1.173402171638293</v>
      </c>
      <c r="S31" s="232">
        <v>0.96344748213124942</v>
      </c>
      <c r="T31" s="232">
        <v>0.8437580133336795</v>
      </c>
      <c r="U31" s="232">
        <v>0.81491847093570269</v>
      </c>
      <c r="V31" s="232">
        <v>0.68534251794328671</v>
      </c>
      <c r="W31" s="232">
        <v>1.8240627586932621</v>
      </c>
      <c r="DA31" s="71" t="s">
        <v>282</v>
      </c>
    </row>
    <row r="32" spans="1:105" ht="12" customHeight="1" x14ac:dyDescent="0.25">
      <c r="A32" s="59" t="s">
        <v>70</v>
      </c>
      <c r="B32" s="232">
        <v>5.5381626597371456</v>
      </c>
      <c r="C32" s="232">
        <v>6.6920184816631707</v>
      </c>
      <c r="D32" s="232">
        <v>5.8251100518786956</v>
      </c>
      <c r="E32" s="232">
        <v>6.1656038381457323</v>
      </c>
      <c r="F32" s="232">
        <v>7.026829100689933</v>
      </c>
      <c r="G32" s="232">
        <v>6.2322564764348716</v>
      </c>
      <c r="H32" s="232">
        <v>6.5305857626238764</v>
      </c>
      <c r="I32" s="232">
        <v>4.4007279998966062</v>
      </c>
      <c r="J32" s="232">
        <v>5.0123055558189629</v>
      </c>
      <c r="K32" s="232">
        <v>6.8814145022866082</v>
      </c>
      <c r="L32" s="232">
        <v>1.661254839813856</v>
      </c>
      <c r="M32" s="232">
        <v>2.784633027005377</v>
      </c>
      <c r="N32" s="232">
        <v>2.0905854567468198</v>
      </c>
      <c r="O32" s="232">
        <v>2.621812918902092</v>
      </c>
      <c r="P32" s="232">
        <v>3.2192230133313409</v>
      </c>
      <c r="Q32" s="232">
        <v>3.534129139790771</v>
      </c>
      <c r="R32" s="232">
        <v>3.8661434530924121</v>
      </c>
      <c r="S32" s="232">
        <v>2.1622889902570961</v>
      </c>
      <c r="T32" s="232">
        <v>2.4752444239252251</v>
      </c>
      <c r="U32" s="232">
        <v>2.017875886950391</v>
      </c>
      <c r="V32" s="232">
        <v>1.599304846195218</v>
      </c>
      <c r="W32" s="232">
        <v>2.332890616240872</v>
      </c>
      <c r="DA32" s="71" t="s">
        <v>283</v>
      </c>
    </row>
    <row r="33" spans="1:105" ht="12" customHeight="1" x14ac:dyDescent="0.25">
      <c r="A33" s="59" t="s">
        <v>162</v>
      </c>
      <c r="B33" s="232">
        <v>164.75369061870111</v>
      </c>
      <c r="C33" s="232">
        <v>147.75061191806211</v>
      </c>
      <c r="D33" s="232">
        <v>143.6136797425001</v>
      </c>
      <c r="E33" s="232">
        <v>151.0850033461987</v>
      </c>
      <c r="F33" s="232">
        <v>148.27191274808399</v>
      </c>
      <c r="G33" s="232">
        <v>162.4990875389141</v>
      </c>
      <c r="H33" s="232">
        <v>148.0278627840398</v>
      </c>
      <c r="I33" s="232">
        <v>141.6031190078252</v>
      </c>
      <c r="J33" s="232">
        <v>138.71384622908039</v>
      </c>
      <c r="K33" s="232">
        <v>73.351616744826742</v>
      </c>
      <c r="L33" s="232">
        <v>98.284800531782651</v>
      </c>
      <c r="M33" s="232">
        <v>92.201564513706629</v>
      </c>
      <c r="N33" s="232">
        <v>100.10750602878051</v>
      </c>
      <c r="O33" s="232">
        <v>80.718251375620937</v>
      </c>
      <c r="P33" s="232">
        <v>80.731707808321602</v>
      </c>
      <c r="Q33" s="232">
        <v>67.616004351688858</v>
      </c>
      <c r="R33" s="232">
        <v>74.293452286615704</v>
      </c>
      <c r="S33" s="232">
        <v>64.438862989206413</v>
      </c>
      <c r="T33" s="232">
        <v>59.832023625845579</v>
      </c>
      <c r="U33" s="232">
        <v>58.452815108106982</v>
      </c>
      <c r="V33" s="232">
        <v>48.919232667555349</v>
      </c>
      <c r="W33" s="232">
        <v>49.887588961735503</v>
      </c>
      <c r="DA33" s="71" t="s">
        <v>284</v>
      </c>
    </row>
    <row r="34" spans="1:105" ht="12" customHeight="1" x14ac:dyDescent="0.25">
      <c r="A34" s="60" t="s">
        <v>189</v>
      </c>
      <c r="B34" s="264">
        <v>123.5307544841033</v>
      </c>
      <c r="C34" s="264">
        <v>123.6923638048555</v>
      </c>
      <c r="D34" s="264">
        <v>107.337020605494</v>
      </c>
      <c r="E34" s="264">
        <v>108.2876079215974</v>
      </c>
      <c r="F34" s="264">
        <v>111.90968327461751</v>
      </c>
      <c r="G34" s="264">
        <v>123.41939685473569</v>
      </c>
      <c r="H34" s="264">
        <v>125.6423509689772</v>
      </c>
      <c r="I34" s="264">
        <v>124.166215100581</v>
      </c>
      <c r="J34" s="264">
        <v>123.6975534818951</v>
      </c>
      <c r="K34" s="264">
        <v>75.249833853789895</v>
      </c>
      <c r="L34" s="264">
        <v>106.212756593333</v>
      </c>
      <c r="M34" s="264">
        <v>126.59286437283509</v>
      </c>
      <c r="N34" s="264">
        <v>116.9114440340549</v>
      </c>
      <c r="O34" s="264">
        <v>87.227328751945279</v>
      </c>
      <c r="P34" s="264">
        <v>84.932686096968169</v>
      </c>
      <c r="Q34" s="264">
        <v>57.461819022810133</v>
      </c>
      <c r="R34" s="264">
        <v>71.476880980504887</v>
      </c>
      <c r="S34" s="264">
        <v>57.764194758508587</v>
      </c>
      <c r="T34" s="264">
        <v>50.607603512415068</v>
      </c>
      <c r="U34" s="264">
        <v>50.659653961964139</v>
      </c>
      <c r="V34" s="264">
        <v>37.196139368662223</v>
      </c>
      <c r="W34" s="264">
        <v>44.640433127879447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188.37069728912331</v>
      </c>
      <c r="C35" s="263">
        <f t="shared" si="0"/>
        <v>174.72149332680993</v>
      </c>
      <c r="D35" s="263">
        <f t="shared" si="0"/>
        <v>161.85367032745239</v>
      </c>
      <c r="E35" s="263">
        <f t="shared" si="0"/>
        <v>167.57592402510917</v>
      </c>
      <c r="F35" s="263">
        <f t="shared" si="0"/>
        <v>177.22770537401803</v>
      </c>
      <c r="G35" s="263">
        <f t="shared" si="0"/>
        <v>193.42354215648672</v>
      </c>
      <c r="H35" s="263">
        <f t="shared" si="0"/>
        <v>177.15992106943833</v>
      </c>
      <c r="I35" s="263">
        <f t="shared" si="0"/>
        <v>170.13059464086552</v>
      </c>
      <c r="J35" s="263">
        <f t="shared" si="0"/>
        <v>167.91092960824722</v>
      </c>
      <c r="K35" s="263">
        <f t="shared" si="0"/>
        <v>151.41389960714753</v>
      </c>
      <c r="L35" s="263">
        <f t="shared" si="0"/>
        <v>135.96613665219434</v>
      </c>
      <c r="M35" s="263">
        <f t="shared" si="0"/>
        <v>144.69572680943884</v>
      </c>
      <c r="N35" s="263">
        <f t="shared" si="0"/>
        <v>161.68811448384344</v>
      </c>
      <c r="O35" s="263">
        <f t="shared" si="0"/>
        <v>122.03717373936047</v>
      </c>
      <c r="P35" s="263">
        <f t="shared" si="0"/>
        <v>123.06395440466486</v>
      </c>
      <c r="Q35" s="263">
        <f t="shared" si="0"/>
        <v>105.14699634164653</v>
      </c>
      <c r="R35" s="263">
        <f t="shared" si="0"/>
        <v>125.57394464571959</v>
      </c>
      <c r="S35" s="263">
        <f t="shared" si="0"/>
        <v>100.52475019922602</v>
      </c>
      <c r="T35" s="263">
        <f t="shared" si="0"/>
        <v>82.186236765232707</v>
      </c>
      <c r="U35" s="263">
        <f t="shared" si="0"/>
        <v>90.509881752661983</v>
      </c>
      <c r="V35" s="263">
        <f t="shared" si="0"/>
        <v>71.005929057173702</v>
      </c>
      <c r="W35" s="263">
        <f t="shared" si="0"/>
        <v>69.877113010332224</v>
      </c>
      <c r="DA35" s="70"/>
    </row>
    <row r="36" spans="1:105" ht="12" customHeight="1" x14ac:dyDescent="0.25">
      <c r="A36" s="60" t="s">
        <v>192</v>
      </c>
      <c r="B36" s="264">
        <v>77.313284600432894</v>
      </c>
      <c r="C36" s="264">
        <v>69.754461434320007</v>
      </c>
      <c r="D36" s="264">
        <v>67.633418530728733</v>
      </c>
      <c r="E36" s="264">
        <v>71.318335116429566</v>
      </c>
      <c r="F36" s="264">
        <v>70.534549672510025</v>
      </c>
      <c r="G36" s="264">
        <v>76.8101536919594</v>
      </c>
      <c r="H36" s="264">
        <v>70.104577273758892</v>
      </c>
      <c r="I36" s="264">
        <v>66.603618972040806</v>
      </c>
      <c r="J36" s="264">
        <v>65.084801835293263</v>
      </c>
      <c r="K36" s="264">
        <v>35.917555696412698</v>
      </c>
      <c r="L36" s="264">
        <v>46.868438772611121</v>
      </c>
      <c r="M36" s="264">
        <v>43.83624942030427</v>
      </c>
      <c r="N36" s="264">
        <v>46.964588257979628</v>
      </c>
      <c r="O36" s="264">
        <v>38.103784530251787</v>
      </c>
      <c r="P36" s="264">
        <v>38.109111000710932</v>
      </c>
      <c r="Q36" s="264">
        <v>32.274231895879822</v>
      </c>
      <c r="R36" s="264">
        <v>35.466761624261331</v>
      </c>
      <c r="S36" s="264">
        <v>30.34124778676015</v>
      </c>
      <c r="T36" s="264">
        <v>28.21268614747051</v>
      </c>
      <c r="U36" s="264">
        <v>27.486685036552831</v>
      </c>
      <c r="V36" s="264">
        <v>23.522830310987771</v>
      </c>
      <c r="W36" s="264">
        <v>24.616350861665211</v>
      </c>
      <c r="DA36" s="72" t="s">
        <v>286</v>
      </c>
    </row>
    <row r="37" spans="1:105" ht="12" customHeight="1" x14ac:dyDescent="0.25">
      <c r="A37" s="59" t="s">
        <v>33</v>
      </c>
      <c r="B37" s="232">
        <v>1.5780142758495279</v>
      </c>
      <c r="C37" s="232">
        <v>1.3751034963159809</v>
      </c>
      <c r="D37" s="232">
        <v>1.3060287695545389</v>
      </c>
      <c r="E37" s="232">
        <v>1.4013825083223479</v>
      </c>
      <c r="F37" s="232">
        <v>1.7207723023604371</v>
      </c>
      <c r="G37" s="232">
        <v>1.8169593663039321</v>
      </c>
      <c r="H37" s="232">
        <v>1.616976670000223</v>
      </c>
      <c r="I37" s="232">
        <v>1.63659649136583</v>
      </c>
      <c r="J37" s="232">
        <v>1.309040977499162</v>
      </c>
      <c r="K37" s="232">
        <v>1.133025785196629</v>
      </c>
      <c r="L37" s="232">
        <v>1.384345761088426</v>
      </c>
      <c r="M37" s="232">
        <v>1.081414867668784</v>
      </c>
      <c r="N37" s="232">
        <v>1.0567185192916011</v>
      </c>
      <c r="O37" s="232">
        <v>0.73192279543468519</v>
      </c>
      <c r="P37" s="232">
        <v>0.50127341044053031</v>
      </c>
      <c r="Q37" s="232">
        <v>0.58796089882901881</v>
      </c>
      <c r="R37" s="232">
        <v>0.76601202165399007</v>
      </c>
      <c r="S37" s="232">
        <v>0.54009376063242009</v>
      </c>
      <c r="T37" s="232">
        <v>0.43855791081653389</v>
      </c>
      <c r="U37" s="232">
        <v>0.46279433590547792</v>
      </c>
      <c r="V37" s="232">
        <v>0.91312945594073769</v>
      </c>
      <c r="W37" s="232">
        <v>0.89888792836555675</v>
      </c>
      <c r="DA37" s="71" t="s">
        <v>287</v>
      </c>
    </row>
    <row r="38" spans="1:105" ht="12" customHeight="1" x14ac:dyDescent="0.25">
      <c r="A38" s="59" t="s">
        <v>160</v>
      </c>
      <c r="B38" s="232">
        <v>0.50533746253063838</v>
      </c>
      <c r="C38" s="232">
        <v>0.48444708970941369</v>
      </c>
      <c r="D38" s="232">
        <v>0.46011535575795492</v>
      </c>
      <c r="E38" s="232">
        <v>0.58773702361914226</v>
      </c>
      <c r="F38" s="232">
        <v>0.54553525998518504</v>
      </c>
      <c r="G38" s="232">
        <v>0.57603428487757469</v>
      </c>
      <c r="H38" s="232">
        <v>0.53406307514450979</v>
      </c>
      <c r="I38" s="232">
        <v>0.4612913222698799</v>
      </c>
      <c r="J38" s="232">
        <v>0.40355244883726282</v>
      </c>
      <c r="K38" s="232">
        <v>0.33244919013043722</v>
      </c>
      <c r="L38" s="232">
        <v>1.1084790454259279</v>
      </c>
      <c r="M38" s="232">
        <v>0.8965165522694597</v>
      </c>
      <c r="N38" s="232">
        <v>0.6397379689674646</v>
      </c>
      <c r="O38" s="232">
        <v>0.64455837055439935</v>
      </c>
      <c r="P38" s="232">
        <v>0.73569295774170074</v>
      </c>
      <c r="Q38" s="232">
        <v>0.55751837602144005</v>
      </c>
      <c r="R38" s="232">
        <v>0.53954726526597241</v>
      </c>
      <c r="S38" s="232">
        <v>0.43900355513680461</v>
      </c>
      <c r="T38" s="232">
        <v>0.38622729909591969</v>
      </c>
      <c r="U38" s="232">
        <v>0.37157263081664821</v>
      </c>
      <c r="V38" s="232">
        <v>0.31237822833875062</v>
      </c>
      <c r="W38" s="232">
        <v>0.83660334620928345</v>
      </c>
      <c r="DA38" s="71" t="s">
        <v>288</v>
      </c>
    </row>
    <row r="39" spans="1:105" ht="12" customHeight="1" x14ac:dyDescent="0.25">
      <c r="A39" s="59" t="s">
        <v>162</v>
      </c>
      <c r="B39" s="232">
        <v>75.229932862052735</v>
      </c>
      <c r="C39" s="232">
        <v>67.894910848294614</v>
      </c>
      <c r="D39" s="232">
        <v>65.867274405416239</v>
      </c>
      <c r="E39" s="232">
        <v>69.329215584488082</v>
      </c>
      <c r="F39" s="232">
        <v>68.268242110164408</v>
      </c>
      <c r="G39" s="232">
        <v>74.417160040777887</v>
      </c>
      <c r="H39" s="232">
        <v>67.953537528614163</v>
      </c>
      <c r="I39" s="232">
        <v>64.505731158405098</v>
      </c>
      <c r="J39" s="232">
        <v>63.372208408956837</v>
      </c>
      <c r="K39" s="232">
        <v>34.452080721085629</v>
      </c>
      <c r="L39" s="232">
        <v>44.375613966096758</v>
      </c>
      <c r="M39" s="232">
        <v>41.858318000366033</v>
      </c>
      <c r="N39" s="232">
        <v>45.268131769720561</v>
      </c>
      <c r="O39" s="232">
        <v>36.727303364262703</v>
      </c>
      <c r="P39" s="232">
        <v>36.872144632528688</v>
      </c>
      <c r="Q39" s="232">
        <v>31.12875262102936</v>
      </c>
      <c r="R39" s="232">
        <v>34.161202337341358</v>
      </c>
      <c r="S39" s="232">
        <v>29.36215047099093</v>
      </c>
      <c r="T39" s="232">
        <v>27.387900937558051</v>
      </c>
      <c r="U39" s="232">
        <v>26.652318069830709</v>
      </c>
      <c r="V39" s="232">
        <v>22.297322626708279</v>
      </c>
      <c r="W39" s="232">
        <v>22.88085958709037</v>
      </c>
      <c r="DA39" s="71" t="s">
        <v>289</v>
      </c>
    </row>
    <row r="40" spans="1:105" ht="12" customHeight="1" x14ac:dyDescent="0.25">
      <c r="A40" s="60" t="s">
        <v>197</v>
      </c>
      <c r="B40" s="264">
        <v>54.650722608857137</v>
      </c>
      <c r="C40" s="264">
        <v>48.12745671832549</v>
      </c>
      <c r="D40" s="264">
        <v>44.99097919011389</v>
      </c>
      <c r="E40" s="264">
        <v>46.567052135005618</v>
      </c>
      <c r="F40" s="264">
        <v>55.16702906926006</v>
      </c>
      <c r="G40" s="264">
        <v>60.092941814784119</v>
      </c>
      <c r="H40" s="264">
        <v>49.37807918361311</v>
      </c>
      <c r="I40" s="264">
        <v>46.964432792970698</v>
      </c>
      <c r="J40" s="264">
        <v>46.314197983429082</v>
      </c>
      <c r="K40" s="264">
        <v>80.152700986028691</v>
      </c>
      <c r="L40" s="264">
        <v>41.142609612027492</v>
      </c>
      <c r="M40" s="264">
        <v>43.387953977971648</v>
      </c>
      <c r="N40" s="264">
        <v>61.856734674785002</v>
      </c>
      <c r="O40" s="264">
        <v>44.24441540045963</v>
      </c>
      <c r="P40" s="264">
        <v>46.164009284205903</v>
      </c>
      <c r="Q40" s="264">
        <v>46.418750094196412</v>
      </c>
      <c r="R40" s="264">
        <v>57.241080848723662</v>
      </c>
      <c r="S40" s="264">
        <v>43.862724862138052</v>
      </c>
      <c r="T40" s="264">
        <v>30.808095938296621</v>
      </c>
      <c r="U40" s="264">
        <v>39.924271399943073</v>
      </c>
      <c r="V40" s="264">
        <v>30.529146798343302</v>
      </c>
      <c r="W40" s="264">
        <v>24.786501845381071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0.81782074444453035</v>
      </c>
      <c r="C43" s="231">
        <v>0.85997852852676859</v>
      </c>
      <c r="D43" s="231">
        <v>0.80586394022955332</v>
      </c>
      <c r="E43" s="231">
        <v>0.85416904114167336</v>
      </c>
      <c r="F43" s="231">
        <v>0.91072475621901461</v>
      </c>
      <c r="G43" s="231">
        <v>0.96167915136822768</v>
      </c>
      <c r="H43" s="231">
        <v>1.0337948353452759</v>
      </c>
      <c r="I43" s="231">
        <v>1.089954873086326</v>
      </c>
      <c r="J43" s="231">
        <v>0.86782734498606118</v>
      </c>
      <c r="K43" s="231">
        <v>0.23629445855575809</v>
      </c>
      <c r="L43" s="231">
        <v>0.86241939060777673</v>
      </c>
      <c r="M43" s="231">
        <v>0.72577616153434554</v>
      </c>
      <c r="N43" s="231">
        <v>0.41828591112264291</v>
      </c>
      <c r="O43" s="231">
        <v>0.32062226856776238</v>
      </c>
      <c r="P43" s="231">
        <v>0.19327658473848541</v>
      </c>
      <c r="Q43" s="231">
        <v>0.17129786134190481</v>
      </c>
      <c r="R43" s="231">
        <v>0.20866086226389641</v>
      </c>
      <c r="S43" s="231">
        <v>0.17108180208128629</v>
      </c>
      <c r="T43" s="231">
        <v>0.18602556396732089</v>
      </c>
      <c r="U43" s="231">
        <v>0.14875852330706371</v>
      </c>
      <c r="V43" s="231">
        <v>0.30187707115555878</v>
      </c>
      <c r="W43" s="231">
        <v>0.4273745940636135</v>
      </c>
      <c r="DA43" s="73" t="s">
        <v>293</v>
      </c>
    </row>
    <row r="44" spans="1:105" ht="12" customHeight="1" x14ac:dyDescent="0.25">
      <c r="A44" s="64" t="s">
        <v>160</v>
      </c>
      <c r="B44" s="231">
        <v>0.26687632771171999</v>
      </c>
      <c r="C44" s="231">
        <v>0.308730784280078</v>
      </c>
      <c r="D44" s="231">
        <v>0.28930575289561972</v>
      </c>
      <c r="E44" s="231">
        <v>0.36504932233631338</v>
      </c>
      <c r="F44" s="231">
        <v>0.2942171092568765</v>
      </c>
      <c r="G44" s="231">
        <v>0.31068099102888552</v>
      </c>
      <c r="H44" s="231">
        <v>0.34794012846400901</v>
      </c>
      <c r="I44" s="231">
        <v>0.31305709400758719</v>
      </c>
      <c r="J44" s="231">
        <v>0.27262233860686752</v>
      </c>
      <c r="K44" s="231">
        <v>7.0651337151534363E-2</v>
      </c>
      <c r="L44" s="231">
        <v>0.70369228259972649</v>
      </c>
      <c r="M44" s="231">
        <v>0.6131264315744881</v>
      </c>
      <c r="N44" s="231">
        <v>0.25804616458485607</v>
      </c>
      <c r="O44" s="231">
        <v>0.28772130747585511</v>
      </c>
      <c r="P44" s="231">
        <v>0.2890563645925423</v>
      </c>
      <c r="Q44" s="231">
        <v>0.1655175484644828</v>
      </c>
      <c r="R44" s="231">
        <v>0.1497670484587115</v>
      </c>
      <c r="S44" s="231">
        <v>0.14170463520276749</v>
      </c>
      <c r="T44" s="231">
        <v>0.16694369080109059</v>
      </c>
      <c r="U44" s="231">
        <v>0.12170793783264131</v>
      </c>
      <c r="V44" s="231">
        <v>0.1052349249646526</v>
      </c>
      <c r="W44" s="231">
        <v>0.40532567404554282</v>
      </c>
      <c r="DA44" s="73" t="s">
        <v>294</v>
      </c>
    </row>
    <row r="45" spans="1:105" ht="12" customHeight="1" x14ac:dyDescent="0.25">
      <c r="A45" s="64" t="s">
        <v>70</v>
      </c>
      <c r="B45" s="231">
        <v>1.294753748177923</v>
      </c>
      <c r="C45" s="231">
        <v>1.8999231765063369</v>
      </c>
      <c r="D45" s="231">
        <v>1.628567446345637</v>
      </c>
      <c r="E45" s="231">
        <v>1.703634519567774</v>
      </c>
      <c r="F45" s="231">
        <v>1.6916157074345159</v>
      </c>
      <c r="G45" s="231">
        <v>1.4923518275776271</v>
      </c>
      <c r="H45" s="231">
        <v>1.893520867640172</v>
      </c>
      <c r="I45" s="231">
        <v>1.3189722663258969</v>
      </c>
      <c r="J45" s="231">
        <v>1.499738041734155</v>
      </c>
      <c r="K45" s="231">
        <v>0.66591067978581298</v>
      </c>
      <c r="L45" s="231">
        <v>0.46162249473202571</v>
      </c>
      <c r="M45" s="231">
        <v>0.83818632031928275</v>
      </c>
      <c r="N45" s="231">
        <v>0.36968048500658918</v>
      </c>
      <c r="O45" s="231">
        <v>0.51625724382042892</v>
      </c>
      <c r="P45" s="231">
        <v>0.56005238354924136</v>
      </c>
      <c r="Q45" s="231">
        <v>0.46829215057635271</v>
      </c>
      <c r="R45" s="231">
        <v>0.47839291332701739</v>
      </c>
      <c r="S45" s="231">
        <v>0.30832386190990718</v>
      </c>
      <c r="T45" s="231">
        <v>0.47479657871161213</v>
      </c>
      <c r="U45" s="231">
        <v>0.29217064734979181</v>
      </c>
      <c r="V45" s="231">
        <v>0.23807887567426289</v>
      </c>
      <c r="W45" s="231">
        <v>0.50256947046252987</v>
      </c>
      <c r="DA45" s="73" t="s">
        <v>295</v>
      </c>
    </row>
    <row r="46" spans="1:105" ht="12" customHeight="1" x14ac:dyDescent="0.25">
      <c r="A46" s="64" t="s">
        <v>34</v>
      </c>
      <c r="B46" s="231">
        <v>0.79355482021967261</v>
      </c>
      <c r="C46" s="231">
        <v>0.77843952827557972</v>
      </c>
      <c r="D46" s="231">
        <v>0.74422688158620076</v>
      </c>
      <c r="E46" s="231">
        <v>0.56775115126497622</v>
      </c>
      <c r="F46" s="231">
        <v>0.57358864444177238</v>
      </c>
      <c r="G46" s="231">
        <v>0.6036687589145322</v>
      </c>
      <c r="H46" s="231">
        <v>0.76915275335794819</v>
      </c>
      <c r="I46" s="231">
        <v>0.37857174346950401</v>
      </c>
      <c r="J46" s="231">
        <v>0.1888561640602954</v>
      </c>
      <c r="K46" s="231">
        <v>0.16431726289078191</v>
      </c>
      <c r="L46" s="231">
        <v>0.18232021112568689</v>
      </c>
      <c r="M46" s="231">
        <v>0.18515384972707311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38.894955274354047</v>
      </c>
      <c r="C47" s="231">
        <v>42.35891738275344</v>
      </c>
      <c r="D47" s="231">
        <v>40.544698884783188</v>
      </c>
      <c r="E47" s="231">
        <v>42.155944900644087</v>
      </c>
      <c r="F47" s="231">
        <v>36.04440515680313</v>
      </c>
      <c r="G47" s="231">
        <v>39.292845951095359</v>
      </c>
      <c r="H47" s="231">
        <v>43.340915625145122</v>
      </c>
      <c r="I47" s="231">
        <v>42.856885960491383</v>
      </c>
      <c r="J47" s="231">
        <v>41.911609415151403</v>
      </c>
      <c r="K47" s="231">
        <v>7.1677790081631274</v>
      </c>
      <c r="L47" s="231">
        <v>27.578695503004241</v>
      </c>
      <c r="M47" s="231">
        <v>28.025124071529291</v>
      </c>
      <c r="N47" s="231">
        <v>17.87565223727761</v>
      </c>
      <c r="O47" s="231">
        <v>16.04991952380362</v>
      </c>
      <c r="P47" s="231">
        <v>14.182682497045469</v>
      </c>
      <c r="Q47" s="231">
        <v>9.0473339572468081</v>
      </c>
      <c r="R47" s="231">
        <v>9.283120065794634</v>
      </c>
      <c r="S47" s="231">
        <v>9.2785032360958901</v>
      </c>
      <c r="T47" s="231">
        <v>11.589370217157899</v>
      </c>
      <c r="U47" s="231">
        <v>8.546419742281639</v>
      </c>
      <c r="V47" s="231">
        <v>7.3536998657699497</v>
      </c>
      <c r="W47" s="231">
        <v>10.85252754331024</v>
      </c>
      <c r="DA47" s="73" t="s">
        <v>297</v>
      </c>
    </row>
    <row r="48" spans="1:105" ht="12" customHeight="1" x14ac:dyDescent="0.25">
      <c r="A48" s="64" t="s">
        <v>36</v>
      </c>
      <c r="B48" s="231">
        <v>12.582761693949241</v>
      </c>
      <c r="C48" s="231">
        <v>1.921467317983284</v>
      </c>
      <c r="D48" s="231">
        <v>0.97831628427369322</v>
      </c>
      <c r="E48" s="231">
        <v>0.92050320005079833</v>
      </c>
      <c r="F48" s="231">
        <v>8.8608631937956067E-2</v>
      </c>
      <c r="G48" s="231">
        <v>0.75255474119285848</v>
      </c>
      <c r="H48" s="231">
        <v>0.18752770485444201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5.7063052912030621</v>
      </c>
      <c r="O48" s="231">
        <v>4.4010071833237996</v>
      </c>
      <c r="P48" s="231">
        <v>7.0843013752929416</v>
      </c>
      <c r="Q48" s="231">
        <v>3.6245873032163631</v>
      </c>
      <c r="R48" s="231">
        <v>4.0183909209248432</v>
      </c>
      <c r="S48" s="231">
        <v>2.5709888632848421</v>
      </c>
      <c r="T48" s="231">
        <v>2.6442413507059359</v>
      </c>
      <c r="U48" s="231">
        <v>1.6442894687332941</v>
      </c>
      <c r="V48" s="231">
        <v>1.311473384912216</v>
      </c>
      <c r="W48" s="231">
        <v>1.781473664413185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1.871346040914098E-4</v>
      </c>
      <c r="U49" s="231">
        <v>1.857059590367612E-4</v>
      </c>
      <c r="V49" s="231">
        <v>2.7116076448451898E-4</v>
      </c>
      <c r="W49" s="231">
        <v>2.9437525193434251E-4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15.5638690631668</v>
      </c>
      <c r="G50" s="231">
        <v>16.679160393606629</v>
      </c>
      <c r="H50" s="231">
        <v>1.8052272688061439</v>
      </c>
      <c r="I50" s="231">
        <v>1.0069908555900129</v>
      </c>
      <c r="J50" s="231">
        <v>1.573544678890302</v>
      </c>
      <c r="K50" s="231">
        <v>71.847748239481675</v>
      </c>
      <c r="L50" s="231">
        <v>11.353859729958041</v>
      </c>
      <c r="M50" s="231">
        <v>13.00058714328717</v>
      </c>
      <c r="N50" s="231">
        <v>37.228764585590241</v>
      </c>
      <c r="O50" s="231">
        <v>22.668887873468169</v>
      </c>
      <c r="P50" s="231">
        <v>23.85464007898722</v>
      </c>
      <c r="Q50" s="231">
        <v>32.941721273350502</v>
      </c>
      <c r="R50" s="231">
        <v>43.102749037954553</v>
      </c>
      <c r="S50" s="231">
        <v>31.392122463563361</v>
      </c>
      <c r="T50" s="231">
        <v>15.746531402348671</v>
      </c>
      <c r="U50" s="231">
        <v>29.170739374479609</v>
      </c>
      <c r="V50" s="231">
        <v>21.218511515102179</v>
      </c>
      <c r="W50" s="231">
        <v>10.81693652383402</v>
      </c>
      <c r="DA50" s="73" t="s">
        <v>300</v>
      </c>
    </row>
    <row r="51" spans="1:105" ht="12" customHeight="1" x14ac:dyDescent="0.25">
      <c r="A51" s="61" t="s">
        <v>209</v>
      </c>
      <c r="B51" s="265">
        <v>56.406690079833297</v>
      </c>
      <c r="C51" s="265">
        <v>56.839575174164423</v>
      </c>
      <c r="D51" s="265">
        <v>49.229272606609783</v>
      </c>
      <c r="E51" s="265">
        <v>49.690536773673983</v>
      </c>
      <c r="F51" s="265">
        <v>51.526126632247951</v>
      </c>
      <c r="G51" s="265">
        <v>56.520446649743199</v>
      </c>
      <c r="H51" s="265">
        <v>57.677264612066317</v>
      </c>
      <c r="I51" s="265">
        <v>56.562542875854028</v>
      </c>
      <c r="J51" s="265">
        <v>56.511929789524856</v>
      </c>
      <c r="K51" s="265">
        <v>35.343642924706131</v>
      </c>
      <c r="L51" s="265">
        <v>47.955088267555709</v>
      </c>
      <c r="M51" s="265">
        <v>57.471523411162913</v>
      </c>
      <c r="N51" s="265">
        <v>52.866791551078812</v>
      </c>
      <c r="O51" s="265">
        <v>39.688973808649052</v>
      </c>
      <c r="P51" s="265">
        <v>38.79083411974802</v>
      </c>
      <c r="Q51" s="265">
        <v>26.45401435157029</v>
      </c>
      <c r="R51" s="265">
        <v>32.8661021727346</v>
      </c>
      <c r="S51" s="265">
        <v>26.320777550327811</v>
      </c>
      <c r="T51" s="265">
        <v>23.165454679465569</v>
      </c>
      <c r="U51" s="265">
        <v>23.098925316166071</v>
      </c>
      <c r="V51" s="265">
        <v>16.953951947842629</v>
      </c>
      <c r="W51" s="265">
        <v>20.474260303285941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1181.6043529540659</v>
      </c>
      <c r="C54" s="225">
        <v>1175.782178305875</v>
      </c>
      <c r="D54" s="225">
        <v>1198.9241023657589</v>
      </c>
      <c r="E54" s="225">
        <v>1193.385863951341</v>
      </c>
      <c r="F54" s="225">
        <v>1200.1043905275239</v>
      </c>
      <c r="G54" s="225">
        <v>1181.5869679215909</v>
      </c>
      <c r="H54" s="225">
        <v>1263.7373064152559</v>
      </c>
      <c r="I54" s="225">
        <v>1277.240859055044</v>
      </c>
      <c r="J54" s="225">
        <v>1270.002840860667</v>
      </c>
      <c r="K54" s="225">
        <v>1043.6059125675879</v>
      </c>
      <c r="L54" s="225">
        <v>1078.5388771724449</v>
      </c>
      <c r="M54" s="225">
        <v>1118.0722681148991</v>
      </c>
      <c r="N54" s="225">
        <v>1156.9139671619439</v>
      </c>
      <c r="O54" s="225">
        <v>1168.65287399353</v>
      </c>
      <c r="P54" s="225">
        <v>1205.6431918072151</v>
      </c>
      <c r="Q54" s="225">
        <v>1316.067810300771</v>
      </c>
      <c r="R54" s="225">
        <v>1321.5758107503809</v>
      </c>
      <c r="S54" s="225">
        <v>1449.4412795002311</v>
      </c>
      <c r="T54" s="225">
        <v>1532.2425547240221</v>
      </c>
      <c r="U54" s="225">
        <v>1553.040080895405</v>
      </c>
      <c r="V54" s="225">
        <v>1431.2931158633669</v>
      </c>
      <c r="W54" s="225">
        <v>1586.0072372605259</v>
      </c>
      <c r="DA54" s="89" t="s">
        <v>302</v>
      </c>
    </row>
    <row r="55" spans="1:105" ht="12" customHeight="1" x14ac:dyDescent="0.25">
      <c r="A55" s="55" t="s">
        <v>92</v>
      </c>
      <c r="B55" s="261">
        <v>2.654198304753753</v>
      </c>
      <c r="C55" s="261">
        <v>2.6939779789948268</v>
      </c>
      <c r="D55" s="261">
        <v>2.7200369037245449</v>
      </c>
      <c r="E55" s="261">
        <v>2.704631247992785</v>
      </c>
      <c r="F55" s="261">
        <v>2.709713318861489</v>
      </c>
      <c r="G55" s="261">
        <v>2.6726695585247962</v>
      </c>
      <c r="H55" s="261">
        <v>2.8861250522545632</v>
      </c>
      <c r="I55" s="261">
        <v>2.921439608857646</v>
      </c>
      <c r="J55" s="261">
        <v>2.914156518872153</v>
      </c>
      <c r="K55" s="261">
        <v>2.235787767292122</v>
      </c>
      <c r="L55" s="261">
        <v>2.4807741709278628</v>
      </c>
      <c r="M55" s="261">
        <v>2.5955551587881742</v>
      </c>
      <c r="N55" s="261">
        <v>2.589277126886679</v>
      </c>
      <c r="O55" s="261">
        <v>2.606107043773453</v>
      </c>
      <c r="P55" s="261">
        <v>2.6561867723388519</v>
      </c>
      <c r="Q55" s="261">
        <v>2.789626595399076</v>
      </c>
      <c r="R55" s="261">
        <v>2.8228802020437032</v>
      </c>
      <c r="S55" s="261">
        <v>3.0914375418856479</v>
      </c>
      <c r="T55" s="261">
        <v>3.2506959811568472</v>
      </c>
      <c r="U55" s="261">
        <v>3.2764158024578829</v>
      </c>
      <c r="V55" s="261">
        <v>3.0187488477595221</v>
      </c>
      <c r="W55" s="261">
        <v>3.423821162008549</v>
      </c>
      <c r="DA55" s="67" t="s">
        <v>303</v>
      </c>
    </row>
    <row r="56" spans="1:105" ht="12" customHeight="1" x14ac:dyDescent="0.25">
      <c r="A56" s="202" t="s">
        <v>93</v>
      </c>
      <c r="B56" s="226">
        <v>0.50893112401737428</v>
      </c>
      <c r="C56" s="226">
        <v>0.51655870568235207</v>
      </c>
      <c r="D56" s="226">
        <v>0.52155539256502637</v>
      </c>
      <c r="E56" s="226">
        <v>0.51860142425235478</v>
      </c>
      <c r="F56" s="226">
        <v>0.51957588951175648</v>
      </c>
      <c r="G56" s="226">
        <v>0.51247290758602149</v>
      </c>
      <c r="H56" s="226">
        <v>0.55340208162588367</v>
      </c>
      <c r="I56" s="226">
        <v>0.56017349616337031</v>
      </c>
      <c r="J56" s="226">
        <v>0.55877699494264488</v>
      </c>
      <c r="K56" s="226">
        <v>0.42870270071167199</v>
      </c>
      <c r="L56" s="226">
        <v>0.47567779128723442</v>
      </c>
      <c r="M56" s="226">
        <v>0.49768655267591771</v>
      </c>
      <c r="N56" s="226">
        <v>0.49648276702564348</v>
      </c>
      <c r="O56" s="226">
        <v>0.49970983129697699</v>
      </c>
      <c r="P56" s="226">
        <v>0.50931240413549672</v>
      </c>
      <c r="Q56" s="226">
        <v>0.53489891702606984</v>
      </c>
      <c r="R56" s="226">
        <v>0.5421064246824755</v>
      </c>
      <c r="S56" s="226">
        <v>0.59491706653993948</v>
      </c>
      <c r="T56" s="226">
        <v>0.6359929377347483</v>
      </c>
      <c r="U56" s="226">
        <v>0.63451813558054515</v>
      </c>
      <c r="V56" s="226">
        <v>0.57932527583546733</v>
      </c>
      <c r="W56" s="226">
        <v>0.66184499337175717</v>
      </c>
      <c r="DA56" s="174" t="s">
        <v>304</v>
      </c>
    </row>
    <row r="57" spans="1:105" ht="12" customHeight="1" x14ac:dyDescent="0.25">
      <c r="A57" s="202" t="s">
        <v>94</v>
      </c>
      <c r="B57" s="226">
        <v>70.403288589178175</v>
      </c>
      <c r="C57" s="226">
        <v>71.458454618243096</v>
      </c>
      <c r="D57" s="226">
        <v>72.149674258759077</v>
      </c>
      <c r="E57" s="226">
        <v>71.741035301961418</v>
      </c>
      <c r="F57" s="226">
        <v>71.875838531003964</v>
      </c>
      <c r="G57" s="226">
        <v>70.893243317699259</v>
      </c>
      <c r="H57" s="226">
        <v>76.555204859565507</v>
      </c>
      <c r="I57" s="226">
        <v>77.491932501758882</v>
      </c>
      <c r="J57" s="226">
        <v>77.298746677944905</v>
      </c>
      <c r="K57" s="226">
        <v>59.304842114811471</v>
      </c>
      <c r="L57" s="226">
        <v>65.803169102927058</v>
      </c>
      <c r="M57" s="226">
        <v>68.847764150104638</v>
      </c>
      <c r="N57" s="226">
        <v>68.681237748915507</v>
      </c>
      <c r="O57" s="226">
        <v>69.1276555969675</v>
      </c>
      <c r="P57" s="226">
        <v>70.456033200232</v>
      </c>
      <c r="Q57" s="226">
        <v>73.995558621287316</v>
      </c>
      <c r="R57" s="226">
        <v>74.6247466244874</v>
      </c>
      <c r="S57" s="226">
        <v>81.481742922782743</v>
      </c>
      <c r="T57" s="226">
        <v>85.455383192205815</v>
      </c>
      <c r="U57" s="226">
        <v>85.93269881677891</v>
      </c>
      <c r="V57" s="226">
        <v>79.012987797494731</v>
      </c>
      <c r="W57" s="226">
        <v>89.453131536231808</v>
      </c>
      <c r="DA57" s="174" t="s">
        <v>305</v>
      </c>
    </row>
    <row r="58" spans="1:105" ht="12" customHeight="1" x14ac:dyDescent="0.25">
      <c r="A58" s="202" t="s">
        <v>95</v>
      </c>
      <c r="B58" s="226">
        <v>1.2138793920885189</v>
      </c>
      <c r="C58" s="226">
        <v>1.2320723532921909</v>
      </c>
      <c r="D58" s="226">
        <v>1.2439902238042539</v>
      </c>
      <c r="E58" s="226">
        <v>1.236944552807892</v>
      </c>
      <c r="F58" s="226">
        <v>1.239268803066663</v>
      </c>
      <c r="G58" s="226">
        <v>1.2223270933241619</v>
      </c>
      <c r="H58" s="226">
        <v>1.3199494994957619</v>
      </c>
      <c r="I58" s="226">
        <v>1.336100369769641</v>
      </c>
      <c r="J58" s="226">
        <v>1.3327694985124769</v>
      </c>
      <c r="K58" s="226">
        <v>1.022522202255457</v>
      </c>
      <c r="L58" s="226">
        <v>1.134565053832403</v>
      </c>
      <c r="M58" s="226">
        <v>1.1870593514580361</v>
      </c>
      <c r="N58" s="226">
        <v>1.1841881366228639</v>
      </c>
      <c r="O58" s="226">
        <v>1.1918851836908351</v>
      </c>
      <c r="P58" s="226">
        <v>1.21478880410158</v>
      </c>
      <c r="Q58" s="226">
        <v>1.2758165920429081</v>
      </c>
      <c r="R58" s="226">
        <v>1.2930076118087419</v>
      </c>
      <c r="S58" s="226">
        <v>1.4189691551462931</v>
      </c>
      <c r="T58" s="226">
        <v>1.5169414567062169</v>
      </c>
      <c r="U58" s="226">
        <v>1.5134238256203769</v>
      </c>
      <c r="V58" s="226">
        <v>1.3817803244209981</v>
      </c>
      <c r="W58" s="226">
        <v>1.5786026051405571</v>
      </c>
      <c r="DA58" s="174" t="s">
        <v>306</v>
      </c>
    </row>
    <row r="59" spans="1:105" ht="12" customHeight="1" x14ac:dyDescent="0.25">
      <c r="A59" s="56" t="s">
        <v>96</v>
      </c>
      <c r="B59" s="262">
        <v>3.1092593613353801</v>
      </c>
      <c r="C59" s="262">
        <v>3.0873659104450719</v>
      </c>
      <c r="D59" s="262">
        <v>3.167841659767864</v>
      </c>
      <c r="E59" s="262">
        <v>3.1555728279114388</v>
      </c>
      <c r="F59" s="262">
        <v>3.15390037955475</v>
      </c>
      <c r="G59" s="262">
        <v>3.099780350960549</v>
      </c>
      <c r="H59" s="262">
        <v>3.3257175253090892</v>
      </c>
      <c r="I59" s="262">
        <v>3.3589850068475742</v>
      </c>
      <c r="J59" s="262">
        <v>3.3344737756029952</v>
      </c>
      <c r="K59" s="262">
        <v>2.604961444896059</v>
      </c>
      <c r="L59" s="262">
        <v>2.8072757258460102</v>
      </c>
      <c r="M59" s="262">
        <v>2.9038615279528361</v>
      </c>
      <c r="N59" s="262">
        <v>2.972741458115657</v>
      </c>
      <c r="O59" s="262">
        <v>3.031446884527647</v>
      </c>
      <c r="P59" s="262">
        <v>3.122747979620252</v>
      </c>
      <c r="Q59" s="262">
        <v>3.4041057175667682</v>
      </c>
      <c r="R59" s="262">
        <v>3.3828281716384758</v>
      </c>
      <c r="S59" s="262">
        <v>3.7520824802770609</v>
      </c>
      <c r="T59" s="262">
        <v>4.056161500613614</v>
      </c>
      <c r="U59" s="262">
        <v>4.0378526165642956</v>
      </c>
      <c r="V59" s="262">
        <v>3.7502420053490502</v>
      </c>
      <c r="W59" s="262">
        <v>4.4035125463280664</v>
      </c>
      <c r="DA59" s="68" t="s">
        <v>307</v>
      </c>
    </row>
    <row r="60" spans="1:105" ht="12" customHeight="1" x14ac:dyDescent="0.25">
      <c r="A60" s="37" t="s">
        <v>160</v>
      </c>
      <c r="B60" s="228">
        <v>1.158831675345489E-2</v>
      </c>
      <c r="C60" s="228">
        <v>1.163975372844089E-2</v>
      </c>
      <c r="D60" s="228">
        <v>1.2293084466872941E-2</v>
      </c>
      <c r="E60" s="228">
        <v>1.5113161849371649E-2</v>
      </c>
      <c r="F60" s="228">
        <v>1.393442464386466E-2</v>
      </c>
      <c r="G60" s="228">
        <v>1.32322037983853E-2</v>
      </c>
      <c r="H60" s="228">
        <v>1.371883912002766E-2</v>
      </c>
      <c r="I60" s="228">
        <v>1.242399798978178E-2</v>
      </c>
      <c r="J60" s="228">
        <v>1.090070037181412E-2</v>
      </c>
      <c r="K60" s="228">
        <v>1.203210006090473E-2</v>
      </c>
      <c r="L60" s="228">
        <v>3.2452631016554927E-2</v>
      </c>
      <c r="M60" s="228">
        <v>2.5304103974635429E-2</v>
      </c>
      <c r="N60" s="228">
        <v>1.875808841015783E-2</v>
      </c>
      <c r="O60" s="228">
        <v>2.4706181340952621E-2</v>
      </c>
      <c r="P60" s="228">
        <v>2.9302170085493E-2</v>
      </c>
      <c r="Q60" s="228">
        <v>3.181427625203475E-2</v>
      </c>
      <c r="R60" s="228">
        <v>2.6323596985941129E-2</v>
      </c>
      <c r="S60" s="228">
        <v>2.8602487180374721E-2</v>
      </c>
      <c r="T60" s="228">
        <v>2.997225017224496E-2</v>
      </c>
      <c r="U60" s="228">
        <v>2.917182827389014E-2</v>
      </c>
      <c r="V60" s="228">
        <v>2.8860637459834641E-2</v>
      </c>
      <c r="W60" s="228">
        <v>7.5110456451238275E-2</v>
      </c>
      <c r="DA60" s="69" t="s">
        <v>308</v>
      </c>
    </row>
    <row r="61" spans="1:105" ht="12" customHeight="1" x14ac:dyDescent="0.25">
      <c r="A61" s="37" t="s">
        <v>162</v>
      </c>
      <c r="B61" s="228">
        <v>1.767483196548268</v>
      </c>
      <c r="C61" s="228">
        <v>1.6713231158759529</v>
      </c>
      <c r="D61" s="228">
        <v>1.802974514499817</v>
      </c>
      <c r="E61" s="228">
        <v>1.8264775038726959</v>
      </c>
      <c r="F61" s="228">
        <v>1.786531559240482</v>
      </c>
      <c r="G61" s="228">
        <v>1.7513893216756551</v>
      </c>
      <c r="H61" s="228">
        <v>1.788391669943235</v>
      </c>
      <c r="I61" s="228">
        <v>1.7799596071715771</v>
      </c>
      <c r="J61" s="228">
        <v>1.7537957533136861</v>
      </c>
      <c r="K61" s="228">
        <v>1.277489586821025</v>
      </c>
      <c r="L61" s="228">
        <v>1.33104444157751</v>
      </c>
      <c r="M61" s="228">
        <v>1.210431399871069</v>
      </c>
      <c r="N61" s="228">
        <v>1.35989312965006</v>
      </c>
      <c r="O61" s="228">
        <v>1.442308527771017</v>
      </c>
      <c r="P61" s="228">
        <v>1.5046217717904291</v>
      </c>
      <c r="Q61" s="228">
        <v>1.8199117819785291</v>
      </c>
      <c r="R61" s="228">
        <v>1.7075547686540671</v>
      </c>
      <c r="S61" s="228">
        <v>1.9599697988524869</v>
      </c>
      <c r="T61" s="228">
        <v>2.1775136556192458</v>
      </c>
      <c r="U61" s="228">
        <v>2.143782273642735</v>
      </c>
      <c r="V61" s="228">
        <v>2.1105888368653032</v>
      </c>
      <c r="W61" s="228">
        <v>2.1046452181420898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0.33344909179308801</v>
      </c>
      <c r="DA63" s="69" t="s">
        <v>311</v>
      </c>
    </row>
    <row r="64" spans="1:105" ht="12" customHeight="1" x14ac:dyDescent="0.25">
      <c r="A64" s="37" t="s">
        <v>38</v>
      </c>
      <c r="B64" s="228">
        <v>1.3301878480336571</v>
      </c>
      <c r="C64" s="228">
        <v>1.404403040840678</v>
      </c>
      <c r="D64" s="228">
        <v>1.352574060801174</v>
      </c>
      <c r="E64" s="228">
        <v>1.3139821621893719</v>
      </c>
      <c r="F64" s="228">
        <v>1.3534343956704029</v>
      </c>
      <c r="G64" s="228">
        <v>1.335158825486509</v>
      </c>
      <c r="H64" s="228">
        <v>1.523607016245826</v>
      </c>
      <c r="I64" s="228">
        <v>1.5666014016862151</v>
      </c>
      <c r="J64" s="228">
        <v>1.5697773219174951</v>
      </c>
      <c r="K64" s="228">
        <v>1.3154397580141279</v>
      </c>
      <c r="L64" s="228">
        <v>1.4437786532519461</v>
      </c>
      <c r="M64" s="228">
        <v>1.6681260241071321</v>
      </c>
      <c r="N64" s="228">
        <v>1.594090240055438</v>
      </c>
      <c r="O64" s="228">
        <v>1.564432175415678</v>
      </c>
      <c r="P64" s="228">
        <v>1.5888240377443299</v>
      </c>
      <c r="Q64" s="228">
        <v>1.552379659336204</v>
      </c>
      <c r="R64" s="228">
        <v>1.648949805998468</v>
      </c>
      <c r="S64" s="228">
        <v>1.7635101942442</v>
      </c>
      <c r="T64" s="228">
        <v>1.848675594822123</v>
      </c>
      <c r="U64" s="228">
        <v>1.86489851464767</v>
      </c>
      <c r="V64" s="228">
        <v>1.610792531023912</v>
      </c>
      <c r="W64" s="228">
        <v>1.8903077799416499</v>
      </c>
      <c r="DA64" s="69" t="s">
        <v>312</v>
      </c>
    </row>
    <row r="65" spans="1:105" ht="12" customHeight="1" x14ac:dyDescent="0.25">
      <c r="A65" s="57" t="s">
        <v>222</v>
      </c>
      <c r="B65" s="263">
        <v>125.3974463866786</v>
      </c>
      <c r="C65" s="263">
        <v>116.997024532219</v>
      </c>
      <c r="D65" s="263">
        <v>121.7290243686048</v>
      </c>
      <c r="E65" s="263">
        <v>121.404934681886</v>
      </c>
      <c r="F65" s="263">
        <v>120.65615749826669</v>
      </c>
      <c r="G65" s="263">
        <v>118.5898744964334</v>
      </c>
      <c r="H65" s="263">
        <v>125.93851513537339</v>
      </c>
      <c r="I65" s="263">
        <v>126.8924052209685</v>
      </c>
      <c r="J65" s="263">
        <v>125.2616670191879</v>
      </c>
      <c r="K65" s="263">
        <v>99.207618233457367</v>
      </c>
      <c r="L65" s="263">
        <v>103.5180721173989</v>
      </c>
      <c r="M65" s="263">
        <v>104.1447675397755</v>
      </c>
      <c r="N65" s="263">
        <v>116.39442025449389</v>
      </c>
      <c r="O65" s="263">
        <v>120.1456258907498</v>
      </c>
      <c r="P65" s="263">
        <v>129.1385227958892</v>
      </c>
      <c r="Q65" s="263">
        <v>145.9336979347554</v>
      </c>
      <c r="R65" s="263">
        <v>142.29937241215239</v>
      </c>
      <c r="S65" s="263">
        <v>156.73893948296219</v>
      </c>
      <c r="T65" s="263">
        <v>170.29280800897661</v>
      </c>
      <c r="U65" s="263">
        <v>168.44512027216871</v>
      </c>
      <c r="V65" s="263">
        <v>158.24415659280919</v>
      </c>
      <c r="W65" s="263">
        <v>172.8292764025114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3.1539919377864289</v>
      </c>
      <c r="C67" s="232">
        <v>4.8715844783769908</v>
      </c>
      <c r="D67" s="232">
        <v>4.6441685676544164</v>
      </c>
      <c r="E67" s="232">
        <v>4.6684497075150677</v>
      </c>
      <c r="F67" s="232">
        <v>5.4473808337819163</v>
      </c>
      <c r="G67" s="232">
        <v>4.3058806450583873</v>
      </c>
      <c r="H67" s="232">
        <v>5.3007387497913419</v>
      </c>
      <c r="I67" s="232">
        <v>3.824686623501151</v>
      </c>
      <c r="J67" s="232">
        <v>4.3683751476979689</v>
      </c>
      <c r="K67" s="232">
        <v>8.5088240122248777</v>
      </c>
      <c r="L67" s="232">
        <v>1.720627169064848</v>
      </c>
      <c r="M67" s="232">
        <v>3.0531273678658128</v>
      </c>
      <c r="N67" s="232">
        <v>1.8418300340045679</v>
      </c>
      <c r="O67" s="232">
        <v>3.0270762097060819</v>
      </c>
      <c r="P67" s="232">
        <v>3.4159231311596301</v>
      </c>
      <c r="Q67" s="232">
        <v>5.3440216142851273</v>
      </c>
      <c r="R67" s="232">
        <v>5.0814647137841966</v>
      </c>
      <c r="S67" s="232">
        <v>4.0677915618942837</v>
      </c>
      <c r="T67" s="232">
        <v>5.6136988562865602</v>
      </c>
      <c r="U67" s="232">
        <v>4.7874253834131029</v>
      </c>
      <c r="V67" s="232">
        <v>4.3124590376791501</v>
      </c>
      <c r="W67" s="232">
        <v>6.7325574793221703</v>
      </c>
      <c r="DA67" s="71" t="s">
        <v>315</v>
      </c>
    </row>
    <row r="68" spans="1:105" ht="12" customHeight="1" x14ac:dyDescent="0.25">
      <c r="A68" s="18" t="s">
        <v>162</v>
      </c>
      <c r="B68" s="232">
        <v>93.827473813599781</v>
      </c>
      <c r="C68" s="232">
        <v>107.55791988067649</v>
      </c>
      <c r="D68" s="232">
        <v>114.4984612145137</v>
      </c>
      <c r="E68" s="232">
        <v>114.39799867089719</v>
      </c>
      <c r="F68" s="232">
        <v>114.94424641874301</v>
      </c>
      <c r="G68" s="232">
        <v>112.2710014453255</v>
      </c>
      <c r="H68" s="232">
        <v>120.1510946841763</v>
      </c>
      <c r="I68" s="232">
        <v>123.0677185974674</v>
      </c>
      <c r="J68" s="232">
        <v>120.89329187148989</v>
      </c>
      <c r="K68" s="232">
        <v>90.69879422123249</v>
      </c>
      <c r="L68" s="232">
        <v>101.797444948334</v>
      </c>
      <c r="M68" s="232">
        <v>101.0916401719097</v>
      </c>
      <c r="N68" s="232">
        <v>88.195873858234179</v>
      </c>
      <c r="O68" s="232">
        <v>93.195169139122669</v>
      </c>
      <c r="P68" s="232">
        <v>85.664555384464776</v>
      </c>
      <c r="Q68" s="232">
        <v>102.2434026698908</v>
      </c>
      <c r="R68" s="232">
        <v>97.647581068850656</v>
      </c>
      <c r="S68" s="232">
        <v>121.22517586994201</v>
      </c>
      <c r="T68" s="232">
        <v>135.69527087958659</v>
      </c>
      <c r="U68" s="232">
        <v>138.67973376867249</v>
      </c>
      <c r="V68" s="232">
        <v>131.90867740781999</v>
      </c>
      <c r="W68" s="232">
        <v>143.97205674858941</v>
      </c>
      <c r="DA68" s="71" t="s">
        <v>316</v>
      </c>
    </row>
    <row r="69" spans="1:105" ht="12" customHeight="1" x14ac:dyDescent="0.25">
      <c r="A69" s="18" t="s">
        <v>36</v>
      </c>
      <c r="B69" s="232">
        <v>28.415980635292339</v>
      </c>
      <c r="C69" s="232">
        <v>4.5675201731655219</v>
      </c>
      <c r="D69" s="232">
        <v>2.586394586436676</v>
      </c>
      <c r="E69" s="232">
        <v>2.338486303473772</v>
      </c>
      <c r="F69" s="232">
        <v>0.26453024574171913</v>
      </c>
      <c r="G69" s="232">
        <v>2.0129924060494981</v>
      </c>
      <c r="H69" s="232">
        <v>0.48668170140571237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26.356716362255131</v>
      </c>
      <c r="O69" s="232">
        <v>23.92338054192102</v>
      </c>
      <c r="P69" s="232">
        <v>40.058044280264767</v>
      </c>
      <c r="Q69" s="232">
        <v>38.346273650579533</v>
      </c>
      <c r="R69" s="232">
        <v>39.570326629517503</v>
      </c>
      <c r="S69" s="232">
        <v>31.445972051125871</v>
      </c>
      <c r="T69" s="232">
        <v>28.983838273103402</v>
      </c>
      <c r="U69" s="232">
        <v>24.97796112008303</v>
      </c>
      <c r="V69" s="232">
        <v>22.023020147310021</v>
      </c>
      <c r="W69" s="232">
        <v>22.12466217459977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522.2425480067609</v>
      </c>
      <c r="C71" s="263">
        <v>530.06963402265137</v>
      </c>
      <c r="D71" s="263">
        <v>535.1970124950094</v>
      </c>
      <c r="E71" s="263">
        <v>532.16578122315616</v>
      </c>
      <c r="F71" s="263">
        <v>533.16573425412207</v>
      </c>
      <c r="G71" s="263">
        <v>525.87696922426846</v>
      </c>
      <c r="H71" s="263">
        <v>567.87667238579138</v>
      </c>
      <c r="I71" s="263">
        <v>574.82519766707549</v>
      </c>
      <c r="J71" s="263">
        <v>573.39217005019623</v>
      </c>
      <c r="K71" s="263">
        <v>439.91569819848598</v>
      </c>
      <c r="L71" s="263">
        <v>488.11945276821541</v>
      </c>
      <c r="M71" s="263">
        <v>510.70386760095067</v>
      </c>
      <c r="N71" s="263">
        <v>509.46859615539552</v>
      </c>
      <c r="O71" s="263">
        <v>512.78006638802606</v>
      </c>
      <c r="P71" s="263">
        <v>522.63380075393184</v>
      </c>
      <c r="Q71" s="263">
        <v>548.88954550206529</v>
      </c>
      <c r="R71" s="263">
        <v>556.28557020094161</v>
      </c>
      <c r="S71" s="263">
        <v>610.47750868527964</v>
      </c>
      <c r="T71" s="263">
        <v>649.37861106397418</v>
      </c>
      <c r="U71" s="263">
        <v>651.11436939897317</v>
      </c>
      <c r="V71" s="263">
        <v>594.47790457143537</v>
      </c>
      <c r="W71" s="263">
        <v>679.15597889859953</v>
      </c>
      <c r="DA71" s="70" t="s">
        <v>318</v>
      </c>
    </row>
    <row r="72" spans="1:105" ht="12" customHeight="1" x14ac:dyDescent="0.25">
      <c r="A72" s="57" t="s">
        <v>181</v>
      </c>
      <c r="B72" s="263">
        <v>324.44240704816571</v>
      </c>
      <c r="C72" s="263">
        <v>321.74500649832828</v>
      </c>
      <c r="D72" s="263">
        <v>330.3796256702496</v>
      </c>
      <c r="E72" s="263">
        <v>329.14965255510538</v>
      </c>
      <c r="F72" s="263">
        <v>328.99662514275411</v>
      </c>
      <c r="G72" s="263">
        <v>323.43527746290772</v>
      </c>
      <c r="H72" s="263">
        <v>346.74499197807421</v>
      </c>
      <c r="I72" s="263">
        <v>350.45404241648828</v>
      </c>
      <c r="J72" s="263">
        <v>347.62573921056583</v>
      </c>
      <c r="K72" s="263">
        <v>271.30594138767651</v>
      </c>
      <c r="L72" s="263">
        <v>293.14226550833172</v>
      </c>
      <c r="M72" s="263">
        <v>302.60328046649511</v>
      </c>
      <c r="N72" s="263">
        <v>310.13805575389893</v>
      </c>
      <c r="O72" s="263">
        <v>316.14033673114699</v>
      </c>
      <c r="P72" s="263">
        <v>325.51410068043577</v>
      </c>
      <c r="Q72" s="263">
        <v>355.31542234034441</v>
      </c>
      <c r="R72" s="263">
        <v>352.94409799541751</v>
      </c>
      <c r="S72" s="263">
        <v>391.65484566363301</v>
      </c>
      <c r="T72" s="263">
        <v>423.33454357971038</v>
      </c>
      <c r="U72" s="263">
        <v>421.52390648460067</v>
      </c>
      <c r="V72" s="263">
        <v>392.63084197053928</v>
      </c>
      <c r="W72" s="263">
        <v>438.94872795707943</v>
      </c>
      <c r="DA72" s="70" t="s">
        <v>319</v>
      </c>
    </row>
    <row r="73" spans="1:105" ht="12" customHeight="1" x14ac:dyDescent="0.25">
      <c r="A73" s="60" t="s">
        <v>183</v>
      </c>
      <c r="B73" s="264">
        <v>190.124009914232</v>
      </c>
      <c r="C73" s="264">
        <v>180.71033820729801</v>
      </c>
      <c r="D73" s="264">
        <v>194.31538007750819</v>
      </c>
      <c r="E73" s="264">
        <v>197.07704570296411</v>
      </c>
      <c r="F73" s="264">
        <v>193.70164146923111</v>
      </c>
      <c r="G73" s="264">
        <v>189.2006108630265</v>
      </c>
      <c r="H73" s="264">
        <v>193.82146903453571</v>
      </c>
      <c r="I73" s="264">
        <v>192.08993870191941</v>
      </c>
      <c r="J73" s="264">
        <v>189.0533325779206</v>
      </c>
      <c r="K73" s="264">
        <v>142.58373759593439</v>
      </c>
      <c r="L73" s="264">
        <v>146.0549363333524</v>
      </c>
      <c r="M73" s="264">
        <v>133.05332275017409</v>
      </c>
      <c r="N73" s="264">
        <v>147.44173148780871</v>
      </c>
      <c r="O73" s="264">
        <v>157.28518148437161</v>
      </c>
      <c r="P73" s="264">
        <v>164.39473950115601</v>
      </c>
      <c r="Q73" s="264">
        <v>199.57891661083519</v>
      </c>
      <c r="R73" s="264">
        <v>187.49263482753221</v>
      </c>
      <c r="S73" s="264">
        <v>212.83187348210379</v>
      </c>
      <c r="T73" s="264">
        <v>236.5793030824623</v>
      </c>
      <c r="U73" s="264">
        <v>232.48168993358919</v>
      </c>
      <c r="V73" s="264">
        <v>231.0843222276668</v>
      </c>
      <c r="W73" s="264">
        <v>244.25557106861061</v>
      </c>
      <c r="DA73" s="72" t="s">
        <v>320</v>
      </c>
    </row>
    <row r="74" spans="1:105" ht="12" customHeight="1" x14ac:dyDescent="0.25">
      <c r="A74" s="59" t="s">
        <v>33</v>
      </c>
      <c r="B74" s="232">
        <v>3.7576455538622882</v>
      </c>
      <c r="C74" s="232">
        <v>3.4120111713451329</v>
      </c>
      <c r="D74" s="232">
        <v>3.609718564641057</v>
      </c>
      <c r="E74" s="232">
        <v>3.7247382115055498</v>
      </c>
      <c r="F74" s="232">
        <v>4.5183264446662079</v>
      </c>
      <c r="G74" s="232">
        <v>4.3152336759258052</v>
      </c>
      <c r="H74" s="232">
        <v>4.2871965332803708</v>
      </c>
      <c r="I74" s="232">
        <v>4.5821514260137386</v>
      </c>
      <c r="J74" s="232">
        <v>3.673167399448277</v>
      </c>
      <c r="K74" s="232">
        <v>4.1265009476832777</v>
      </c>
      <c r="L74" s="232">
        <v>4.2460503777439769</v>
      </c>
      <c r="M74" s="232">
        <v>3.1903425245106618</v>
      </c>
      <c r="N74" s="232">
        <v>3.2520267227970399</v>
      </c>
      <c r="O74" s="232">
        <v>2.9295216817143608</v>
      </c>
      <c r="P74" s="232">
        <v>2.0820601953805551</v>
      </c>
      <c r="Q74" s="232">
        <v>3.461364111786593</v>
      </c>
      <c r="R74" s="232">
        <v>3.8561862042765429</v>
      </c>
      <c r="S74" s="232">
        <v>3.6693889968986069</v>
      </c>
      <c r="T74" s="232">
        <v>3.5355657482135801</v>
      </c>
      <c r="U74" s="232">
        <v>3.787521101927438</v>
      </c>
      <c r="V74" s="232">
        <v>8.7007964948667791</v>
      </c>
      <c r="W74" s="232">
        <v>8.5476752698283764</v>
      </c>
      <c r="DA74" s="71" t="s">
        <v>321</v>
      </c>
    </row>
    <row r="75" spans="1:105" ht="12" customHeight="1" x14ac:dyDescent="0.25">
      <c r="A75" s="59" t="s">
        <v>160</v>
      </c>
      <c r="B75" s="232">
        <v>1.2033345314674271</v>
      </c>
      <c r="C75" s="232">
        <v>1.20204689061043</v>
      </c>
      <c r="D75" s="232">
        <v>1.2717077757195261</v>
      </c>
      <c r="E75" s="232">
        <v>1.5621477627914011</v>
      </c>
      <c r="F75" s="232">
        <v>1.4324419263999819</v>
      </c>
      <c r="G75" s="232">
        <v>1.3680672175118691</v>
      </c>
      <c r="H75" s="232">
        <v>1.41599653649442</v>
      </c>
      <c r="I75" s="232">
        <v>1.2915258594882411</v>
      </c>
      <c r="J75" s="232">
        <v>1.1323676833008089</v>
      </c>
      <c r="K75" s="232">
        <v>1.2107861233640951</v>
      </c>
      <c r="L75" s="232">
        <v>3.3999149647783691</v>
      </c>
      <c r="M75" s="232">
        <v>2.644863656071875</v>
      </c>
      <c r="N75" s="232">
        <v>1.968778754880512</v>
      </c>
      <c r="O75" s="232">
        <v>2.579845488414076</v>
      </c>
      <c r="P75" s="232">
        <v>3.0557316455098622</v>
      </c>
      <c r="Q75" s="232">
        <v>3.2821469969610009</v>
      </c>
      <c r="R75" s="232">
        <v>2.7161384704920319</v>
      </c>
      <c r="S75" s="232">
        <v>2.9825836405369981</v>
      </c>
      <c r="T75" s="232">
        <v>3.1136868724272819</v>
      </c>
      <c r="U75" s="232">
        <v>3.0409602515191261</v>
      </c>
      <c r="V75" s="232">
        <v>2.9765104789028829</v>
      </c>
      <c r="W75" s="232">
        <v>7.9554007873388697</v>
      </c>
      <c r="DA75" s="71" t="s">
        <v>322</v>
      </c>
    </row>
    <row r="76" spans="1:105" ht="12" customHeight="1" x14ac:dyDescent="0.25">
      <c r="A76" s="59" t="s">
        <v>70</v>
      </c>
      <c r="B76" s="232">
        <v>6.0217970385554711</v>
      </c>
      <c r="C76" s="232">
        <v>7.6302738320032093</v>
      </c>
      <c r="D76" s="232">
        <v>7.3841178023437841</v>
      </c>
      <c r="E76" s="232">
        <v>7.5198574181364481</v>
      </c>
      <c r="F76" s="232">
        <v>8.4951963104171337</v>
      </c>
      <c r="G76" s="232">
        <v>6.7783905253065164</v>
      </c>
      <c r="H76" s="232">
        <v>7.9485951512634836</v>
      </c>
      <c r="I76" s="232">
        <v>5.6127775565252991</v>
      </c>
      <c r="J76" s="232">
        <v>6.4254573545848208</v>
      </c>
      <c r="K76" s="232">
        <v>11.77133283323754</v>
      </c>
      <c r="L76" s="232">
        <v>2.300566761512393</v>
      </c>
      <c r="M76" s="232">
        <v>3.7295499578374729</v>
      </c>
      <c r="N76" s="232">
        <v>2.909300900241869</v>
      </c>
      <c r="O76" s="232">
        <v>4.7747478252439883</v>
      </c>
      <c r="P76" s="232">
        <v>6.1069439721876071</v>
      </c>
      <c r="Q76" s="232">
        <v>9.5784110629941246</v>
      </c>
      <c r="R76" s="232">
        <v>8.9491746471917946</v>
      </c>
      <c r="S76" s="232">
        <v>6.6938861620020429</v>
      </c>
      <c r="T76" s="232">
        <v>9.1342967379639806</v>
      </c>
      <c r="U76" s="232">
        <v>7.5299316233061493</v>
      </c>
      <c r="V76" s="232">
        <v>6.9459394522114808</v>
      </c>
      <c r="W76" s="232">
        <v>10.174584046940151</v>
      </c>
      <c r="DA76" s="71" t="s">
        <v>323</v>
      </c>
    </row>
    <row r="77" spans="1:105" ht="12" customHeight="1" x14ac:dyDescent="0.25">
      <c r="A77" s="59" t="s">
        <v>162</v>
      </c>
      <c r="B77" s="232">
        <v>179.14123279034681</v>
      </c>
      <c r="C77" s="232">
        <v>168.46600631333931</v>
      </c>
      <c r="D77" s="232">
        <v>182.04983593480389</v>
      </c>
      <c r="E77" s="232">
        <v>184.2703023105307</v>
      </c>
      <c r="F77" s="232">
        <v>179.2556767877478</v>
      </c>
      <c r="G77" s="232">
        <v>176.73891944428229</v>
      </c>
      <c r="H77" s="232">
        <v>180.16968081349751</v>
      </c>
      <c r="I77" s="232">
        <v>180.60348385989221</v>
      </c>
      <c r="J77" s="232">
        <v>177.8223401405867</v>
      </c>
      <c r="K77" s="232">
        <v>125.4751176916495</v>
      </c>
      <c r="L77" s="232">
        <v>136.10840422931761</v>
      </c>
      <c r="M77" s="232">
        <v>123.488566611754</v>
      </c>
      <c r="N77" s="232">
        <v>139.31162510988921</v>
      </c>
      <c r="O77" s="232">
        <v>147.00106648899919</v>
      </c>
      <c r="P77" s="232">
        <v>153.15000368807799</v>
      </c>
      <c r="Q77" s="232">
        <v>183.25699443909349</v>
      </c>
      <c r="R77" s="232">
        <v>171.97113550557179</v>
      </c>
      <c r="S77" s="232">
        <v>199.48601468266611</v>
      </c>
      <c r="T77" s="232">
        <v>220.7957537238575</v>
      </c>
      <c r="U77" s="232">
        <v>218.12327695683649</v>
      </c>
      <c r="V77" s="232">
        <v>212.46107580168561</v>
      </c>
      <c r="W77" s="232">
        <v>217.57791096450319</v>
      </c>
      <c r="DA77" s="71" t="s">
        <v>324</v>
      </c>
    </row>
    <row r="78" spans="1:105" ht="12" customHeight="1" x14ac:dyDescent="0.25">
      <c r="A78" s="60" t="s">
        <v>189</v>
      </c>
      <c r="B78" s="264">
        <v>134.31839713393359</v>
      </c>
      <c r="C78" s="264">
        <v>141.0346682910303</v>
      </c>
      <c r="D78" s="264">
        <v>136.0642455927414</v>
      </c>
      <c r="E78" s="264">
        <v>132.07260685214129</v>
      </c>
      <c r="F78" s="264">
        <v>135.29498367352289</v>
      </c>
      <c r="G78" s="264">
        <v>134.23466659988119</v>
      </c>
      <c r="H78" s="264">
        <v>152.92352294353839</v>
      </c>
      <c r="I78" s="264">
        <v>158.3641037145689</v>
      </c>
      <c r="J78" s="264">
        <v>158.57240663264531</v>
      </c>
      <c r="K78" s="264">
        <v>128.7222037917422</v>
      </c>
      <c r="L78" s="264">
        <v>147.08732917497929</v>
      </c>
      <c r="M78" s="264">
        <v>169.54995771632099</v>
      </c>
      <c r="N78" s="264">
        <v>162.69632426609019</v>
      </c>
      <c r="O78" s="264">
        <v>158.85515524677541</v>
      </c>
      <c r="P78" s="264">
        <v>161.11936117927979</v>
      </c>
      <c r="Q78" s="264">
        <v>155.73650572950919</v>
      </c>
      <c r="R78" s="264">
        <v>165.45146316788521</v>
      </c>
      <c r="S78" s="264">
        <v>178.8229721815292</v>
      </c>
      <c r="T78" s="264">
        <v>186.75524049724811</v>
      </c>
      <c r="U78" s="264">
        <v>189.04221655101159</v>
      </c>
      <c r="V78" s="264">
        <v>161.54651974287259</v>
      </c>
      <c r="W78" s="264">
        <v>194.69315688846879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131.63239474108812</v>
      </c>
      <c r="C79" s="263">
        <f t="shared" si="1"/>
        <v>127.98208368601908</v>
      </c>
      <c r="D79" s="263">
        <f t="shared" si="1"/>
        <v>131.81534139327474</v>
      </c>
      <c r="E79" s="263">
        <f t="shared" si="1"/>
        <v>131.30871013626728</v>
      </c>
      <c r="F79" s="263">
        <f t="shared" si="1"/>
        <v>137.78757671038235</v>
      </c>
      <c r="G79" s="263">
        <f t="shared" si="1"/>
        <v>135.28435350988642</v>
      </c>
      <c r="H79" s="263">
        <f t="shared" si="1"/>
        <v>138.53672789776607</v>
      </c>
      <c r="I79" s="263">
        <f t="shared" si="1"/>
        <v>139.40058276711432</v>
      </c>
      <c r="J79" s="263">
        <f t="shared" si="1"/>
        <v>138.28434111484225</v>
      </c>
      <c r="K79" s="263">
        <f t="shared" si="1"/>
        <v>167.57983851800105</v>
      </c>
      <c r="L79" s="263">
        <f t="shared" si="1"/>
        <v>121.05762493367838</v>
      </c>
      <c r="M79" s="263">
        <f t="shared" si="1"/>
        <v>124.58842576669859</v>
      </c>
      <c r="N79" s="263">
        <f t="shared" si="1"/>
        <v>144.98896776058956</v>
      </c>
      <c r="O79" s="263">
        <f t="shared" si="1"/>
        <v>143.13004044335059</v>
      </c>
      <c r="P79" s="263">
        <f t="shared" si="1"/>
        <v>150.39769841652958</v>
      </c>
      <c r="Q79" s="263">
        <f t="shared" si="1"/>
        <v>183.92913808028376</v>
      </c>
      <c r="R79" s="263">
        <f t="shared" si="1"/>
        <v>187.38120110720939</v>
      </c>
      <c r="S79" s="263">
        <f t="shared" si="1"/>
        <v>200.23083650172421</v>
      </c>
      <c r="T79" s="263">
        <f t="shared" si="1"/>
        <v>194.32141700294304</v>
      </c>
      <c r="U79" s="263">
        <f t="shared" si="1"/>
        <v>216.56177554266088</v>
      </c>
      <c r="V79" s="263">
        <f t="shared" si="1"/>
        <v>198.19712847772345</v>
      </c>
      <c r="W79" s="263">
        <f t="shared" si="1"/>
        <v>195.55234115925458</v>
      </c>
      <c r="DA79" s="70"/>
    </row>
    <row r="80" spans="1:105" ht="12" customHeight="1" x14ac:dyDescent="0.25">
      <c r="A80" s="60" t="s">
        <v>192</v>
      </c>
      <c r="B80" s="264">
        <v>53.609983295963673</v>
      </c>
      <c r="C80" s="264">
        <v>50.720803300890161</v>
      </c>
      <c r="D80" s="264">
        <v>54.674769668110322</v>
      </c>
      <c r="E80" s="264">
        <v>55.471042384574211</v>
      </c>
      <c r="F80" s="264">
        <v>54.380984643239152</v>
      </c>
      <c r="G80" s="264">
        <v>53.275930512133179</v>
      </c>
      <c r="H80" s="264">
        <v>54.414639474221623</v>
      </c>
      <c r="I80" s="264">
        <v>54.172923424123923</v>
      </c>
      <c r="J80" s="264">
        <v>53.208036792728898</v>
      </c>
      <c r="K80" s="264">
        <v>39.181931040142551</v>
      </c>
      <c r="L80" s="264">
        <v>41.391408921284302</v>
      </c>
      <c r="M80" s="264">
        <v>37.441478456107497</v>
      </c>
      <c r="N80" s="264">
        <v>41.679488117351141</v>
      </c>
      <c r="O80" s="264">
        <v>44.253537641382117</v>
      </c>
      <c r="P80" s="264">
        <v>46.103386836629888</v>
      </c>
      <c r="Q80" s="264">
        <v>55.782517745351598</v>
      </c>
      <c r="R80" s="264">
        <v>52.354943599486191</v>
      </c>
      <c r="S80" s="264">
        <v>59.900322895035757</v>
      </c>
      <c r="T80" s="264">
        <v>66.394576289100456</v>
      </c>
      <c r="U80" s="264">
        <v>65.410894589987024</v>
      </c>
      <c r="V80" s="264">
        <v>65.15090556942036</v>
      </c>
      <c r="W80" s="264">
        <v>68.466338303625989</v>
      </c>
      <c r="DA80" s="72" t="s">
        <v>326</v>
      </c>
    </row>
    <row r="81" spans="1:105" ht="12" customHeight="1" x14ac:dyDescent="0.25">
      <c r="A81" s="59" t="s">
        <v>33</v>
      </c>
      <c r="B81" s="232">
        <v>1.0942145247908881</v>
      </c>
      <c r="C81" s="232">
        <v>0.99988377117184957</v>
      </c>
      <c r="D81" s="232">
        <v>1.055791999082182</v>
      </c>
      <c r="E81" s="232">
        <v>1.0899882672421199</v>
      </c>
      <c r="F81" s="232">
        <v>1.3266873125815779</v>
      </c>
      <c r="G81" s="232">
        <v>1.2602526656929609</v>
      </c>
      <c r="H81" s="232">
        <v>1.2550849881413439</v>
      </c>
      <c r="I81" s="232">
        <v>1.3311471324128621</v>
      </c>
      <c r="J81" s="232">
        <v>1.0701653616496929</v>
      </c>
      <c r="K81" s="232">
        <v>1.236001095328199</v>
      </c>
      <c r="L81" s="232">
        <v>1.222571585190982</v>
      </c>
      <c r="M81" s="232">
        <v>0.92365957410537214</v>
      </c>
      <c r="N81" s="232">
        <v>0.93780204621970431</v>
      </c>
      <c r="O81" s="232">
        <v>0.85005133683345568</v>
      </c>
      <c r="P81" s="232">
        <v>0.60642721243288522</v>
      </c>
      <c r="Q81" s="232">
        <v>1.0162267959873481</v>
      </c>
      <c r="R81" s="232">
        <v>1.130763406456293</v>
      </c>
      <c r="S81" s="232">
        <v>1.066264343604</v>
      </c>
      <c r="T81" s="232">
        <v>1.0320841664879019</v>
      </c>
      <c r="U81" s="232">
        <v>1.101325659405624</v>
      </c>
      <c r="V81" s="232">
        <v>2.5290838802192188</v>
      </c>
      <c r="W81" s="232">
        <v>2.500109189472226</v>
      </c>
      <c r="DA81" s="71" t="s">
        <v>327</v>
      </c>
    </row>
    <row r="82" spans="1:105" ht="12" customHeight="1" x14ac:dyDescent="0.25">
      <c r="A82" s="59" t="s">
        <v>160</v>
      </c>
      <c r="B82" s="232">
        <v>0.35040721740258962</v>
      </c>
      <c r="C82" s="232">
        <v>0.35225769135894119</v>
      </c>
      <c r="D82" s="232">
        <v>0.37195666940001071</v>
      </c>
      <c r="E82" s="232">
        <v>0.45713890116666972</v>
      </c>
      <c r="F82" s="232">
        <v>0.42059876660929563</v>
      </c>
      <c r="G82" s="232">
        <v>0.39954043910416692</v>
      </c>
      <c r="H82" s="232">
        <v>0.41453569539403679</v>
      </c>
      <c r="I82" s="232">
        <v>0.37519732205586742</v>
      </c>
      <c r="J82" s="232">
        <v>0.32991163743369151</v>
      </c>
      <c r="K82" s="232">
        <v>0.36266391154626959</v>
      </c>
      <c r="L82" s="232">
        <v>0.97894256031228433</v>
      </c>
      <c r="M82" s="232">
        <v>0.76573396723564291</v>
      </c>
      <c r="N82" s="232">
        <v>0.56774587119407793</v>
      </c>
      <c r="O82" s="232">
        <v>0.74858674709203632</v>
      </c>
      <c r="P82" s="232">
        <v>0.89002173320488376</v>
      </c>
      <c r="Q82" s="232">
        <v>0.96361018920936181</v>
      </c>
      <c r="R82" s="232">
        <v>0.79646309244466651</v>
      </c>
      <c r="S82" s="232">
        <v>0.86668995585073105</v>
      </c>
      <c r="T82" s="232">
        <v>0.90893145518709817</v>
      </c>
      <c r="U82" s="232">
        <v>0.88424261254314085</v>
      </c>
      <c r="V82" s="232">
        <v>0.8651902933183282</v>
      </c>
      <c r="W82" s="232">
        <v>2.3268748503544692</v>
      </c>
      <c r="DA82" s="71" t="s">
        <v>328</v>
      </c>
    </row>
    <row r="83" spans="1:105" ht="12" customHeight="1" x14ac:dyDescent="0.25">
      <c r="A83" s="59" t="s">
        <v>162</v>
      </c>
      <c r="B83" s="232">
        <v>52.16536155377019</v>
      </c>
      <c r="C83" s="232">
        <v>49.368661838359372</v>
      </c>
      <c r="D83" s="232">
        <v>53.247020999628127</v>
      </c>
      <c r="E83" s="232">
        <v>53.923915216165419</v>
      </c>
      <c r="F83" s="232">
        <v>52.633698564048267</v>
      </c>
      <c r="G83" s="232">
        <v>51.616137407336048</v>
      </c>
      <c r="H83" s="232">
        <v>52.745018790686238</v>
      </c>
      <c r="I83" s="232">
        <v>52.466578969655188</v>
      </c>
      <c r="J83" s="232">
        <v>51.807959793645523</v>
      </c>
      <c r="K83" s="232">
        <v>37.583266033268082</v>
      </c>
      <c r="L83" s="232">
        <v>39.189894775781028</v>
      </c>
      <c r="M83" s="232">
        <v>35.752084914766478</v>
      </c>
      <c r="N83" s="232">
        <v>40.173940199937363</v>
      </c>
      <c r="O83" s="232">
        <v>42.654899557456631</v>
      </c>
      <c r="P83" s="232">
        <v>44.606937890992121</v>
      </c>
      <c r="Q83" s="232">
        <v>53.802680760154892</v>
      </c>
      <c r="R83" s="232">
        <v>50.427717100585227</v>
      </c>
      <c r="S83" s="232">
        <v>57.967368595581043</v>
      </c>
      <c r="T83" s="232">
        <v>64.45356066742545</v>
      </c>
      <c r="U83" s="232">
        <v>63.425326318038252</v>
      </c>
      <c r="V83" s="232">
        <v>61.756631395882813</v>
      </c>
      <c r="W83" s="232">
        <v>63.639354263799291</v>
      </c>
      <c r="DA83" s="71" t="s">
        <v>329</v>
      </c>
    </row>
    <row r="84" spans="1:105" ht="12" customHeight="1" x14ac:dyDescent="0.25">
      <c r="A84" s="60" t="s">
        <v>197</v>
      </c>
      <c r="B84" s="264">
        <v>38.909318157356772</v>
      </c>
      <c r="C84" s="264">
        <v>35.931323091579962</v>
      </c>
      <c r="D84" s="264">
        <v>37.343690254917639</v>
      </c>
      <c r="E84" s="264">
        <v>37.188618149163503</v>
      </c>
      <c r="F84" s="264">
        <v>43.680790823303496</v>
      </c>
      <c r="G84" s="264">
        <v>42.80554104151436</v>
      </c>
      <c r="H84" s="264">
        <v>39.353434481462287</v>
      </c>
      <c r="I84" s="264">
        <v>39.22177631171467</v>
      </c>
      <c r="J84" s="264">
        <v>38.876749976407119</v>
      </c>
      <c r="K84" s="264">
        <v>89.84204940420986</v>
      </c>
      <c r="L84" s="264">
        <v>37.315143087416871</v>
      </c>
      <c r="M84" s="264">
        <v>38.059289627859563</v>
      </c>
      <c r="N84" s="264">
        <v>56.391985165230579</v>
      </c>
      <c r="O84" s="264">
        <v>52.78193455784988</v>
      </c>
      <c r="P84" s="264">
        <v>57.366194282570902</v>
      </c>
      <c r="Q84" s="264">
        <v>82.423718864714914</v>
      </c>
      <c r="R84" s="264">
        <v>86.510327471093916</v>
      </c>
      <c r="S84" s="264">
        <v>88.367486733382719</v>
      </c>
      <c r="T84" s="264">
        <v>73.41021156524323</v>
      </c>
      <c r="U84" s="264">
        <v>96.181670697292333</v>
      </c>
      <c r="V84" s="264">
        <v>86.089062235914469</v>
      </c>
      <c r="W84" s="264">
        <v>70.140209373935903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0.58225849581212075</v>
      </c>
      <c r="C87" s="231">
        <v>0.6420486031739755</v>
      </c>
      <c r="D87" s="231">
        <v>0.66888816187740596</v>
      </c>
      <c r="E87" s="231">
        <v>0.68214252029013411</v>
      </c>
      <c r="F87" s="231">
        <v>0.72093892585756414</v>
      </c>
      <c r="G87" s="231">
        <v>0.68487099643532179</v>
      </c>
      <c r="H87" s="231">
        <v>0.82389127455959532</v>
      </c>
      <c r="I87" s="231">
        <v>0.91024672838141274</v>
      </c>
      <c r="J87" s="231">
        <v>0.72844563094844528</v>
      </c>
      <c r="K87" s="231">
        <v>0.26466637131608323</v>
      </c>
      <c r="L87" s="231">
        <v>0.78201376802666644</v>
      </c>
      <c r="M87" s="231">
        <v>0.63648542586186518</v>
      </c>
      <c r="N87" s="231">
        <v>0.38114590509514268</v>
      </c>
      <c r="O87" s="231">
        <v>0.38233118963764989</v>
      </c>
      <c r="P87" s="231">
        <v>0.24007637217993011</v>
      </c>
      <c r="Q87" s="231">
        <v>0.30399070321942911</v>
      </c>
      <c r="R87" s="231">
        <v>0.31625931203818158</v>
      </c>
      <c r="S87" s="231">
        <v>0.34678931396701351</v>
      </c>
      <c r="T87" s="231">
        <v>0.44949716822058511</v>
      </c>
      <c r="U87" s="231">
        <v>0.36347600451088191</v>
      </c>
      <c r="V87" s="231">
        <v>0.85847405190602366</v>
      </c>
      <c r="W87" s="231">
        <v>1.2204733303476489</v>
      </c>
      <c r="DA87" s="73" t="s">
        <v>333</v>
      </c>
    </row>
    <row r="88" spans="1:105" ht="12" customHeight="1" x14ac:dyDescent="0.25">
      <c r="A88" s="64" t="s">
        <v>160</v>
      </c>
      <c r="B88" s="231">
        <v>0.1900061965863086</v>
      </c>
      <c r="C88" s="231">
        <v>0.23049432308897461</v>
      </c>
      <c r="D88" s="231">
        <v>0.2401313467628135</v>
      </c>
      <c r="E88" s="231">
        <v>0.29152972394769389</v>
      </c>
      <c r="F88" s="231">
        <v>0.23290523867736021</v>
      </c>
      <c r="G88" s="231">
        <v>0.22125508242196859</v>
      </c>
      <c r="H88" s="231">
        <v>0.27729373963732262</v>
      </c>
      <c r="I88" s="231">
        <v>0.26144127858257621</v>
      </c>
      <c r="J88" s="231">
        <v>0.22883647606230939</v>
      </c>
      <c r="K88" s="231">
        <v>7.913445430254723E-2</v>
      </c>
      <c r="L88" s="231">
        <v>0.63808520476248165</v>
      </c>
      <c r="M88" s="231">
        <v>0.53769475850907578</v>
      </c>
      <c r="N88" s="231">
        <v>0.23513399887902911</v>
      </c>
      <c r="O88" s="231">
        <v>0.34309790852251609</v>
      </c>
      <c r="P88" s="231">
        <v>0.35904816644392351</v>
      </c>
      <c r="Q88" s="231">
        <v>0.29373277377027729</v>
      </c>
      <c r="R88" s="231">
        <v>0.2269962042600861</v>
      </c>
      <c r="S88" s="231">
        <v>0.28724068036508588</v>
      </c>
      <c r="T88" s="231">
        <v>0.40338926901770089</v>
      </c>
      <c r="U88" s="231">
        <v>0.29738070785599602</v>
      </c>
      <c r="V88" s="231">
        <v>0.29926569808900227</v>
      </c>
      <c r="W88" s="231">
        <v>1.1575072129910851</v>
      </c>
      <c r="DA88" s="73" t="s">
        <v>334</v>
      </c>
    </row>
    <row r="89" spans="1:105" ht="12" customHeight="1" x14ac:dyDescent="0.25">
      <c r="A89" s="64" t="s">
        <v>70</v>
      </c>
      <c r="B89" s="231">
        <v>0.92181737255053875</v>
      </c>
      <c r="C89" s="231">
        <v>1.41845753254267</v>
      </c>
      <c r="D89" s="231">
        <v>1.35175360417444</v>
      </c>
      <c r="E89" s="231">
        <v>1.3605287581928209</v>
      </c>
      <c r="F89" s="231">
        <v>1.3391000988539521</v>
      </c>
      <c r="G89" s="231">
        <v>1.0627957169821309</v>
      </c>
      <c r="H89" s="231">
        <v>1.50905698858924</v>
      </c>
      <c r="I89" s="231">
        <v>1.101504493346007</v>
      </c>
      <c r="J89" s="231">
        <v>1.258865176789248</v>
      </c>
      <c r="K89" s="231">
        <v>0.74586667972134957</v>
      </c>
      <c r="L89" s="231">
        <v>0.41858421835443149</v>
      </c>
      <c r="M89" s="231">
        <v>0.73506599598444133</v>
      </c>
      <c r="N89" s="231">
        <v>0.33685620124206112</v>
      </c>
      <c r="O89" s="231">
        <v>0.61561926771534614</v>
      </c>
      <c r="P89" s="231">
        <v>0.69566287429566642</v>
      </c>
      <c r="Q89" s="231">
        <v>0.83104633677653139</v>
      </c>
      <c r="R89" s="231">
        <v>0.72508189610276563</v>
      </c>
      <c r="S89" s="231">
        <v>0.62498418446980242</v>
      </c>
      <c r="T89" s="231">
        <v>1.1472601564007781</v>
      </c>
      <c r="U89" s="231">
        <v>0.7138886375932284</v>
      </c>
      <c r="V89" s="231">
        <v>0.67704558113986291</v>
      </c>
      <c r="W89" s="231">
        <v>1.435210805383438</v>
      </c>
      <c r="DA89" s="73" t="s">
        <v>335</v>
      </c>
    </row>
    <row r="90" spans="1:105" ht="12" customHeight="1" x14ac:dyDescent="0.25">
      <c r="A90" s="64" t="s">
        <v>34</v>
      </c>
      <c r="B90" s="231">
        <v>0.56498204417570108</v>
      </c>
      <c r="C90" s="231">
        <v>0.5811726632767753</v>
      </c>
      <c r="D90" s="231">
        <v>0.61772779000651934</v>
      </c>
      <c r="E90" s="231">
        <v>0.45340814589097261</v>
      </c>
      <c r="F90" s="231">
        <v>0.45405857080764622</v>
      </c>
      <c r="G90" s="231">
        <v>0.42990973012823991</v>
      </c>
      <c r="H90" s="231">
        <v>0.61298259638088992</v>
      </c>
      <c r="I90" s="231">
        <v>0.31615408991659327</v>
      </c>
      <c r="J90" s="231">
        <v>0.15852398335018419</v>
      </c>
      <c r="K90" s="231">
        <v>0.18404686246009469</v>
      </c>
      <c r="L90" s="231">
        <v>0.16532201947516151</v>
      </c>
      <c r="M90" s="231">
        <v>0.16237475566069981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27.691787358740861</v>
      </c>
      <c r="C91" s="231">
        <v>31.624607865674321</v>
      </c>
      <c r="D91" s="231">
        <v>33.653161231150683</v>
      </c>
      <c r="E91" s="231">
        <v>33.665891778636627</v>
      </c>
      <c r="F91" s="231">
        <v>28.533115586759479</v>
      </c>
      <c r="G91" s="231">
        <v>27.982857402096471</v>
      </c>
      <c r="H91" s="231">
        <v>34.54089824607658</v>
      </c>
      <c r="I91" s="231">
        <v>35.790784735601527</v>
      </c>
      <c r="J91" s="231">
        <v>35.180187557900851</v>
      </c>
      <c r="K91" s="231">
        <v>8.0284153597215209</v>
      </c>
      <c r="L91" s="231">
        <v>25.007461360957421</v>
      </c>
      <c r="M91" s="231">
        <v>24.577251189662849</v>
      </c>
      <c r="N91" s="231">
        <v>16.28845598183565</v>
      </c>
      <c r="O91" s="231">
        <v>19.138985113342109</v>
      </c>
      <c r="P91" s="231">
        <v>17.61686220955082</v>
      </c>
      <c r="Q91" s="231">
        <v>16.05569030680984</v>
      </c>
      <c r="R91" s="231">
        <v>14.070071089148531</v>
      </c>
      <c r="S91" s="231">
        <v>18.80787864484607</v>
      </c>
      <c r="T91" s="231">
        <v>28.003619411080489</v>
      </c>
      <c r="U91" s="231">
        <v>20.8822891740143</v>
      </c>
      <c r="V91" s="231">
        <v>20.91235513880817</v>
      </c>
      <c r="W91" s="231">
        <v>30.99206320977968</v>
      </c>
      <c r="DA91" s="73" t="s">
        <v>337</v>
      </c>
    </row>
    <row r="92" spans="1:105" ht="12" customHeight="1" x14ac:dyDescent="0.25">
      <c r="A92" s="64" t="s">
        <v>36</v>
      </c>
      <c r="B92" s="231">
        <v>8.9584666894912406</v>
      </c>
      <c r="C92" s="231">
        <v>1.434542103823248</v>
      </c>
      <c r="D92" s="231">
        <v>0.81202812094577714</v>
      </c>
      <c r="E92" s="231">
        <v>0.73511722220524567</v>
      </c>
      <c r="F92" s="231">
        <v>7.0143489012278321E-2</v>
      </c>
      <c r="G92" s="231">
        <v>0.53594061464220133</v>
      </c>
      <c r="H92" s="231">
        <v>0.14945174273013251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5.199636987837958</v>
      </c>
      <c r="O92" s="231">
        <v>5.2480519195391153</v>
      </c>
      <c r="P92" s="231">
        <v>8.7996866041008879</v>
      </c>
      <c r="Q92" s="231">
        <v>6.4323093969382308</v>
      </c>
      <c r="R92" s="231">
        <v>6.090521884956555</v>
      </c>
      <c r="S92" s="231">
        <v>5.2114921240527918</v>
      </c>
      <c r="T92" s="231">
        <v>6.389331519203945</v>
      </c>
      <c r="U92" s="231">
        <v>4.0176505726722231</v>
      </c>
      <c r="V92" s="231">
        <v>3.7295507949735409</v>
      </c>
      <c r="W92" s="231">
        <v>5.0874364698650334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4.5217696332287822E-4</v>
      </c>
      <c r="U93" s="231">
        <v>4.5375322706862529E-4</v>
      </c>
      <c r="V93" s="231">
        <v>7.7112342223899808E-4</v>
      </c>
      <c r="W93" s="231">
        <v>8.4066097772474938E-4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12.33052891333522</v>
      </c>
      <c r="G94" s="231">
        <v>11.88791149880803</v>
      </c>
      <c r="H94" s="231">
        <v>1.439859893488534</v>
      </c>
      <c r="I94" s="231">
        <v>0.84164498588654402</v>
      </c>
      <c r="J94" s="231">
        <v>1.32189115135608</v>
      </c>
      <c r="K94" s="231">
        <v>80.539919676688257</v>
      </c>
      <c r="L94" s="231">
        <v>10.30367651584071</v>
      </c>
      <c r="M94" s="231">
        <v>11.41041750218062</v>
      </c>
      <c r="N94" s="231">
        <v>33.950756090340732</v>
      </c>
      <c r="O94" s="231">
        <v>27.053849159093151</v>
      </c>
      <c r="P94" s="231">
        <v>29.654858055999679</v>
      </c>
      <c r="Q94" s="231">
        <v>58.506949347200617</v>
      </c>
      <c r="R94" s="231">
        <v>65.081397084587806</v>
      </c>
      <c r="S94" s="231">
        <v>63.089101785681947</v>
      </c>
      <c r="T94" s="231">
        <v>37.016661864356422</v>
      </c>
      <c r="U94" s="231">
        <v>69.90653184741862</v>
      </c>
      <c r="V94" s="231">
        <v>59.611599847575633</v>
      </c>
      <c r="W94" s="231">
        <v>30.24667768459128</v>
      </c>
      <c r="DA94" s="73" t="s">
        <v>340</v>
      </c>
    </row>
    <row r="95" spans="1:105" ht="12" customHeight="1" x14ac:dyDescent="0.25">
      <c r="A95" s="61" t="s">
        <v>209</v>
      </c>
      <c r="B95" s="265">
        <v>39.113093287767661</v>
      </c>
      <c r="C95" s="265">
        <v>41.329957293548951</v>
      </c>
      <c r="D95" s="265">
        <v>39.796881470246767</v>
      </c>
      <c r="E95" s="265">
        <v>38.649049602529573</v>
      </c>
      <c r="F95" s="265">
        <v>39.725801243839697</v>
      </c>
      <c r="G95" s="265">
        <v>39.20288195623889</v>
      </c>
      <c r="H95" s="265">
        <v>44.76865394208216</v>
      </c>
      <c r="I95" s="265">
        <v>46.005883031275729</v>
      </c>
      <c r="J95" s="265">
        <v>46.199554345706233</v>
      </c>
      <c r="K95" s="265">
        <v>38.555858073648622</v>
      </c>
      <c r="L95" s="265">
        <v>42.351072924977203</v>
      </c>
      <c r="M95" s="265">
        <v>49.087657682731532</v>
      </c>
      <c r="N95" s="265">
        <v>46.917494478007832</v>
      </c>
      <c r="O95" s="265">
        <v>46.094568244118577</v>
      </c>
      <c r="P95" s="265">
        <v>46.928117297328768</v>
      </c>
      <c r="Q95" s="265">
        <v>45.722901470217238</v>
      </c>
      <c r="R95" s="265">
        <v>48.515930036629292</v>
      </c>
      <c r="S95" s="265">
        <v>51.963026873305722</v>
      </c>
      <c r="T95" s="265">
        <v>54.516629148599357</v>
      </c>
      <c r="U95" s="265">
        <v>54.969210255381533</v>
      </c>
      <c r="V95" s="265">
        <v>46.957160672388618</v>
      </c>
      <c r="W95" s="265">
        <v>56.945793481692711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0.99999999999999967</v>
      </c>
      <c r="D100" s="234">
        <f t="shared" si="2"/>
        <v>1</v>
      </c>
      <c r="E100" s="234">
        <f t="shared" si="2"/>
        <v>0.99999999999999989</v>
      </c>
      <c r="F100" s="234">
        <f t="shared" si="2"/>
        <v>1.0000000000000004</v>
      </c>
      <c r="G100" s="234">
        <f t="shared" si="2"/>
        <v>0.99999999999999967</v>
      </c>
      <c r="H100" s="234">
        <f t="shared" si="2"/>
        <v>0.99999999999999978</v>
      </c>
      <c r="I100" s="234">
        <f t="shared" si="2"/>
        <v>1.0000000000000002</v>
      </c>
      <c r="J100" s="234">
        <f t="shared" si="2"/>
        <v>1</v>
      </c>
      <c r="K100" s="234">
        <f t="shared" si="2"/>
        <v>1.0000000000000002</v>
      </c>
      <c r="L100" s="234">
        <f t="shared" si="2"/>
        <v>1</v>
      </c>
      <c r="M100" s="234">
        <f t="shared" si="2"/>
        <v>0.99999999999999989</v>
      </c>
      <c r="N100" s="234">
        <f t="shared" si="2"/>
        <v>1</v>
      </c>
      <c r="O100" s="234">
        <f t="shared" si="2"/>
        <v>1</v>
      </c>
      <c r="P100" s="234">
        <f t="shared" si="2"/>
        <v>1</v>
      </c>
      <c r="Q100" s="234">
        <f t="shared" si="2"/>
        <v>1.0000000000000002</v>
      </c>
      <c r="R100" s="234">
        <f t="shared" si="2"/>
        <v>1</v>
      </c>
      <c r="S100" s="234">
        <f t="shared" si="2"/>
        <v>1.0000000000000002</v>
      </c>
      <c r="T100" s="234">
        <f t="shared" si="2"/>
        <v>0.99999999999999978</v>
      </c>
      <c r="U100" s="234">
        <f t="shared" si="2"/>
        <v>1.0000000000000004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2.0550188881760735E-3</v>
      </c>
      <c r="C101" s="268">
        <f t="shared" si="3"/>
        <v>2.2044007130543851E-3</v>
      </c>
      <c r="D101" s="268">
        <f t="shared" si="3"/>
        <v>2.1333054786773966E-3</v>
      </c>
      <c r="E101" s="268">
        <f t="shared" si="3"/>
        <v>2.1331197133361178E-3</v>
      </c>
      <c r="F101" s="268">
        <f t="shared" si="3"/>
        <v>2.1134468057984355E-3</v>
      </c>
      <c r="G101" s="268">
        <f t="shared" si="3"/>
        <v>2.0869660249044036E-3</v>
      </c>
      <c r="H101" s="268">
        <f t="shared" si="3"/>
        <v>2.1114575846601304E-3</v>
      </c>
      <c r="I101" s="268">
        <f t="shared" si="3"/>
        <v>2.1110678298653235E-3</v>
      </c>
      <c r="J101" s="268">
        <f t="shared" si="3"/>
        <v>2.1938735490784999E-3</v>
      </c>
      <c r="K101" s="268">
        <f t="shared" si="3"/>
        <v>2.0128154837960191E-3</v>
      </c>
      <c r="L101" s="268">
        <f t="shared" si="3"/>
        <v>2.2617490013563356E-3</v>
      </c>
      <c r="M101" s="268">
        <f t="shared" si="3"/>
        <v>2.2671167037340888E-3</v>
      </c>
      <c r="N101" s="268">
        <f t="shared" si="3"/>
        <v>2.1035637791939157E-3</v>
      </c>
      <c r="O101" s="268">
        <f t="shared" si="3"/>
        <v>2.1011909932830771E-3</v>
      </c>
      <c r="P101" s="268">
        <f t="shared" si="3"/>
        <v>2.0591238308599017E-3</v>
      </c>
      <c r="Q101" s="268">
        <f t="shared" si="3"/>
        <v>1.854788977211229E-3</v>
      </c>
      <c r="R101" s="268">
        <f t="shared" si="3"/>
        <v>1.9449422057282281E-3</v>
      </c>
      <c r="S101" s="268">
        <f t="shared" si="3"/>
        <v>1.9321506492471665E-3</v>
      </c>
      <c r="T101" s="268">
        <f t="shared" si="3"/>
        <v>1.8231077257908107E-3</v>
      </c>
      <c r="U101" s="268">
        <f t="shared" si="3"/>
        <v>1.8286456960728713E-3</v>
      </c>
      <c r="V101" s="268">
        <f t="shared" si="3"/>
        <v>1.877853914731085E-3</v>
      </c>
      <c r="W101" s="268">
        <f t="shared" si="3"/>
        <v>1.9806617198217225E-3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2.8425509693407152E-4</v>
      </c>
      <c r="C102" s="269">
        <f t="shared" si="4"/>
        <v>3.0491794599852006E-4</v>
      </c>
      <c r="D102" s="269">
        <f t="shared" si="4"/>
        <v>2.9508388420197956E-4</v>
      </c>
      <c r="E102" s="269">
        <f t="shared" si="4"/>
        <v>2.9505818869845091E-4</v>
      </c>
      <c r="F102" s="269">
        <f t="shared" si="4"/>
        <v>2.923369853697253E-4</v>
      </c>
      <c r="G102" s="269">
        <f t="shared" si="4"/>
        <v>2.8867410081755271E-4</v>
      </c>
      <c r="H102" s="269">
        <f t="shared" si="4"/>
        <v>2.920618315739399E-4</v>
      </c>
      <c r="I102" s="269">
        <f t="shared" si="4"/>
        <v>2.9200791976436189E-4</v>
      </c>
      <c r="J102" s="269">
        <f t="shared" si="4"/>
        <v>3.0346180365665467E-4</v>
      </c>
      <c r="K102" s="269">
        <f t="shared" si="4"/>
        <v>2.7841742173214312E-4</v>
      </c>
      <c r="L102" s="269">
        <f t="shared" si="4"/>
        <v>3.1285049754053643E-4</v>
      </c>
      <c r="M102" s="269">
        <f t="shared" si="4"/>
        <v>3.1359297089125868E-4</v>
      </c>
      <c r="N102" s="269">
        <f t="shared" si="4"/>
        <v>2.9096994164003805E-4</v>
      </c>
      <c r="O102" s="269">
        <f t="shared" si="4"/>
        <v>2.9064173225326807E-4</v>
      </c>
      <c r="P102" s="269">
        <f t="shared" si="4"/>
        <v>2.8482290236263194E-4</v>
      </c>
      <c r="Q102" s="269">
        <f t="shared" si="4"/>
        <v>2.5655881974757407E-4</v>
      </c>
      <c r="R102" s="269">
        <f t="shared" si="4"/>
        <v>2.6902902859016225E-4</v>
      </c>
      <c r="S102" s="269">
        <f t="shared" si="4"/>
        <v>2.6725967009502493E-4</v>
      </c>
      <c r="T102" s="269">
        <f t="shared" si="4"/>
        <v>2.5217659375183313E-4</v>
      </c>
      <c r="U102" s="269">
        <f t="shared" si="4"/>
        <v>2.5294261896376808E-4</v>
      </c>
      <c r="V102" s="269">
        <f t="shared" si="4"/>
        <v>2.5974921672553268E-4</v>
      </c>
      <c r="W102" s="269">
        <f t="shared" si="4"/>
        <v>2.7396983667689264E-4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3.925263903327627E-2</v>
      </c>
      <c r="C103" s="269">
        <f t="shared" si="5"/>
        <v>4.2105961152998833E-2</v>
      </c>
      <c r="D103" s="269">
        <f t="shared" si="5"/>
        <v>4.0747980655572363E-2</v>
      </c>
      <c r="E103" s="269">
        <f t="shared" si="5"/>
        <v>4.0744432376805639E-2</v>
      </c>
      <c r="F103" s="269">
        <f t="shared" si="5"/>
        <v>4.0368662819282489E-2</v>
      </c>
      <c r="G103" s="269">
        <f t="shared" si="5"/>
        <v>3.9862856989597253E-2</v>
      </c>
      <c r="H103" s="269">
        <f t="shared" si="5"/>
        <v>4.0330666974208493E-2</v>
      </c>
      <c r="I103" s="269">
        <f t="shared" si="5"/>
        <v>4.0323222320361243E-2</v>
      </c>
      <c r="J103" s="269">
        <f t="shared" si="5"/>
        <v>4.1904883211590568E-2</v>
      </c>
      <c r="K103" s="269">
        <f t="shared" si="5"/>
        <v>3.8446517489753161E-2</v>
      </c>
      <c r="L103" s="269">
        <f t="shared" si="5"/>
        <v>4.3201363084749748E-2</v>
      </c>
      <c r="M103" s="269">
        <f t="shared" si="5"/>
        <v>4.3303890844997729E-2</v>
      </c>
      <c r="N103" s="269">
        <f t="shared" si="5"/>
        <v>4.0179888459058566E-2</v>
      </c>
      <c r="O103" s="269">
        <f t="shared" si="5"/>
        <v>4.0134566194919175E-2</v>
      </c>
      <c r="P103" s="269">
        <f t="shared" si="5"/>
        <v>3.9331046990666682E-2</v>
      </c>
      <c r="Q103" s="269">
        <f t="shared" si="5"/>
        <v>3.5428074468936026E-2</v>
      </c>
      <c r="R103" s="269">
        <f t="shared" si="5"/>
        <v>3.7150079145887194E-2</v>
      </c>
      <c r="S103" s="269">
        <f t="shared" si="5"/>
        <v>3.6905749348183747E-2</v>
      </c>
      <c r="T103" s="269">
        <f t="shared" si="5"/>
        <v>3.4822935152074609E-2</v>
      </c>
      <c r="U103" s="269">
        <f t="shared" si="5"/>
        <v>3.4928715176632777E-2</v>
      </c>
      <c r="V103" s="269">
        <f t="shared" si="5"/>
        <v>3.5868634734343388E-2</v>
      </c>
      <c r="W103" s="269">
        <f t="shared" si="5"/>
        <v>3.7832352774233434E-2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6.7803276904829582E-4</v>
      </c>
      <c r="C104" s="269">
        <f t="shared" si="6"/>
        <v>7.2731979650604583E-4</v>
      </c>
      <c r="D104" s="269">
        <f t="shared" si="6"/>
        <v>7.0386264051194608E-4</v>
      </c>
      <c r="E104" s="269">
        <f t="shared" si="6"/>
        <v>7.0380134910997096E-4</v>
      </c>
      <c r="F104" s="269">
        <f t="shared" si="6"/>
        <v>6.973104715566051E-4</v>
      </c>
      <c r="G104" s="269">
        <f t="shared" si="6"/>
        <v>6.8857340480775464E-4</v>
      </c>
      <c r="H104" s="269">
        <f t="shared" si="6"/>
        <v>6.9665414809193314E-4</v>
      </c>
      <c r="I104" s="269">
        <f t="shared" si="6"/>
        <v>6.9652555242583286E-4</v>
      </c>
      <c r="J104" s="269">
        <f t="shared" si="6"/>
        <v>7.2384646485840795E-4</v>
      </c>
      <c r="K104" s="269">
        <f t="shared" si="6"/>
        <v>6.6410818115291608E-4</v>
      </c>
      <c r="L104" s="269">
        <f t="shared" si="6"/>
        <v>7.4624128620196894E-4</v>
      </c>
      <c r="M104" s="269">
        <f t="shared" si="6"/>
        <v>7.4801230549894748E-4</v>
      </c>
      <c r="N104" s="269">
        <f t="shared" si="6"/>
        <v>6.9404966654221039E-4</v>
      </c>
      <c r="O104" s="269">
        <f t="shared" si="6"/>
        <v>6.9326678974689646E-4</v>
      </c>
      <c r="P104" s="269">
        <f t="shared" si="6"/>
        <v>6.7938715351196903E-4</v>
      </c>
      <c r="Q104" s="269">
        <f t="shared" si="6"/>
        <v>6.119689280982577E-4</v>
      </c>
      <c r="R104" s="269">
        <f t="shared" si="6"/>
        <v>6.4171407716804468E-4</v>
      </c>
      <c r="S104" s="269">
        <f t="shared" si="6"/>
        <v>6.3749363203676401E-4</v>
      </c>
      <c r="T104" s="269">
        <f t="shared" si="6"/>
        <v>6.0151601851621175E-4</v>
      </c>
      <c r="U104" s="269">
        <f t="shared" si="6"/>
        <v>6.0334321599203914E-4</v>
      </c>
      <c r="V104" s="269">
        <f t="shared" si="6"/>
        <v>6.1957897175503145E-4</v>
      </c>
      <c r="W104" s="269">
        <f t="shared" si="6"/>
        <v>6.5349937081630224E-4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2.40617286259022E-3</v>
      </c>
      <c r="C105" s="270">
        <f t="shared" si="7"/>
        <v>2.5250619018216871E-3</v>
      </c>
      <c r="D105" s="270">
        <f t="shared" si="7"/>
        <v>2.4832997315706587E-3</v>
      </c>
      <c r="E105" s="270">
        <f t="shared" si="7"/>
        <v>2.4875556142638258E-3</v>
      </c>
      <c r="F105" s="270">
        <f t="shared" si="7"/>
        <v>2.4586877086017491E-3</v>
      </c>
      <c r="G105" s="270">
        <f t="shared" si="7"/>
        <v>2.4192929296052881E-3</v>
      </c>
      <c r="H105" s="270">
        <f t="shared" si="7"/>
        <v>2.4318680075858423E-3</v>
      </c>
      <c r="I105" s="270">
        <f t="shared" si="7"/>
        <v>2.4260556752787933E-3</v>
      </c>
      <c r="J105" s="270">
        <f t="shared" si="7"/>
        <v>2.509073869914228E-3</v>
      </c>
      <c r="K105" s="270">
        <f t="shared" si="7"/>
        <v>2.3440243138222864E-3</v>
      </c>
      <c r="L105" s="270">
        <f t="shared" si="7"/>
        <v>2.5581715778336591E-3</v>
      </c>
      <c r="M105" s="270">
        <f t="shared" si="7"/>
        <v>2.535169144780232E-3</v>
      </c>
      <c r="N105" s="270">
        <f t="shared" si="7"/>
        <v>2.4139135498453027E-3</v>
      </c>
      <c r="O105" s="270">
        <f t="shared" si="7"/>
        <v>2.4429279984262728E-3</v>
      </c>
      <c r="P105" s="270">
        <f t="shared" si="7"/>
        <v>2.4196258444759188E-3</v>
      </c>
      <c r="Q105" s="270">
        <f t="shared" si="7"/>
        <v>2.2622411287982723E-3</v>
      </c>
      <c r="R105" s="270">
        <f t="shared" si="7"/>
        <v>2.3260291457972639E-3</v>
      </c>
      <c r="S105" s="270">
        <f t="shared" si="7"/>
        <v>2.3354469208092649E-3</v>
      </c>
      <c r="T105" s="270">
        <f t="shared" si="7"/>
        <v>2.228375341698161E-3</v>
      </c>
      <c r="U105" s="270">
        <f t="shared" si="7"/>
        <v>2.2302269463259604E-3</v>
      </c>
      <c r="V105" s="270">
        <f t="shared" si="7"/>
        <v>2.3297626999504335E-3</v>
      </c>
      <c r="W105" s="270">
        <f t="shared" si="7"/>
        <v>2.5256102145923181E-3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0.15983987454032134</v>
      </c>
      <c r="C106" s="271">
        <f t="shared" si="8"/>
        <v>0.16382729051232606</v>
      </c>
      <c r="D106" s="271">
        <f t="shared" si="8"/>
        <v>0.16104343878615873</v>
      </c>
      <c r="E106" s="271">
        <f t="shared" si="8"/>
        <v>0.1612886866548581</v>
      </c>
      <c r="F106" s="271">
        <f t="shared" si="8"/>
        <v>0.15912798307320702</v>
      </c>
      <c r="G106" s="271">
        <f t="shared" si="8"/>
        <v>0.15683854566123753</v>
      </c>
      <c r="H106" s="271">
        <f t="shared" si="8"/>
        <v>0.15740275482783475</v>
      </c>
      <c r="I106" s="271">
        <f t="shared" si="8"/>
        <v>0.15708673595525097</v>
      </c>
      <c r="J106" s="271">
        <f t="shared" si="8"/>
        <v>0.16240400705297889</v>
      </c>
      <c r="K106" s="271">
        <f t="shared" si="8"/>
        <v>0.15137097464241184</v>
      </c>
      <c r="L106" s="271">
        <f t="shared" si="8"/>
        <v>0.16559289795369037</v>
      </c>
      <c r="M106" s="271">
        <f t="shared" si="8"/>
        <v>0.16397683056233167</v>
      </c>
      <c r="N106" s="271">
        <f t="shared" si="8"/>
        <v>0.15902629659283354</v>
      </c>
      <c r="O106" s="271">
        <f t="shared" si="8"/>
        <v>0.16079008745717693</v>
      </c>
      <c r="P106" s="271">
        <f t="shared" si="8"/>
        <v>0.1618974057460818</v>
      </c>
      <c r="Q106" s="271">
        <f t="shared" si="8"/>
        <v>0.15192512163444366</v>
      </c>
      <c r="R106" s="271">
        <f t="shared" si="8"/>
        <v>0.15576227839402845</v>
      </c>
      <c r="S106" s="271">
        <f t="shared" si="8"/>
        <v>0.15492238969539854</v>
      </c>
      <c r="T106" s="271">
        <f t="shared" si="8"/>
        <v>0.14746370456180738</v>
      </c>
      <c r="U106" s="271">
        <f t="shared" si="8"/>
        <v>0.14708490840516145</v>
      </c>
      <c r="V106" s="271">
        <f t="shared" si="8"/>
        <v>0.1537434597844152</v>
      </c>
      <c r="W106" s="271">
        <f t="shared" si="8"/>
        <v>0.15790565301103443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0.47500872819308687</v>
      </c>
      <c r="C107" s="271">
        <f t="shared" si="9"/>
        <v>0.45492149484293953</v>
      </c>
      <c r="D107" s="271">
        <f t="shared" si="9"/>
        <v>0.46410489434347446</v>
      </c>
      <c r="E107" s="271">
        <f t="shared" si="9"/>
        <v>0.46326166031314614</v>
      </c>
      <c r="F107" s="271">
        <f t="shared" si="9"/>
        <v>0.46356996373027021</v>
      </c>
      <c r="G107" s="271">
        <f t="shared" si="9"/>
        <v>0.47183119169906723</v>
      </c>
      <c r="H107" s="271">
        <f t="shared" si="9"/>
        <v>0.47497485799761979</v>
      </c>
      <c r="I107" s="271">
        <f t="shared" si="9"/>
        <v>0.4763877738777566</v>
      </c>
      <c r="J107" s="271">
        <f t="shared" si="9"/>
        <v>0.45856075745323061</v>
      </c>
      <c r="K107" s="271">
        <f t="shared" si="9"/>
        <v>0.43150648016473936</v>
      </c>
      <c r="L107" s="271">
        <f t="shared" si="9"/>
        <v>0.44205844048234211</v>
      </c>
      <c r="M107" s="271">
        <f t="shared" si="9"/>
        <v>0.44776537077154138</v>
      </c>
      <c r="N107" s="271">
        <f t="shared" si="9"/>
        <v>0.45528237922051995</v>
      </c>
      <c r="O107" s="271">
        <f t="shared" si="9"/>
        <v>0.45407007462902804</v>
      </c>
      <c r="P107" s="271">
        <f t="shared" si="9"/>
        <v>0.45444355552115345</v>
      </c>
      <c r="Q107" s="271">
        <f t="shared" si="9"/>
        <v>0.47472087962604015</v>
      </c>
      <c r="R107" s="271">
        <f t="shared" si="9"/>
        <v>0.45563518492008254</v>
      </c>
      <c r="S107" s="271">
        <f t="shared" si="9"/>
        <v>0.46069276533472636</v>
      </c>
      <c r="T107" s="271">
        <f t="shared" si="9"/>
        <v>0.50046256454205695</v>
      </c>
      <c r="U107" s="271">
        <f t="shared" si="9"/>
        <v>0.48493897337731434</v>
      </c>
      <c r="V107" s="271">
        <f t="shared" si="9"/>
        <v>0.46455258955237405</v>
      </c>
      <c r="W107" s="271">
        <f t="shared" si="9"/>
        <v>0.46507712422043546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0.19645385843275204</v>
      </c>
      <c r="C108" s="271">
        <f t="shared" si="10"/>
        <v>0.20589642901680955</v>
      </c>
      <c r="D108" s="271">
        <f t="shared" si="10"/>
        <v>0.20264318690578212</v>
      </c>
      <c r="E108" s="271">
        <f t="shared" si="10"/>
        <v>0.20302104861558759</v>
      </c>
      <c r="F108" s="271">
        <f t="shared" si="10"/>
        <v>0.20067807019678086</v>
      </c>
      <c r="G108" s="271">
        <f t="shared" si="10"/>
        <v>0.19751405111299855</v>
      </c>
      <c r="H108" s="271">
        <f t="shared" si="10"/>
        <v>0.19838914787034295</v>
      </c>
      <c r="I108" s="271">
        <f t="shared" si="10"/>
        <v>0.19805091174994013</v>
      </c>
      <c r="J108" s="271">
        <f t="shared" si="10"/>
        <v>0.20466856336616149</v>
      </c>
      <c r="K108" s="271">
        <f t="shared" si="10"/>
        <v>0.19101751514171414</v>
      </c>
      <c r="L108" s="271">
        <f t="shared" si="10"/>
        <v>0.20901435454475906</v>
      </c>
      <c r="M108" s="271">
        <f t="shared" si="10"/>
        <v>0.206708218302598</v>
      </c>
      <c r="N108" s="271">
        <f t="shared" si="10"/>
        <v>0.1970483065991829</v>
      </c>
      <c r="O108" s="271">
        <f t="shared" si="10"/>
        <v>0.19933964922984831</v>
      </c>
      <c r="P108" s="271">
        <f t="shared" si="10"/>
        <v>0.19734864964429522</v>
      </c>
      <c r="Q108" s="271">
        <f t="shared" si="10"/>
        <v>0.18475788729034714</v>
      </c>
      <c r="R108" s="271">
        <f t="shared" si="10"/>
        <v>0.18988655344192967</v>
      </c>
      <c r="S108" s="271">
        <f t="shared" si="10"/>
        <v>0.19074545694633169</v>
      </c>
      <c r="T108" s="271">
        <f t="shared" si="10"/>
        <v>0.18197422884741574</v>
      </c>
      <c r="U108" s="271">
        <f t="shared" si="10"/>
        <v>0.18216875095967372</v>
      </c>
      <c r="V108" s="271">
        <f t="shared" si="10"/>
        <v>0.1908489959959862</v>
      </c>
      <c r="W108" s="271">
        <f t="shared" si="10"/>
        <v>0.19698536269628933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0.11512242085792662</v>
      </c>
      <c r="C109" s="272">
        <f t="shared" si="11"/>
        <v>0.11564317261127686</v>
      </c>
      <c r="D109" s="272">
        <f t="shared" si="11"/>
        <v>0.11918618711377885</v>
      </c>
      <c r="E109" s="272">
        <f t="shared" si="11"/>
        <v>0.12155804560656297</v>
      </c>
      <c r="F109" s="272">
        <f t="shared" si="11"/>
        <v>0.118152189516009</v>
      </c>
      <c r="G109" s="272">
        <f t="shared" si="11"/>
        <v>0.11554020766611031</v>
      </c>
      <c r="H109" s="272">
        <f t="shared" si="11"/>
        <v>0.11089439493093257</v>
      </c>
      <c r="I109" s="272">
        <f t="shared" si="11"/>
        <v>0.10855513959999724</v>
      </c>
      <c r="J109" s="272">
        <f t="shared" si="11"/>
        <v>0.11130727565276935</v>
      </c>
      <c r="K109" s="272">
        <f t="shared" si="11"/>
        <v>0.10038848067936461</v>
      </c>
      <c r="L109" s="272">
        <f t="shared" si="11"/>
        <v>0.10413912232292506</v>
      </c>
      <c r="M109" s="272">
        <f t="shared" si="11"/>
        <v>9.0888688458796232E-2</v>
      </c>
      <c r="N109" s="272">
        <f t="shared" si="11"/>
        <v>9.3678099068172385E-2</v>
      </c>
      <c r="O109" s="272">
        <f t="shared" si="11"/>
        <v>9.917485769242769E-2</v>
      </c>
      <c r="P109" s="272">
        <f t="shared" si="11"/>
        <v>9.9667202684497178E-2</v>
      </c>
      <c r="Q109" s="272">
        <f t="shared" si="11"/>
        <v>0.10377759214007368</v>
      </c>
      <c r="R109" s="272">
        <f t="shared" si="11"/>
        <v>0.10087243397850688</v>
      </c>
      <c r="S109" s="272">
        <f t="shared" si="11"/>
        <v>0.10365431044597269</v>
      </c>
      <c r="T109" s="272">
        <f t="shared" si="11"/>
        <v>0.1016957791245871</v>
      </c>
      <c r="U109" s="272">
        <f t="shared" si="11"/>
        <v>0.10047093041386793</v>
      </c>
      <c r="V109" s="272">
        <f t="shared" si="11"/>
        <v>0.1123248766353213</v>
      </c>
      <c r="W109" s="272">
        <f t="shared" si="11"/>
        <v>0.1096136500530973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8.1331437574825333E-2</v>
      </c>
      <c r="C110" s="272">
        <f t="shared" si="12"/>
        <v>9.0253256405532681E-2</v>
      </c>
      <c r="D110" s="272">
        <f t="shared" si="12"/>
        <v>8.3456999792003272E-2</v>
      </c>
      <c r="E110" s="272">
        <f t="shared" si="12"/>
        <v>8.146300300902469E-2</v>
      </c>
      <c r="F110" s="272">
        <f t="shared" si="12"/>
        <v>8.2525880680771949E-2</v>
      </c>
      <c r="G110" s="272">
        <f t="shared" si="12"/>
        <v>8.1973843446888239E-2</v>
      </c>
      <c r="H110" s="272">
        <f t="shared" si="12"/>
        <v>8.7494752939410322E-2</v>
      </c>
      <c r="I110" s="272">
        <f t="shared" si="12"/>
        <v>8.9495772149942893E-2</v>
      </c>
      <c r="J110" s="272">
        <f t="shared" si="12"/>
        <v>9.3361287713392249E-2</v>
      </c>
      <c r="K110" s="272">
        <f t="shared" si="12"/>
        <v>9.0629034462349559E-2</v>
      </c>
      <c r="L110" s="272">
        <f t="shared" si="12"/>
        <v>0.10487523222183399</v>
      </c>
      <c r="M110" s="272">
        <f t="shared" si="12"/>
        <v>0.1158195298438017</v>
      </c>
      <c r="N110" s="272">
        <f t="shared" si="12"/>
        <v>0.10337020753101044</v>
      </c>
      <c r="O110" s="272">
        <f t="shared" si="12"/>
        <v>0.1001647915374206</v>
      </c>
      <c r="P110" s="272">
        <f t="shared" si="12"/>
        <v>9.7681446959797982E-2</v>
      </c>
      <c r="Q110" s="272">
        <f t="shared" si="12"/>
        <v>8.0980295150273482E-2</v>
      </c>
      <c r="R110" s="272">
        <f t="shared" si="12"/>
        <v>8.9014119463422831E-2</v>
      </c>
      <c r="S110" s="272">
        <f t="shared" si="12"/>
        <v>8.7091146500358971E-2</v>
      </c>
      <c r="T110" s="272">
        <f t="shared" si="12"/>
        <v>8.0278449722828632E-2</v>
      </c>
      <c r="U110" s="272">
        <f t="shared" si="12"/>
        <v>8.1697820545805794E-2</v>
      </c>
      <c r="V110" s="272">
        <f t="shared" si="12"/>
        <v>7.8524119360664918E-2</v>
      </c>
      <c r="W110" s="272">
        <f t="shared" si="12"/>
        <v>8.7371712643191921E-2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0.12402142018381491</v>
      </c>
      <c r="C111" s="271">
        <f t="shared" si="13"/>
        <v>0.12748712411754501</v>
      </c>
      <c r="D111" s="271">
        <f t="shared" si="13"/>
        <v>0.1258449475740504</v>
      </c>
      <c r="E111" s="271">
        <f t="shared" si="13"/>
        <v>0.12606463717419408</v>
      </c>
      <c r="F111" s="271">
        <f t="shared" si="13"/>
        <v>0.13069353820913321</v>
      </c>
      <c r="G111" s="271">
        <f t="shared" si="13"/>
        <v>0.12846984807696407</v>
      </c>
      <c r="H111" s="271">
        <f t="shared" si="13"/>
        <v>0.12337053075808203</v>
      </c>
      <c r="I111" s="271">
        <f t="shared" si="13"/>
        <v>0.1226256991193569</v>
      </c>
      <c r="J111" s="271">
        <f t="shared" si="13"/>
        <v>0.12673153322853054</v>
      </c>
      <c r="K111" s="271">
        <f t="shared" si="13"/>
        <v>0.18235914716087825</v>
      </c>
      <c r="L111" s="271">
        <f t="shared" si="13"/>
        <v>0.13425393157152621</v>
      </c>
      <c r="M111" s="271">
        <f t="shared" si="13"/>
        <v>0.13238179839362665</v>
      </c>
      <c r="N111" s="271">
        <f t="shared" si="13"/>
        <v>0.1429606321911836</v>
      </c>
      <c r="O111" s="271">
        <f t="shared" si="13"/>
        <v>0.14013759497531803</v>
      </c>
      <c r="P111" s="271">
        <f t="shared" si="13"/>
        <v>0.14153638236659258</v>
      </c>
      <c r="Q111" s="271">
        <f t="shared" si="13"/>
        <v>0.14818247912637783</v>
      </c>
      <c r="R111" s="271">
        <f t="shared" si="13"/>
        <v>0.15638418964078829</v>
      </c>
      <c r="S111" s="271">
        <f t="shared" si="13"/>
        <v>0.15156128780317171</v>
      </c>
      <c r="T111" s="271">
        <f t="shared" si="13"/>
        <v>0.13037139121688807</v>
      </c>
      <c r="U111" s="271">
        <f t="shared" si="13"/>
        <v>0.14596349360386332</v>
      </c>
      <c r="V111" s="271">
        <f t="shared" si="13"/>
        <v>0.14989937512971915</v>
      </c>
      <c r="W111" s="271">
        <f t="shared" si="13"/>
        <v>0.13676576615610034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5.0902308550167495E-2</v>
      </c>
      <c r="C112" s="272">
        <f t="shared" si="14"/>
        <v>5.0896976172221831E-2</v>
      </c>
      <c r="D112" s="272">
        <f t="shared" si="14"/>
        <v>5.2586536913458798E-2</v>
      </c>
      <c r="E112" s="272">
        <f t="shared" si="14"/>
        <v>5.3651621452334229E-2</v>
      </c>
      <c r="F112" s="272">
        <f t="shared" si="14"/>
        <v>5.2014496510203262E-2</v>
      </c>
      <c r="G112" s="272">
        <f t="shared" si="14"/>
        <v>5.1016482614049549E-2</v>
      </c>
      <c r="H112" s="272">
        <f t="shared" si="14"/>
        <v>4.8819387898940601E-2</v>
      </c>
      <c r="I112" s="272">
        <f t="shared" si="14"/>
        <v>4.8006152906045096E-2</v>
      </c>
      <c r="J112" s="272">
        <f t="shared" si="14"/>
        <v>4.9123048426364412E-2</v>
      </c>
      <c r="K112" s="272">
        <f t="shared" si="14"/>
        <v>4.3258213690389458E-2</v>
      </c>
      <c r="L112" s="272">
        <f t="shared" si="14"/>
        <v>4.62782302032912E-2</v>
      </c>
      <c r="M112" s="272">
        <f t="shared" si="14"/>
        <v>4.0105687023736646E-2</v>
      </c>
      <c r="N112" s="272">
        <f t="shared" si="14"/>
        <v>4.1524927477772686E-2</v>
      </c>
      <c r="O112" s="272">
        <f t="shared" si="14"/>
        <v>4.3755296520809089E-2</v>
      </c>
      <c r="P112" s="272">
        <f t="shared" si="14"/>
        <v>4.3829452192892346E-2</v>
      </c>
      <c r="Q112" s="272">
        <f t="shared" si="14"/>
        <v>4.5483711952091686E-2</v>
      </c>
      <c r="R112" s="272">
        <f t="shared" si="14"/>
        <v>4.4168722989798799E-2</v>
      </c>
      <c r="S112" s="272">
        <f t="shared" si="14"/>
        <v>4.5745536089398887E-2</v>
      </c>
      <c r="T112" s="272">
        <f t="shared" si="14"/>
        <v>4.4753565655011436E-2</v>
      </c>
      <c r="U112" s="272">
        <f t="shared" si="14"/>
        <v>4.4327232538962924E-2</v>
      </c>
      <c r="V112" s="272">
        <f t="shared" si="14"/>
        <v>4.9658635718438614E-2</v>
      </c>
      <c r="W112" s="272">
        <f t="shared" si="14"/>
        <v>4.8179925307807396E-2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3.5981499933713648E-2</v>
      </c>
      <c r="C113" s="272">
        <f t="shared" si="15"/>
        <v>3.5116635802983159E-2</v>
      </c>
      <c r="D113" s="272">
        <f t="shared" si="15"/>
        <v>3.4981520073225976E-2</v>
      </c>
      <c r="E113" s="272">
        <f t="shared" si="15"/>
        <v>3.5031634561010376E-2</v>
      </c>
      <c r="F113" s="272">
        <f t="shared" si="15"/>
        <v>4.0681981444898284E-2</v>
      </c>
      <c r="G113" s="272">
        <f t="shared" si="15"/>
        <v>3.9913089272231861E-2</v>
      </c>
      <c r="H113" s="272">
        <f t="shared" si="15"/>
        <v>3.4385880282195733E-2</v>
      </c>
      <c r="I113" s="272">
        <f t="shared" si="15"/>
        <v>3.3850739293182691E-2</v>
      </c>
      <c r="J113" s="272">
        <f t="shared" si="15"/>
        <v>3.4955850309349945E-2</v>
      </c>
      <c r="K113" s="272">
        <f t="shared" si="15"/>
        <v>9.6533926095138348E-2</v>
      </c>
      <c r="L113" s="272">
        <f t="shared" si="15"/>
        <v>4.0624505715394325E-2</v>
      </c>
      <c r="M113" s="272">
        <f t="shared" si="15"/>
        <v>3.969554252136432E-2</v>
      </c>
      <c r="N113" s="272">
        <f t="shared" si="15"/>
        <v>5.469219504859283E-2</v>
      </c>
      <c r="O113" s="272">
        <f t="shared" si="15"/>
        <v>5.0806699100976967E-2</v>
      </c>
      <c r="P113" s="272">
        <f t="shared" si="15"/>
        <v>5.309342529445505E-2</v>
      </c>
      <c r="Q113" s="272">
        <f t="shared" si="15"/>
        <v>6.5417422334692027E-2</v>
      </c>
      <c r="R113" s="272">
        <f t="shared" si="15"/>
        <v>7.1285488943948913E-2</v>
      </c>
      <c r="S113" s="272">
        <f t="shared" si="15"/>
        <v>6.6131883476324468E-2</v>
      </c>
      <c r="T113" s="272">
        <f t="shared" si="15"/>
        <v>4.8870644116390409E-2</v>
      </c>
      <c r="U113" s="272">
        <f t="shared" si="15"/>
        <v>6.4385081720130549E-2</v>
      </c>
      <c r="V113" s="272">
        <f t="shared" si="15"/>
        <v>6.4449547933248044E-2</v>
      </c>
      <c r="W113" s="272">
        <f t="shared" si="15"/>
        <v>4.8512950366336544E-2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3.7137611699933779E-2</v>
      </c>
      <c r="C114" s="273">
        <f t="shared" si="16"/>
        <v>4.1473512142340005E-2</v>
      </c>
      <c r="D114" s="273">
        <f t="shared" si="16"/>
        <v>3.8276890587365636E-2</v>
      </c>
      <c r="E114" s="273">
        <f t="shared" si="16"/>
        <v>3.7381381160849478E-2</v>
      </c>
      <c r="F114" s="273">
        <f t="shared" si="16"/>
        <v>3.7997060254031656E-2</v>
      </c>
      <c r="G114" s="273">
        <f t="shared" si="16"/>
        <v>3.7540276190682655E-2</v>
      </c>
      <c r="H114" s="273">
        <f t="shared" si="16"/>
        <v>4.0165262576945693E-2</v>
      </c>
      <c r="I114" s="273">
        <f t="shared" si="16"/>
        <v>4.0768806920129116E-2</v>
      </c>
      <c r="J114" s="273">
        <f t="shared" si="16"/>
        <v>4.2652634492816179E-2</v>
      </c>
      <c r="K114" s="273">
        <f t="shared" si="16"/>
        <v>4.2567007375350435E-2</v>
      </c>
      <c r="L114" s="273">
        <f t="shared" si="16"/>
        <v>4.7351195652840655E-2</v>
      </c>
      <c r="M114" s="273">
        <f t="shared" si="16"/>
        <v>5.2580568848525695E-2</v>
      </c>
      <c r="N114" s="273">
        <f t="shared" si="16"/>
        <v>4.6743509664818106E-2</v>
      </c>
      <c r="O114" s="273">
        <f t="shared" si="16"/>
        <v>4.5575599353531976E-2</v>
      </c>
      <c r="P114" s="273">
        <f t="shared" si="16"/>
        <v>4.4613504879245175E-2</v>
      </c>
      <c r="Q114" s="273">
        <f t="shared" si="16"/>
        <v>3.7281344839594104E-2</v>
      </c>
      <c r="R114" s="273">
        <f t="shared" si="16"/>
        <v>4.0929977707040592E-2</v>
      </c>
      <c r="S114" s="273">
        <f t="shared" si="16"/>
        <v>3.9683868237448343E-2</v>
      </c>
      <c r="T114" s="273">
        <f t="shared" si="16"/>
        <v>3.6747181445486207E-2</v>
      </c>
      <c r="U114" s="273">
        <f t="shared" si="16"/>
        <v>3.725117934476984E-2</v>
      </c>
      <c r="V114" s="273">
        <f t="shared" si="16"/>
        <v>3.5791191478032489E-2</v>
      </c>
      <c r="W114" s="273">
        <f t="shared" si="16"/>
        <v>4.0072890481956384E-2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1.0000000000000004</v>
      </c>
      <c r="C117" s="234">
        <f t="shared" si="17"/>
        <v>1.0000000000000002</v>
      </c>
      <c r="D117" s="234">
        <f t="shared" si="17"/>
        <v>1.0000000000000002</v>
      </c>
      <c r="E117" s="234">
        <f t="shared" si="17"/>
        <v>0.99999999999999978</v>
      </c>
      <c r="F117" s="234">
        <f t="shared" si="17"/>
        <v>0.99999999999999978</v>
      </c>
      <c r="G117" s="234">
        <f t="shared" si="17"/>
        <v>0.99999999999999978</v>
      </c>
      <c r="H117" s="234">
        <f t="shared" si="17"/>
        <v>0.99999999999999989</v>
      </c>
      <c r="I117" s="234">
        <f t="shared" si="17"/>
        <v>0.99999999999999978</v>
      </c>
      <c r="J117" s="234">
        <f t="shared" si="17"/>
        <v>1.0000000000000004</v>
      </c>
      <c r="K117" s="234">
        <f t="shared" si="17"/>
        <v>0.99999999999999989</v>
      </c>
      <c r="L117" s="234">
        <f t="shared" si="17"/>
        <v>1</v>
      </c>
      <c r="M117" s="234">
        <f t="shared" si="17"/>
        <v>1.0000000000000002</v>
      </c>
      <c r="N117" s="234">
        <f t="shared" si="17"/>
        <v>1.0000000000000002</v>
      </c>
      <c r="O117" s="234">
        <f t="shared" si="17"/>
        <v>0.99999999999999989</v>
      </c>
      <c r="P117" s="234">
        <f t="shared" si="17"/>
        <v>0.99999999999999956</v>
      </c>
      <c r="Q117" s="234">
        <f t="shared" si="17"/>
        <v>0.99999999999999978</v>
      </c>
      <c r="R117" s="234">
        <f t="shared" si="17"/>
        <v>1.0000000000000004</v>
      </c>
      <c r="S117" s="234">
        <f t="shared" si="17"/>
        <v>0.99999999999999978</v>
      </c>
      <c r="T117" s="234">
        <f t="shared" si="17"/>
        <v>0.99999999999999956</v>
      </c>
      <c r="U117" s="234">
        <f t="shared" si="17"/>
        <v>1.0000000000000002</v>
      </c>
      <c r="V117" s="234">
        <f t="shared" si="17"/>
        <v>1.0000000000000002</v>
      </c>
      <c r="W117" s="234">
        <f t="shared" si="17"/>
        <v>0.99999999999999978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2.2462665257775446E-3</v>
      </c>
      <c r="C118" s="268">
        <f t="shared" si="18"/>
        <v>2.2912219871170721E-3</v>
      </c>
      <c r="D118" s="268">
        <f t="shared" si="18"/>
        <v>2.2687315221683116E-3</v>
      </c>
      <c r="E118" s="268">
        <f t="shared" si="18"/>
        <v>2.2663510015425016E-3</v>
      </c>
      <c r="F118" s="268">
        <f t="shared" si="18"/>
        <v>2.2578980130806736E-3</v>
      </c>
      <c r="G118" s="268">
        <f t="shared" si="18"/>
        <v>2.2619321565690727E-3</v>
      </c>
      <c r="H118" s="268">
        <f t="shared" si="18"/>
        <v>2.2838014179081306E-3</v>
      </c>
      <c r="I118" s="268">
        <f t="shared" si="18"/>
        <v>2.2873051610790536E-3</v>
      </c>
      <c r="J118" s="268">
        <f t="shared" si="18"/>
        <v>2.2946062993821816E-3</v>
      </c>
      <c r="K118" s="268">
        <f t="shared" si="18"/>
        <v>2.1423678616302624E-3</v>
      </c>
      <c r="L118" s="268">
        <f t="shared" si="18"/>
        <v>2.3001249407268404E-3</v>
      </c>
      <c r="M118" s="268">
        <f t="shared" si="18"/>
        <v>2.3214556275189193E-3</v>
      </c>
      <c r="N118" s="268">
        <f t="shared" si="18"/>
        <v>2.238089607681462E-3</v>
      </c>
      <c r="O118" s="268">
        <f t="shared" si="18"/>
        <v>2.2300095278659122E-3</v>
      </c>
      <c r="P118" s="268">
        <f t="shared" si="18"/>
        <v>2.2031284134382454E-3</v>
      </c>
      <c r="Q118" s="268">
        <f t="shared" si="18"/>
        <v>2.1196678268132259E-3</v>
      </c>
      <c r="R118" s="268">
        <f t="shared" si="18"/>
        <v>2.1359956644794315E-3</v>
      </c>
      <c r="S118" s="268">
        <f t="shared" si="18"/>
        <v>2.1328477294034146E-3</v>
      </c>
      <c r="T118" s="268">
        <f t="shared" si="18"/>
        <v>2.12152832535208E-3</v>
      </c>
      <c r="U118" s="268">
        <f t="shared" si="18"/>
        <v>2.1096788439412752E-3</v>
      </c>
      <c r="V118" s="268">
        <f t="shared" si="18"/>
        <v>2.1091059646008215E-3</v>
      </c>
      <c r="W118" s="268">
        <f t="shared" si="18"/>
        <v>2.1587676787165467E-3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4.3071195764049345E-4</v>
      </c>
      <c r="C119" s="269">
        <f t="shared" si="19"/>
        <v>4.393319742493761E-4</v>
      </c>
      <c r="D119" s="269">
        <f t="shared" si="19"/>
        <v>4.3501952420163634E-4</v>
      </c>
      <c r="E119" s="269">
        <f t="shared" si="19"/>
        <v>4.3456306959699349E-4</v>
      </c>
      <c r="F119" s="269">
        <f t="shared" si="19"/>
        <v>4.3294224536864588E-4</v>
      </c>
      <c r="G119" s="269">
        <f t="shared" si="19"/>
        <v>4.3371577505417166E-4</v>
      </c>
      <c r="H119" s="269">
        <f t="shared" si="19"/>
        <v>4.3790911197808647E-4</v>
      </c>
      <c r="I119" s="269">
        <f t="shared" si="19"/>
        <v>4.3858093968103247E-4</v>
      </c>
      <c r="J119" s="269">
        <f t="shared" si="19"/>
        <v>4.3998090158913963E-4</v>
      </c>
      <c r="K119" s="269">
        <f t="shared" si="19"/>
        <v>4.1078983507953975E-4</v>
      </c>
      <c r="L119" s="269">
        <f t="shared" si="19"/>
        <v>4.4103907736204809E-4</v>
      </c>
      <c r="M119" s="269">
        <f t="shared" si="19"/>
        <v>4.4512914492998837E-4</v>
      </c>
      <c r="N119" s="269">
        <f t="shared" si="19"/>
        <v>4.2914406871893718E-4</v>
      </c>
      <c r="O119" s="269">
        <f t="shared" si="19"/>
        <v>4.275947481217109E-4</v>
      </c>
      <c r="P119" s="269">
        <f t="shared" si="19"/>
        <v>4.2244040989611201E-4</v>
      </c>
      <c r="Q119" s="269">
        <f t="shared" si="19"/>
        <v>4.0643720090975048E-4</v>
      </c>
      <c r="R119" s="269">
        <f t="shared" si="19"/>
        <v>4.1019699382562963E-4</v>
      </c>
      <c r="S119" s="269">
        <f t="shared" si="19"/>
        <v>4.1044578690698494E-4</v>
      </c>
      <c r="T119" s="269">
        <f t="shared" si="19"/>
        <v>4.1507327659966956E-4</v>
      </c>
      <c r="U119" s="269">
        <f t="shared" si="19"/>
        <v>4.0856520278260549E-4</v>
      </c>
      <c r="V119" s="269">
        <f t="shared" si="19"/>
        <v>4.0475655853763675E-4</v>
      </c>
      <c r="W119" s="269">
        <f t="shared" si="19"/>
        <v>4.1730263130132175E-4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5.9582793862570559E-2</v>
      </c>
      <c r="C120" s="269">
        <f t="shared" si="20"/>
        <v>6.0775248967631028E-2</v>
      </c>
      <c r="D120" s="269">
        <f t="shared" si="20"/>
        <v>6.0178683635094848E-2</v>
      </c>
      <c r="E120" s="269">
        <f t="shared" si="20"/>
        <v>6.0115539716906335E-2</v>
      </c>
      <c r="F120" s="269">
        <f t="shared" si="20"/>
        <v>5.9891322036918687E-2</v>
      </c>
      <c r="G120" s="269">
        <f t="shared" si="20"/>
        <v>5.9998328724292151E-2</v>
      </c>
      <c r="H120" s="269">
        <f t="shared" si="20"/>
        <v>6.0578416472267978E-2</v>
      </c>
      <c r="I120" s="269">
        <f t="shared" si="20"/>
        <v>6.0671354155621547E-2</v>
      </c>
      <c r="J120" s="269">
        <f t="shared" si="20"/>
        <v>6.0865018715674991E-2</v>
      </c>
      <c r="K120" s="269">
        <f t="shared" si="20"/>
        <v>5.6826855233987249E-2</v>
      </c>
      <c r="L120" s="269">
        <f t="shared" si="20"/>
        <v>6.1011402088203028E-2</v>
      </c>
      <c r="M120" s="269">
        <f t="shared" si="20"/>
        <v>6.1577204008631641E-2</v>
      </c>
      <c r="N120" s="269">
        <f t="shared" si="20"/>
        <v>5.9365899019612721E-2</v>
      </c>
      <c r="O120" s="269">
        <f t="shared" si="20"/>
        <v>5.9151572836803043E-2</v>
      </c>
      <c r="P120" s="269">
        <f t="shared" si="20"/>
        <v>5.843854440435315E-2</v>
      </c>
      <c r="Q120" s="269">
        <f t="shared" si="20"/>
        <v>5.6224731007117744E-2</v>
      </c>
      <c r="R120" s="269">
        <f t="shared" si="20"/>
        <v>5.646648948736132E-2</v>
      </c>
      <c r="S120" s="269">
        <f t="shared" si="20"/>
        <v>5.621596685232929E-2</v>
      </c>
      <c r="T120" s="269">
        <f t="shared" si="20"/>
        <v>5.5771446190905134E-2</v>
      </c>
      <c r="U120" s="269">
        <f t="shared" si="20"/>
        <v>5.5331925990753844E-2</v>
      </c>
      <c r="V120" s="269">
        <f t="shared" si="20"/>
        <v>5.5203917996792362E-2</v>
      </c>
      <c r="W120" s="269">
        <f t="shared" si="20"/>
        <v>5.6401464908030406E-2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1.0273145905850497E-3</v>
      </c>
      <c r="C121" s="269">
        <f t="shared" si="21"/>
        <v>1.0478746625224593E-3</v>
      </c>
      <c r="D121" s="269">
        <f t="shared" si="21"/>
        <v>1.0375888026185887E-3</v>
      </c>
      <c r="E121" s="269">
        <f t="shared" si="21"/>
        <v>1.0365000878360723E-3</v>
      </c>
      <c r="F121" s="269">
        <f t="shared" si="21"/>
        <v>1.0326341715339645E-3</v>
      </c>
      <c r="G121" s="269">
        <f t="shared" si="21"/>
        <v>1.0344791593920781E-3</v>
      </c>
      <c r="H121" s="269">
        <f t="shared" si="21"/>
        <v>1.0444809160852888E-3</v>
      </c>
      <c r="I121" s="269">
        <f t="shared" si="21"/>
        <v>1.0460833289957102E-3</v>
      </c>
      <c r="J121" s="269">
        <f t="shared" si="21"/>
        <v>1.0494224545271676E-3</v>
      </c>
      <c r="K121" s="269">
        <f t="shared" si="21"/>
        <v>9.7979724907819028E-4</v>
      </c>
      <c r="L121" s="269">
        <f t="shared" si="21"/>
        <v>1.0519463672990993E-3</v>
      </c>
      <c r="M121" s="269">
        <f t="shared" si="21"/>
        <v>1.0617018106168139E-3</v>
      </c>
      <c r="N121" s="269">
        <f t="shared" si="21"/>
        <v>1.0235749331714155E-3</v>
      </c>
      <c r="O121" s="269">
        <f t="shared" si="21"/>
        <v>1.0198795640812617E-3</v>
      </c>
      <c r="P121" s="269">
        <f t="shared" si="21"/>
        <v>1.0075856707494496E-3</v>
      </c>
      <c r="Q121" s="269">
        <f t="shared" si="21"/>
        <v>9.694155438323014E-4</v>
      </c>
      <c r="R121" s="269">
        <f t="shared" si="21"/>
        <v>9.783832310570075E-4</v>
      </c>
      <c r="S121" s="269">
        <f t="shared" si="21"/>
        <v>9.789766410099451E-4</v>
      </c>
      <c r="T121" s="269">
        <f t="shared" si="21"/>
        <v>9.9001391916010251E-4</v>
      </c>
      <c r="U121" s="269">
        <f t="shared" si="21"/>
        <v>9.7449115720684592E-4</v>
      </c>
      <c r="V121" s="269">
        <f t="shared" si="21"/>
        <v>9.6540695201171125E-4</v>
      </c>
      <c r="W121" s="269">
        <f t="shared" si="21"/>
        <v>9.9533127469660304E-4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2.6313878698585418E-3</v>
      </c>
      <c r="C122" s="270">
        <f t="shared" si="22"/>
        <v>2.6257975051922466E-3</v>
      </c>
      <c r="D122" s="270">
        <f t="shared" si="22"/>
        <v>2.6422370302815403E-3</v>
      </c>
      <c r="E122" s="270">
        <f t="shared" si="22"/>
        <v>2.644218373312409E-3</v>
      </c>
      <c r="F122" s="270">
        <f t="shared" si="22"/>
        <v>2.6280216991526927E-3</v>
      </c>
      <c r="G122" s="270">
        <f t="shared" si="22"/>
        <v>2.6234043156493645E-3</v>
      </c>
      <c r="H122" s="270">
        <f t="shared" si="22"/>
        <v>2.6316525661040191E-3</v>
      </c>
      <c r="I122" s="270">
        <f t="shared" si="22"/>
        <v>2.6298759415923252E-3</v>
      </c>
      <c r="J122" s="270">
        <f t="shared" si="22"/>
        <v>2.6255640289302492E-3</v>
      </c>
      <c r="K122" s="270">
        <f t="shared" si="22"/>
        <v>2.4961160276363915E-3</v>
      </c>
      <c r="L122" s="270">
        <f t="shared" si="22"/>
        <v>2.6028507504576135E-3</v>
      </c>
      <c r="M122" s="270">
        <f t="shared" si="22"/>
        <v>2.5972037861638651E-3</v>
      </c>
      <c r="N122" s="270">
        <f t="shared" si="22"/>
        <v>2.5695440996430937E-3</v>
      </c>
      <c r="O122" s="270">
        <f t="shared" si="22"/>
        <v>2.5939669100958633E-3</v>
      </c>
      <c r="P122" s="270">
        <f t="shared" si="22"/>
        <v>2.5901095787215179E-3</v>
      </c>
      <c r="Q122" s="270">
        <f t="shared" si="22"/>
        <v>2.5865731924472812E-3</v>
      </c>
      <c r="R122" s="270">
        <f t="shared" si="22"/>
        <v>2.5596928637167862E-3</v>
      </c>
      <c r="S122" s="270">
        <f t="shared" si="22"/>
        <v>2.5886405564292904E-3</v>
      </c>
      <c r="T122" s="270">
        <f t="shared" si="22"/>
        <v>2.647205880105702E-3</v>
      </c>
      <c r="U122" s="270">
        <f t="shared" si="22"/>
        <v>2.5999667788588381E-3</v>
      </c>
      <c r="V122" s="270">
        <f t="shared" si="22"/>
        <v>2.6201774910982337E-3</v>
      </c>
      <c r="W122" s="270">
        <f t="shared" si="22"/>
        <v>2.7764769560157574E-3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0.1061247329304256</v>
      </c>
      <c r="C123" s="271">
        <f t="shared" si="23"/>
        <v>9.9505696455438788E-2</v>
      </c>
      <c r="D123" s="271">
        <f t="shared" si="23"/>
        <v>0.10153188523644227</v>
      </c>
      <c r="E123" s="271">
        <f t="shared" si="23"/>
        <v>0.10173150055583041</v>
      </c>
      <c r="F123" s="271">
        <f t="shared" si="23"/>
        <v>0.10053805189832733</v>
      </c>
      <c r="G123" s="271">
        <f t="shared" si="23"/>
        <v>0.10036491406555774</v>
      </c>
      <c r="H123" s="271">
        <f t="shared" si="23"/>
        <v>9.9655612361886553E-2</v>
      </c>
      <c r="I123" s="271">
        <f t="shared" si="23"/>
        <v>9.934884585108622E-2</v>
      </c>
      <c r="J123" s="271">
        <f t="shared" si="23"/>
        <v>9.863101324584396E-2</v>
      </c>
      <c r="K123" s="271">
        <f t="shared" si="23"/>
        <v>9.5062338224374807E-2</v>
      </c>
      <c r="L123" s="271">
        <f t="shared" si="23"/>
        <v>9.5979917190178066E-2</v>
      </c>
      <c r="M123" s="271">
        <f t="shared" si="23"/>
        <v>9.3146722720675715E-2</v>
      </c>
      <c r="N123" s="271">
        <f t="shared" si="23"/>
        <v>0.1006076714070832</v>
      </c>
      <c r="O123" s="271">
        <f t="shared" si="23"/>
        <v>0.10280693999424072</v>
      </c>
      <c r="P123" s="271">
        <f t="shared" si="23"/>
        <v>0.10711172565269106</v>
      </c>
      <c r="Q123" s="271">
        <f t="shared" si="23"/>
        <v>0.1108861540359414</v>
      </c>
      <c r="R123" s="271">
        <f t="shared" si="23"/>
        <v>0.10767401404793862</v>
      </c>
      <c r="S123" s="271">
        <f t="shared" si="23"/>
        <v>0.10813748835482728</v>
      </c>
      <c r="T123" s="271">
        <f t="shared" si="23"/>
        <v>0.1111395891492184</v>
      </c>
      <c r="U123" s="271">
        <f t="shared" si="23"/>
        <v>0.10846154091210042</v>
      </c>
      <c r="V123" s="271">
        <f t="shared" si="23"/>
        <v>0.11056027227333873</v>
      </c>
      <c r="W123" s="271">
        <f t="shared" si="23"/>
        <v>0.10897130375081734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0.44197750854685852</v>
      </c>
      <c r="C124" s="271">
        <f t="shared" si="24"/>
        <v>0.45082298728698356</v>
      </c>
      <c r="D124" s="271">
        <f t="shared" si="24"/>
        <v>0.44639774230824114</v>
      </c>
      <c r="E124" s="271">
        <f t="shared" si="24"/>
        <v>0.44592934883704527</v>
      </c>
      <c r="F124" s="271">
        <f t="shared" si="24"/>
        <v>0.44426613089863043</v>
      </c>
      <c r="G124" s="271">
        <f t="shared" si="24"/>
        <v>0.44505989275532126</v>
      </c>
      <c r="H124" s="271">
        <f t="shared" si="24"/>
        <v>0.44936290912914678</v>
      </c>
      <c r="I124" s="271">
        <f t="shared" si="24"/>
        <v>0.45005230892187015</v>
      </c>
      <c r="J124" s="271">
        <f t="shared" si="24"/>
        <v>0.45148888774265628</v>
      </c>
      <c r="K124" s="271">
        <f t="shared" si="24"/>
        <v>0.42153430993521263</v>
      </c>
      <c r="L124" s="271">
        <f t="shared" si="24"/>
        <v>0.45257474078996152</v>
      </c>
      <c r="M124" s="271">
        <f t="shared" si="24"/>
        <v>0.45677178673075541</v>
      </c>
      <c r="N124" s="271">
        <f t="shared" si="24"/>
        <v>0.44036861047255427</v>
      </c>
      <c r="O124" s="271">
        <f t="shared" si="24"/>
        <v>0.43877876638915875</v>
      </c>
      <c r="P124" s="271">
        <f t="shared" si="24"/>
        <v>0.43348961310064121</v>
      </c>
      <c r="Q124" s="271">
        <f t="shared" si="24"/>
        <v>0.41706782979261786</v>
      </c>
      <c r="R124" s="271">
        <f t="shared" si="24"/>
        <v>0.42092596253338416</v>
      </c>
      <c r="S124" s="271">
        <f t="shared" si="24"/>
        <v>0.42118126295931974</v>
      </c>
      <c r="T124" s="271">
        <f t="shared" si="24"/>
        <v>0.423809278147177</v>
      </c>
      <c r="U124" s="271">
        <f t="shared" si="24"/>
        <v>0.41925149093613429</v>
      </c>
      <c r="V124" s="271">
        <f t="shared" si="24"/>
        <v>0.41534322912804744</v>
      </c>
      <c r="W124" s="271">
        <f t="shared" si="24"/>
        <v>0.42821745257082822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0.27457787053428212</v>
      </c>
      <c r="C125" s="271">
        <f t="shared" si="25"/>
        <v>0.27364337751905232</v>
      </c>
      <c r="D125" s="271">
        <f t="shared" si="25"/>
        <v>0.27556341975136955</v>
      </c>
      <c r="E125" s="271">
        <f t="shared" si="25"/>
        <v>0.27581158994566918</v>
      </c>
      <c r="F125" s="271">
        <f t="shared" si="25"/>
        <v>0.2741400062690702</v>
      </c>
      <c r="G125" s="271">
        <f t="shared" si="25"/>
        <v>0.27372955714959324</v>
      </c>
      <c r="H125" s="271">
        <f t="shared" si="25"/>
        <v>0.27438059335421411</v>
      </c>
      <c r="I125" s="271">
        <f t="shared" si="25"/>
        <v>0.27438367629091415</v>
      </c>
      <c r="J125" s="271">
        <f t="shared" si="25"/>
        <v>0.27372044221175418</v>
      </c>
      <c r="K125" s="271">
        <f t="shared" si="25"/>
        <v>0.25996972431881055</v>
      </c>
      <c r="L125" s="271">
        <f t="shared" si="25"/>
        <v>0.27179573375866534</v>
      </c>
      <c r="M125" s="271">
        <f t="shared" si="25"/>
        <v>0.27064733568313309</v>
      </c>
      <c r="N125" s="271">
        <f t="shared" si="25"/>
        <v>0.26807356861176701</v>
      </c>
      <c r="O125" s="271">
        <f t="shared" si="25"/>
        <v>0.27051688637946841</v>
      </c>
      <c r="P125" s="271">
        <f t="shared" si="25"/>
        <v>0.26999206970389145</v>
      </c>
      <c r="Q125" s="271">
        <f t="shared" si="25"/>
        <v>0.26998260998355506</v>
      </c>
      <c r="R125" s="271">
        <f t="shared" si="25"/>
        <v>0.26706307358562992</v>
      </c>
      <c r="S125" s="271">
        <f t="shared" si="25"/>
        <v>0.2702109089915502</v>
      </c>
      <c r="T125" s="271">
        <f t="shared" si="25"/>
        <v>0.2762842881987172</v>
      </c>
      <c r="U125" s="271">
        <f t="shared" si="25"/>
        <v>0.27141856264364478</v>
      </c>
      <c r="V125" s="271">
        <f t="shared" si="25"/>
        <v>0.274318962076263</v>
      </c>
      <c r="W125" s="271">
        <f t="shared" si="25"/>
        <v>0.27676338269128303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0.16090327480506747</v>
      </c>
      <c r="C126" s="272">
        <f t="shared" si="26"/>
        <v>0.15369372111735388</v>
      </c>
      <c r="D126" s="272">
        <f t="shared" si="26"/>
        <v>0.16207479663981925</v>
      </c>
      <c r="E126" s="272">
        <f t="shared" si="26"/>
        <v>0.16514109279829689</v>
      </c>
      <c r="F126" s="272">
        <f t="shared" si="26"/>
        <v>0.16140399368432159</v>
      </c>
      <c r="G126" s="272">
        <f t="shared" si="26"/>
        <v>0.16012415167021518</v>
      </c>
      <c r="H126" s="272">
        <f t="shared" si="26"/>
        <v>0.15337164460573993</v>
      </c>
      <c r="I126" s="272">
        <f t="shared" si="26"/>
        <v>0.15039445171213481</v>
      </c>
      <c r="J126" s="272">
        <f t="shared" si="26"/>
        <v>0.14886055880772772</v>
      </c>
      <c r="K126" s="272">
        <f t="shared" si="26"/>
        <v>0.13662603467350529</v>
      </c>
      <c r="L126" s="272">
        <f t="shared" si="26"/>
        <v>0.1354192597268796</v>
      </c>
      <c r="M126" s="272">
        <f t="shared" si="26"/>
        <v>0.1190024353027785</v>
      </c>
      <c r="N126" s="272">
        <f t="shared" si="26"/>
        <v>0.1274439895038193</v>
      </c>
      <c r="O126" s="272">
        <f t="shared" si="26"/>
        <v>0.13458674084024233</v>
      </c>
      <c r="P126" s="272">
        <f t="shared" si="26"/>
        <v>0.13635438794684712</v>
      </c>
      <c r="Q126" s="272">
        <f t="shared" si="26"/>
        <v>0.15164789766054979</v>
      </c>
      <c r="R126" s="272">
        <f t="shared" si="26"/>
        <v>0.14187051041822207</v>
      </c>
      <c r="S126" s="272">
        <f t="shared" si="26"/>
        <v>0.14683718236277116</v>
      </c>
      <c r="T126" s="272">
        <f t="shared" si="26"/>
        <v>0.15440068698853851</v>
      </c>
      <c r="U126" s="272">
        <f t="shared" si="26"/>
        <v>0.149694584700964</v>
      </c>
      <c r="V126" s="272">
        <f t="shared" si="26"/>
        <v>0.16145143134310053</v>
      </c>
      <c r="W126" s="272">
        <f t="shared" si="26"/>
        <v>0.15400659299040001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0.11367459572921455</v>
      </c>
      <c r="C127" s="272">
        <f t="shared" si="27"/>
        <v>0.1199496564016985</v>
      </c>
      <c r="D127" s="272">
        <f t="shared" si="27"/>
        <v>0.11348862311155034</v>
      </c>
      <c r="E127" s="272">
        <f t="shared" si="27"/>
        <v>0.11067049714737229</v>
      </c>
      <c r="F127" s="272">
        <f t="shared" si="27"/>
        <v>0.11273601258474852</v>
      </c>
      <c r="G127" s="272">
        <f t="shared" si="27"/>
        <v>0.11360540547937804</v>
      </c>
      <c r="H127" s="272">
        <f t="shared" si="27"/>
        <v>0.12100894874847408</v>
      </c>
      <c r="I127" s="272">
        <f t="shared" si="27"/>
        <v>0.12398922457877934</v>
      </c>
      <c r="J127" s="272">
        <f t="shared" si="27"/>
        <v>0.12485988340402651</v>
      </c>
      <c r="K127" s="272">
        <f t="shared" si="27"/>
        <v>0.12334368964530533</v>
      </c>
      <c r="L127" s="272">
        <f t="shared" si="27"/>
        <v>0.13637647403178574</v>
      </c>
      <c r="M127" s="272">
        <f t="shared" si="27"/>
        <v>0.15164490038035461</v>
      </c>
      <c r="N127" s="272">
        <f t="shared" si="27"/>
        <v>0.14062957910794768</v>
      </c>
      <c r="O127" s="272">
        <f t="shared" si="27"/>
        <v>0.13593014553922611</v>
      </c>
      <c r="P127" s="272">
        <f t="shared" si="27"/>
        <v>0.13363768175704435</v>
      </c>
      <c r="Q127" s="272">
        <f t="shared" si="27"/>
        <v>0.11833471232300526</v>
      </c>
      <c r="R127" s="272">
        <f t="shared" si="27"/>
        <v>0.12519256316740779</v>
      </c>
      <c r="S127" s="272">
        <f t="shared" si="27"/>
        <v>0.12337372662877902</v>
      </c>
      <c r="T127" s="272">
        <f t="shared" si="27"/>
        <v>0.12188360121017869</v>
      </c>
      <c r="U127" s="272">
        <f t="shared" si="27"/>
        <v>0.12172397794268086</v>
      </c>
      <c r="V127" s="272">
        <f t="shared" si="27"/>
        <v>0.11286753073316258</v>
      </c>
      <c r="W127" s="272">
        <f t="shared" si="27"/>
        <v>0.12275678970088298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0.11140141318200208</v>
      </c>
      <c r="C128" s="271">
        <f t="shared" si="28"/>
        <v>0.1088484636418133</v>
      </c>
      <c r="D128" s="271">
        <f t="shared" si="28"/>
        <v>0.10994469218958239</v>
      </c>
      <c r="E128" s="271">
        <f t="shared" si="28"/>
        <v>0.11003038841226064</v>
      </c>
      <c r="F128" s="271">
        <f t="shared" si="28"/>
        <v>0.11481299276791726</v>
      </c>
      <c r="G128" s="271">
        <f t="shared" si="28"/>
        <v>0.11449377589857082</v>
      </c>
      <c r="H128" s="271">
        <f t="shared" si="28"/>
        <v>0.10962462467040898</v>
      </c>
      <c r="I128" s="271">
        <f t="shared" si="28"/>
        <v>0.10914196940915959</v>
      </c>
      <c r="J128" s="271">
        <f t="shared" si="28"/>
        <v>0.10888506439964218</v>
      </c>
      <c r="K128" s="271">
        <f t="shared" si="28"/>
        <v>0.16057770131419022</v>
      </c>
      <c r="L128" s="271">
        <f t="shared" si="28"/>
        <v>0.11224224503714647</v>
      </c>
      <c r="M128" s="271">
        <f t="shared" si="28"/>
        <v>0.11143146048757487</v>
      </c>
      <c r="N128" s="271">
        <f t="shared" si="28"/>
        <v>0.12532389777976821</v>
      </c>
      <c r="O128" s="271">
        <f t="shared" si="28"/>
        <v>0.12247438365016421</v>
      </c>
      <c r="P128" s="271">
        <f t="shared" si="28"/>
        <v>0.12474478306561738</v>
      </c>
      <c r="Q128" s="271">
        <f t="shared" si="28"/>
        <v>0.13975658141676531</v>
      </c>
      <c r="R128" s="271">
        <f t="shared" si="28"/>
        <v>0.14178619159260772</v>
      </c>
      <c r="S128" s="271">
        <f t="shared" si="28"/>
        <v>0.13814346212822365</v>
      </c>
      <c r="T128" s="271">
        <f t="shared" si="28"/>
        <v>0.1268215769127643</v>
      </c>
      <c r="U128" s="271">
        <f t="shared" si="28"/>
        <v>0.13944377753457735</v>
      </c>
      <c r="V128" s="271">
        <f t="shared" si="28"/>
        <v>0.13847417155931016</v>
      </c>
      <c r="W128" s="271">
        <f t="shared" si="28"/>
        <v>0.12329851753831066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4.5370502539141988E-2</v>
      </c>
      <c r="C129" s="272">
        <f t="shared" si="29"/>
        <v>4.3137924895214175E-2</v>
      </c>
      <c r="D129" s="272">
        <f t="shared" si="29"/>
        <v>4.5603195031465427E-2</v>
      </c>
      <c r="E129" s="272">
        <f t="shared" si="29"/>
        <v>4.648206758617679E-2</v>
      </c>
      <c r="F129" s="272">
        <f t="shared" si="29"/>
        <v>4.5313545281952659E-2</v>
      </c>
      <c r="G129" s="272">
        <f t="shared" si="29"/>
        <v>4.508845472952823E-2</v>
      </c>
      <c r="H129" s="272">
        <f t="shared" si="29"/>
        <v>4.3058505274783207E-2</v>
      </c>
      <c r="I129" s="272">
        <f t="shared" si="29"/>
        <v>4.2414023197005546E-2</v>
      </c>
      <c r="J129" s="272">
        <f t="shared" si="29"/>
        <v>4.1895998245697147E-2</v>
      </c>
      <c r="K129" s="272">
        <f t="shared" si="29"/>
        <v>3.7544757621910251E-2</v>
      </c>
      <c r="L129" s="272">
        <f t="shared" si="29"/>
        <v>3.837729895263324E-2</v>
      </c>
      <c r="M129" s="272">
        <f t="shared" si="29"/>
        <v>3.3487529852819685E-2</v>
      </c>
      <c r="N129" s="272">
        <f t="shared" si="29"/>
        <v>3.6026436969722297E-2</v>
      </c>
      <c r="O129" s="272">
        <f t="shared" si="29"/>
        <v>3.7867136278164938E-2</v>
      </c>
      <c r="P129" s="272">
        <f t="shared" si="29"/>
        <v>3.8239660912879704E-2</v>
      </c>
      <c r="Q129" s="272">
        <f t="shared" si="29"/>
        <v>4.238574738227447E-2</v>
      </c>
      <c r="R129" s="272">
        <f t="shared" si="29"/>
        <v>3.9615543182316151E-2</v>
      </c>
      <c r="S129" s="272">
        <f t="shared" si="29"/>
        <v>4.1326491622819969E-2</v>
      </c>
      <c r="T129" s="272">
        <f t="shared" si="29"/>
        <v>4.3331635767718923E-2</v>
      </c>
      <c r="U129" s="272">
        <f t="shared" si="29"/>
        <v>4.2117969390895814E-2</v>
      </c>
      <c r="V129" s="272">
        <f t="shared" si="29"/>
        <v>4.5518912127318407E-2</v>
      </c>
      <c r="W129" s="272">
        <f t="shared" si="29"/>
        <v>4.3168994879169864E-2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3.2929227164813384E-2</v>
      </c>
      <c r="C130" s="272">
        <f t="shared" si="30"/>
        <v>3.0559506475384399E-2</v>
      </c>
      <c r="D130" s="272">
        <f t="shared" si="30"/>
        <v>3.1147668297959615E-2</v>
      </c>
      <c r="E130" s="272">
        <f t="shared" si="30"/>
        <v>3.1162274728167745E-2</v>
      </c>
      <c r="F130" s="272">
        <f t="shared" si="30"/>
        <v>3.6397492724864498E-2</v>
      </c>
      <c r="G130" s="272">
        <f t="shared" si="30"/>
        <v>3.62271607622833E-2</v>
      </c>
      <c r="H130" s="272">
        <f t="shared" si="30"/>
        <v>3.1140518113762956E-2</v>
      </c>
      <c r="I130" s="272">
        <f t="shared" si="30"/>
        <v>3.0708206704828229E-2</v>
      </c>
      <c r="J130" s="272">
        <f t="shared" si="30"/>
        <v>3.0611545679740979E-2</v>
      </c>
      <c r="K130" s="272">
        <f t="shared" si="30"/>
        <v>8.6088099274151383E-2</v>
      </c>
      <c r="L130" s="272">
        <f t="shared" si="30"/>
        <v>3.4597865572768449E-2</v>
      </c>
      <c r="M130" s="272">
        <f t="shared" si="30"/>
        <v>3.4040098044850517E-2</v>
      </c>
      <c r="N130" s="272">
        <f t="shared" si="30"/>
        <v>4.8743456096020037E-2</v>
      </c>
      <c r="O130" s="272">
        <f t="shared" si="30"/>
        <v>4.5164766828907056E-2</v>
      </c>
      <c r="P130" s="272">
        <f t="shared" si="30"/>
        <v>4.7581402750328704E-2</v>
      </c>
      <c r="Q130" s="272">
        <f t="shared" si="30"/>
        <v>6.2628778106713204E-2</v>
      </c>
      <c r="R130" s="272">
        <f t="shared" si="30"/>
        <v>6.5459981007047932E-2</v>
      </c>
      <c r="S130" s="272">
        <f t="shared" si="30"/>
        <v>6.0966586217174608E-2</v>
      </c>
      <c r="T130" s="272">
        <f t="shared" si="30"/>
        <v>4.7910307241444169E-2</v>
      </c>
      <c r="U130" s="272">
        <f t="shared" si="30"/>
        <v>6.1931222432996584E-2</v>
      </c>
      <c r="V130" s="272">
        <f t="shared" si="30"/>
        <v>6.0147751206072762E-2</v>
      </c>
      <c r="W130" s="272">
        <f t="shared" si="30"/>
        <v>4.4224394268898473E-2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3.3101683478046699E-2</v>
      </c>
      <c r="C131" s="273">
        <f t="shared" si="31"/>
        <v>3.5151032271214716E-2</v>
      </c>
      <c r="D131" s="273">
        <f t="shared" si="31"/>
        <v>3.3193828860157343E-2</v>
      </c>
      <c r="E131" s="273">
        <f t="shared" si="31"/>
        <v>3.2386046097916107E-2</v>
      </c>
      <c r="F131" s="273">
        <f t="shared" si="31"/>
        <v>3.3101954761100096E-2</v>
      </c>
      <c r="G131" s="273">
        <f t="shared" si="31"/>
        <v>3.3178160406759291E-2</v>
      </c>
      <c r="H131" s="273">
        <f t="shared" si="31"/>
        <v>3.5425601281862819E-2</v>
      </c>
      <c r="I131" s="273">
        <f t="shared" si="31"/>
        <v>3.6019739507325815E-2</v>
      </c>
      <c r="J131" s="273">
        <f t="shared" si="31"/>
        <v>3.6377520474204061E-2</v>
      </c>
      <c r="K131" s="273">
        <f t="shared" si="31"/>
        <v>3.6944844418128571E-2</v>
      </c>
      <c r="L131" s="273">
        <f t="shared" si="31"/>
        <v>3.9267080511744774E-2</v>
      </c>
      <c r="M131" s="273">
        <f t="shared" si="31"/>
        <v>4.3903832589904664E-2</v>
      </c>
      <c r="N131" s="273">
        <f t="shared" si="31"/>
        <v>4.0554004714025857E-2</v>
      </c>
      <c r="O131" s="273">
        <f t="shared" si="31"/>
        <v>3.9442480543092191E-2</v>
      </c>
      <c r="P131" s="273">
        <f t="shared" si="31"/>
        <v>3.8923719402408963E-2</v>
      </c>
      <c r="Q131" s="273">
        <f t="shared" si="31"/>
        <v>3.474205592777764E-2</v>
      </c>
      <c r="R131" s="273">
        <f t="shared" si="31"/>
        <v>3.6710667403243635E-2</v>
      </c>
      <c r="S131" s="273">
        <f t="shared" si="31"/>
        <v>3.5850384288229072E-2</v>
      </c>
      <c r="T131" s="273">
        <f t="shared" si="31"/>
        <v>3.5579633903601214E-2</v>
      </c>
      <c r="U131" s="273">
        <f t="shared" si="31"/>
        <v>3.5394585710684968E-2</v>
      </c>
      <c r="V131" s="273">
        <f t="shared" si="31"/>
        <v>3.2807508225918977E-2</v>
      </c>
      <c r="W131" s="273">
        <f t="shared" si="31"/>
        <v>3.5905128390242326E-2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0.52670623961173424</v>
      </c>
      <c r="C136" s="274">
        <f>IF(C$5=0,0,C$5/ISI_fec!C$5)</f>
        <v>0.5305553578007598</v>
      </c>
      <c r="D136" s="274">
        <f>IF(D$5=0,0,D$5/ISI_fec!D$5)</f>
        <v>0.52943408271542414</v>
      </c>
      <c r="E136" s="274">
        <f>IF(E$5=0,0,E$5/ISI_fec!E$5)</f>
        <v>0.52889309512511729</v>
      </c>
      <c r="F136" s="274">
        <f>IF(F$5=0,0,F$5/ISI_fec!F$5)</f>
        <v>0.53257095408819766</v>
      </c>
      <c r="G136" s="274">
        <f>IF(G$5=0,0,G$5/ISI_fec!G$5)</f>
        <v>0.53866724219600248</v>
      </c>
      <c r="H136" s="274">
        <f>IF(H$5=0,0,H$5/ISI_fec!H$5)</f>
        <v>0.5397782164453282</v>
      </c>
      <c r="I136" s="274">
        <f>IF(I$5=0,0,I$5/ISI_fec!I$5)</f>
        <v>0.54069864162903036</v>
      </c>
      <c r="J136" s="274">
        <f>IF(J$5=0,0,J$5/ISI_fec!J$5)</f>
        <v>0.54111802424801958</v>
      </c>
      <c r="K136" s="274">
        <f>IF(K$5=0,0,K$5/ISI_fec!K$5)</f>
        <v>0.54322419828228119</v>
      </c>
      <c r="L136" s="274">
        <f>IF(L$5=0,0,L$5/ISI_fec!L$5)</f>
        <v>0.54457304134206663</v>
      </c>
      <c r="M136" s="274">
        <f>IF(M$5=0,0,M$5/ISI_fec!M$5)</f>
        <v>0.54727841068212757</v>
      </c>
      <c r="N136" s="274">
        <f>IF(N$5=0,0,N$5/ISI_fec!N$5)</f>
        <v>0.54293369440164174</v>
      </c>
      <c r="O136" s="274">
        <f>IF(O$5=0,0,O$5/ISI_fec!O$5)</f>
        <v>0.54192562945319855</v>
      </c>
      <c r="P136" s="274">
        <f>IF(P$5=0,0,P$5/ISI_fec!P$5)</f>
        <v>0.53966791685858473</v>
      </c>
      <c r="Q136" s="274">
        <f>IF(Q$5=0,0,Q$5/ISI_fec!Q$5)</f>
        <v>0.53772393720065825</v>
      </c>
      <c r="R136" s="274">
        <f>IF(R$5=0,0,R$5/ISI_fec!R$5)</f>
        <v>0.53932961438394522</v>
      </c>
      <c r="S136" s="274">
        <f>IF(S$5=0,0,S$5/ISI_fec!S$5)</f>
        <v>0.54015541139378298</v>
      </c>
      <c r="T136" s="274">
        <f>IF(T$5=0,0,T$5/ISI_fec!T$5)</f>
        <v>0.53880268403726495</v>
      </c>
      <c r="U136" s="274">
        <f>IF(U$5=0,0,U$5/ISI_fec!U$5)</f>
        <v>0.54028494262116544</v>
      </c>
      <c r="V136" s="274">
        <f>IF(V$5=0,0,V$5/ISI_fec!V$5)</f>
        <v>0.53880519273397176</v>
      </c>
      <c r="W136" s="274">
        <f>IF(W$5=0,0,W$5/ISI_fec!W$5)</f>
        <v>0.53966601523031121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0.46203062380955123</v>
      </c>
      <c r="C137" s="275">
        <f>IF(C$6=0,0,C$6/ISI_fec!C$6)</f>
        <v>0.46203062380955123</v>
      </c>
      <c r="D137" s="275">
        <f>IF(D$6=0,0,D$6/ISI_fec!D$6)</f>
        <v>0.4620306238095514</v>
      </c>
      <c r="E137" s="275">
        <f>IF(E$6=0,0,E$6/ISI_fec!E$6)</f>
        <v>0.4620306238095514</v>
      </c>
      <c r="F137" s="275">
        <f>IF(F$6=0,0,F$6/ISI_fec!F$6)</f>
        <v>0.46444992067133056</v>
      </c>
      <c r="G137" s="275">
        <f>IF(G$6=0,0,G$6/ISI_fec!G$6)</f>
        <v>0.46969712887887777</v>
      </c>
      <c r="H137" s="275">
        <f>IF(H$6=0,0,H$6/ISI_fec!H$6)</f>
        <v>0.46969712887887771</v>
      </c>
      <c r="I137" s="275">
        <f>IF(I$6=0,0,I$6/ISI_fec!I$6)</f>
        <v>0.46969712887887771</v>
      </c>
      <c r="J137" s="275">
        <f>IF(J$6=0,0,J$6/ISI_fec!J$6)</f>
        <v>0.46969712887887766</v>
      </c>
      <c r="K137" s="275">
        <f>IF(K$6=0,0,K$6/ISI_fec!K$6)</f>
        <v>0.46969712887887749</v>
      </c>
      <c r="L137" s="275">
        <f>IF(L$6=0,0,L$6/ISI_fec!L$6)</f>
        <v>0.4696971288788776</v>
      </c>
      <c r="M137" s="275">
        <f>IF(M$6=0,0,M$6/ISI_fec!M$6)</f>
        <v>0.46969712887887743</v>
      </c>
      <c r="N137" s="275">
        <f>IF(N$6=0,0,N$6/ISI_fec!N$6)</f>
        <v>0.46969712887887766</v>
      </c>
      <c r="O137" s="275">
        <f>IF(O$6=0,0,O$6/ISI_fec!O$6)</f>
        <v>0.46969712887887766</v>
      </c>
      <c r="P137" s="275">
        <f>IF(P$6=0,0,P$6/ISI_fec!P$6)</f>
        <v>0.46969712887887743</v>
      </c>
      <c r="Q137" s="275">
        <f>IF(Q$6=0,0,Q$6/ISI_fec!Q$6)</f>
        <v>0.46969712887887766</v>
      </c>
      <c r="R137" s="275">
        <f>IF(R$6=0,0,R$6/ISI_fec!R$6)</f>
        <v>0.46969712887887749</v>
      </c>
      <c r="S137" s="275">
        <f>IF(S$6=0,0,S$6/ISI_fec!S$6)</f>
        <v>0.46969712887887766</v>
      </c>
      <c r="T137" s="275">
        <f>IF(T$6=0,0,T$6/ISI_fec!T$6)</f>
        <v>0.46969712887887766</v>
      </c>
      <c r="U137" s="275">
        <f>IF(U$6=0,0,U$6/ISI_fec!U$6)</f>
        <v>0.46969712887887743</v>
      </c>
      <c r="V137" s="275">
        <f>IF(V$6=0,0,V$6/ISI_fec!V$6)</f>
        <v>0.46969712887887743</v>
      </c>
      <c r="W137" s="275">
        <f>IF(W$6=0,0,W$6/ISI_fec!W$6)</f>
        <v>0.46969712887887749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0.11982970130452716</v>
      </c>
      <c r="C138" s="276">
        <f>IF(C$7=0,0,C$7/ISI_fec!C$7)</f>
        <v>0.11982970130452714</v>
      </c>
      <c r="D138" s="276">
        <f>IF(D$7=0,0,D$7/ISI_fec!D$7)</f>
        <v>0.11982970130452718</v>
      </c>
      <c r="E138" s="276">
        <f>IF(E$7=0,0,E$7/ISI_fec!E$7)</f>
        <v>0.11982970130452715</v>
      </c>
      <c r="F138" s="276">
        <f>IF(F$7=0,0,F$7/ISI_fec!F$7)</f>
        <v>0.12045715672712155</v>
      </c>
      <c r="G138" s="276">
        <f>IF(G$7=0,0,G$7/ISI_fec!G$7)</f>
        <v>0.12181804355970564</v>
      </c>
      <c r="H138" s="276">
        <f>IF(H$7=0,0,H$7/ISI_fec!H$7)</f>
        <v>0.1218180435597057</v>
      </c>
      <c r="I138" s="276">
        <f>IF(I$7=0,0,I$7/ISI_fec!I$7)</f>
        <v>0.12181804355970563</v>
      </c>
      <c r="J138" s="276">
        <f>IF(J$7=0,0,J$7/ISI_fec!J$7)</f>
        <v>0.12181804355970564</v>
      </c>
      <c r="K138" s="276">
        <f>IF(K$7=0,0,K$7/ISI_fec!K$7)</f>
        <v>0.12181804355970564</v>
      </c>
      <c r="L138" s="276">
        <f>IF(L$7=0,0,L$7/ISI_fec!L$7)</f>
        <v>0.12181804355970562</v>
      </c>
      <c r="M138" s="276">
        <f>IF(M$7=0,0,M$7/ISI_fec!M$7)</f>
        <v>0.12181804355970563</v>
      </c>
      <c r="N138" s="276">
        <f>IF(N$7=0,0,N$7/ISI_fec!N$7)</f>
        <v>0.12181804355970564</v>
      </c>
      <c r="O138" s="276">
        <f>IF(O$7=0,0,O$7/ISI_fec!O$7)</f>
        <v>0.12181804355970564</v>
      </c>
      <c r="P138" s="276">
        <f>IF(P$7=0,0,P$7/ISI_fec!P$7)</f>
        <v>0.12181804355970564</v>
      </c>
      <c r="Q138" s="276">
        <f>IF(Q$7=0,0,Q$7/ISI_fec!Q$7)</f>
        <v>0.12181804355970569</v>
      </c>
      <c r="R138" s="276">
        <f>IF(R$7=0,0,R$7/ISI_fec!R$7)</f>
        <v>0.12181804355970562</v>
      </c>
      <c r="S138" s="276">
        <f>IF(S$7=0,0,S$7/ISI_fec!S$7)</f>
        <v>0.12181804355970563</v>
      </c>
      <c r="T138" s="276">
        <f>IF(T$7=0,0,T$7/ISI_fec!T$7)</f>
        <v>0.12181804355970567</v>
      </c>
      <c r="U138" s="276">
        <f>IF(U$7=0,0,U$7/ISI_fec!U$7)</f>
        <v>0.12181804355970567</v>
      </c>
      <c r="V138" s="276">
        <f>IF(V$7=0,0,V$7/ISI_fec!V$7)</f>
        <v>0.12181804355970563</v>
      </c>
      <c r="W138" s="276">
        <f>IF(W$7=0,0,W$7/ISI_fec!W$7)</f>
        <v>0.12181804355970571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0.66188885427273092</v>
      </c>
      <c r="C139" s="276">
        <f>IF(C$8=0,0,C$8/ISI_fec!C$8)</f>
        <v>0.66188885427273103</v>
      </c>
      <c r="D139" s="276">
        <f>IF(D$8=0,0,D$8/ISI_fec!D$8)</f>
        <v>0.66188885427273103</v>
      </c>
      <c r="E139" s="276">
        <f>IF(E$8=0,0,E$8/ISI_fec!E$8)</f>
        <v>0.66188885427273103</v>
      </c>
      <c r="F139" s="276">
        <f>IF(F$8=0,0,F$8/ISI_fec!F$8)</f>
        <v>0.66535465403895766</v>
      </c>
      <c r="G139" s="276">
        <f>IF(G$8=0,0,G$8/ISI_fec!G$8)</f>
        <v>0.67287162033869674</v>
      </c>
      <c r="H139" s="276">
        <f>IF(H$8=0,0,H$8/ISI_fec!H$8)</f>
        <v>0.67287162033869663</v>
      </c>
      <c r="I139" s="276">
        <f>IF(I$8=0,0,I$8/ISI_fec!I$8)</f>
        <v>0.67287162033869674</v>
      </c>
      <c r="J139" s="276">
        <f>IF(J$8=0,0,J$8/ISI_fec!J$8)</f>
        <v>0.67287162033869674</v>
      </c>
      <c r="K139" s="276">
        <f>IF(K$8=0,0,K$8/ISI_fec!K$8)</f>
        <v>0.67287162033869652</v>
      </c>
      <c r="L139" s="276">
        <f>IF(L$8=0,0,L$8/ISI_fec!L$8)</f>
        <v>0.67287162033869652</v>
      </c>
      <c r="M139" s="276">
        <f>IF(M$8=0,0,M$8/ISI_fec!M$8)</f>
        <v>0.67287162033869652</v>
      </c>
      <c r="N139" s="276">
        <f>IF(N$8=0,0,N$8/ISI_fec!N$8)</f>
        <v>0.67287162033869652</v>
      </c>
      <c r="O139" s="276">
        <f>IF(O$8=0,0,O$8/ISI_fec!O$8)</f>
        <v>0.67287162033869663</v>
      </c>
      <c r="P139" s="276">
        <f>IF(P$8=0,0,P$8/ISI_fec!P$8)</f>
        <v>0.67287162033869663</v>
      </c>
      <c r="Q139" s="276">
        <f>IF(Q$8=0,0,Q$8/ISI_fec!Q$8)</f>
        <v>0.67287162033869663</v>
      </c>
      <c r="R139" s="276">
        <f>IF(R$8=0,0,R$8/ISI_fec!R$8)</f>
        <v>0.67287162033869641</v>
      </c>
      <c r="S139" s="276">
        <f>IF(S$8=0,0,S$8/ISI_fec!S$8)</f>
        <v>0.67287162033869652</v>
      </c>
      <c r="T139" s="276">
        <f>IF(T$8=0,0,T$8/ISI_fec!T$8)</f>
        <v>0.67287162033869663</v>
      </c>
      <c r="U139" s="276">
        <f>IF(U$8=0,0,U$8/ISI_fec!U$8)</f>
        <v>0.67287162033869652</v>
      </c>
      <c r="V139" s="276">
        <f>IF(V$8=0,0,V$8/ISI_fec!V$8)</f>
        <v>0.67287162033869652</v>
      </c>
      <c r="W139" s="276">
        <f>IF(W$8=0,0,W$8/ISI_fec!W$8)</f>
        <v>0.67287162033869641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0.45732704217343489</v>
      </c>
      <c r="C140" s="276">
        <f>IF(C$9=0,0,C$9/ISI_fec!C$9)</f>
        <v>0.45732704217343478</v>
      </c>
      <c r="D140" s="276">
        <f>IF(D$9=0,0,D$9/ISI_fec!D$9)</f>
        <v>0.45732704217343478</v>
      </c>
      <c r="E140" s="276">
        <f>IF(E$9=0,0,E$9/ISI_fec!E$9)</f>
        <v>0.45732704217343473</v>
      </c>
      <c r="F140" s="276">
        <f>IF(F$9=0,0,F$9/ISI_fec!F$9)</f>
        <v>0.45972171001777445</v>
      </c>
      <c r="G140" s="276">
        <f>IF(G$9=0,0,G$9/ISI_fec!G$9)</f>
        <v>0.46491550039781382</v>
      </c>
      <c r="H140" s="276">
        <f>IF(H$9=0,0,H$9/ISI_fec!H$9)</f>
        <v>0.46491550039781404</v>
      </c>
      <c r="I140" s="276">
        <f>IF(I$9=0,0,I$9/ISI_fec!I$9)</f>
        <v>0.46491550039781399</v>
      </c>
      <c r="J140" s="276">
        <f>IF(J$9=0,0,J$9/ISI_fec!J$9)</f>
        <v>0.46491550039781399</v>
      </c>
      <c r="K140" s="276">
        <f>IF(K$9=0,0,K$9/ISI_fec!K$9)</f>
        <v>0.4649155003978141</v>
      </c>
      <c r="L140" s="276">
        <f>IF(L$9=0,0,L$9/ISI_fec!L$9)</f>
        <v>0.46491550039781382</v>
      </c>
      <c r="M140" s="276">
        <f>IF(M$9=0,0,M$9/ISI_fec!M$9)</f>
        <v>0.46491550039781393</v>
      </c>
      <c r="N140" s="276">
        <f>IF(N$9=0,0,N$9/ISI_fec!N$9)</f>
        <v>0.46491550039781382</v>
      </c>
      <c r="O140" s="276">
        <f>IF(O$9=0,0,O$9/ISI_fec!O$9)</f>
        <v>0.46491550039781393</v>
      </c>
      <c r="P140" s="276">
        <f>IF(P$9=0,0,P$9/ISI_fec!P$9)</f>
        <v>0.46491550039781393</v>
      </c>
      <c r="Q140" s="276">
        <f>IF(Q$9=0,0,Q$9/ISI_fec!Q$9)</f>
        <v>0.46491550039781382</v>
      </c>
      <c r="R140" s="276">
        <f>IF(R$9=0,0,R$9/ISI_fec!R$9)</f>
        <v>0.46491550039781365</v>
      </c>
      <c r="S140" s="276">
        <f>IF(S$9=0,0,S$9/ISI_fec!S$9)</f>
        <v>0.46491550039781382</v>
      </c>
      <c r="T140" s="276">
        <f>IF(T$9=0,0,T$9/ISI_fec!T$9)</f>
        <v>0.46491550039781387</v>
      </c>
      <c r="U140" s="276">
        <f>IF(U$9=0,0,U$9/ISI_fec!U$9)</f>
        <v>0.46491550039781382</v>
      </c>
      <c r="V140" s="276">
        <f>IF(V$9=0,0,V$9/ISI_fec!V$9)</f>
        <v>0.46491550039781387</v>
      </c>
      <c r="W140" s="276">
        <f>IF(W$9=0,0,W$9/ISI_fec!W$9)</f>
        <v>0.46491550039781393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0.71565280804664655</v>
      </c>
      <c r="C141" s="277">
        <f>IF(C$10=0,0,C$10/ISI_fec!C$10)</f>
        <v>0.71984989510209063</v>
      </c>
      <c r="D141" s="277">
        <f>IF(D$10=0,0,D$10/ISI_fec!D$10)</f>
        <v>0.71550938658339558</v>
      </c>
      <c r="E141" s="277">
        <f>IF(E$10=0,0,E$10/ISI_fec!E$10)</f>
        <v>0.71380590141014244</v>
      </c>
      <c r="F141" s="277">
        <f>IF(F$10=0,0,F$10/ISI_fec!F$10)</f>
        <v>0.71954473687174103</v>
      </c>
      <c r="G141" s="277">
        <f>IF(G$10=0,0,G$10/ISI_fec!G$10)</f>
        <v>0.72793749217938286</v>
      </c>
      <c r="H141" s="277">
        <f>IF(H$10=0,0,H$10/ISI_fec!H$10)</f>
        <v>0.73227787735564354</v>
      </c>
      <c r="I141" s="277">
        <f>IF(I$10=0,0,I$10/ISI_fec!I$10)</f>
        <v>0.73363065593548027</v>
      </c>
      <c r="J141" s="277">
        <f>IF(J$10=0,0,J$10/ISI_fec!J$10)</f>
        <v>0.73436796532517867</v>
      </c>
      <c r="K141" s="277">
        <f>IF(K$10=0,0,K$10/ISI_fec!K$10)</f>
        <v>0.73975281139498406</v>
      </c>
      <c r="L141" s="277">
        <f>IF(L$10=0,0,L$10/ISI_fec!L$10)</f>
        <v>0.74064197733677728</v>
      </c>
      <c r="M141" s="277">
        <f>IF(M$10=0,0,M$10/ISI_fec!M$10)</f>
        <v>0.75081265335261649</v>
      </c>
      <c r="N141" s="277">
        <f>IF(N$10=0,0,N$10/ISI_fec!N$10)</f>
        <v>0.74470241741857413</v>
      </c>
      <c r="O141" s="277">
        <f>IF(O$10=0,0,O$10/ISI_fec!O$10)</f>
        <v>0.741237131662564</v>
      </c>
      <c r="P141" s="277">
        <f>IF(P$10=0,0,P$10/ISI_fec!P$10)</f>
        <v>0.73994340221506194</v>
      </c>
      <c r="Q141" s="277">
        <f>IF(Q$10=0,0,Q$10/ISI_fec!Q$10)</f>
        <v>0.73148584129223937</v>
      </c>
      <c r="R141" s="277">
        <f>IF(R$10=0,0,R$10/ISI_fec!R$10)</f>
        <v>0.7366398516232</v>
      </c>
      <c r="S141" s="277">
        <f>IF(S$10=0,0,S$10/ISI_fec!S$10)</f>
        <v>0.73386072060679419</v>
      </c>
      <c r="T141" s="277">
        <f>IF(T$10=0,0,T$10/ISI_fec!T$10)</f>
        <v>0.73161625117725948</v>
      </c>
      <c r="U141" s="277">
        <f>IF(U$10=0,0,U$10/ISI_fec!U$10)</f>
        <v>0.73259697127921464</v>
      </c>
      <c r="V141" s="277">
        <f>IF(V$10=0,0,V$10/ISI_fec!V$10)</f>
        <v>0.72744968356190198</v>
      </c>
      <c r="W141" s="277">
        <f>IF(W$10=0,0,W$10/ISI_fec!W$10)</f>
        <v>0.74472309521903957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0.48874846993063231</v>
      </c>
      <c r="C142" s="278">
        <f>IF(C$16=0,0,C$16/ISI_fec!C$16)</f>
        <v>0.5029524629561144</v>
      </c>
      <c r="D142" s="278">
        <f>IF(D$16=0,0,D$16/ISI_fec!D$16)</f>
        <v>0.50127674390145405</v>
      </c>
      <c r="E142" s="278">
        <f>IF(E$16=0,0,E$16/ISI_fec!E$16)</f>
        <v>0.50026682731206207</v>
      </c>
      <c r="F142" s="278">
        <f>IF(F$16=0,0,F$16/ISI_fec!F$16)</f>
        <v>0.50480243094014954</v>
      </c>
      <c r="G142" s="278">
        <f>IF(G$16=0,0,G$16/ISI_fec!G$16)</f>
        <v>0.5104517412696411</v>
      </c>
      <c r="H142" s="278">
        <f>IF(H$16=0,0,H$16/ISI_fec!H$16)</f>
        <v>0.51388174036128598</v>
      </c>
      <c r="I142" s="278">
        <f>IF(I$16=0,0,I$16/ISI_fec!I$16)</f>
        <v>0.51597370119925901</v>
      </c>
      <c r="J142" s="278">
        <f>IF(J$16=0,0,J$16/ISI_fec!J$16)</f>
        <v>0.51607559543627646</v>
      </c>
      <c r="K142" s="278">
        <f>IF(K$16=0,0,K$16/ISI_fec!K$16)</f>
        <v>0.516099096465095</v>
      </c>
      <c r="L142" s="278">
        <f>IF(L$16=0,0,L$16/ISI_fec!L$16)</f>
        <v>0.52292719308641045</v>
      </c>
      <c r="M142" s="278">
        <f>IF(M$16=0,0,M$16/ISI_fec!M$16)</f>
        <v>0.5289045548219572</v>
      </c>
      <c r="N142" s="278">
        <f>IF(N$16=0,0,N$16/ISI_fec!N$16)</f>
        <v>0.51050697568235537</v>
      </c>
      <c r="O142" s="278">
        <f>IF(O$16=0,0,O$16/ISI_fec!O$16)</f>
        <v>0.50929184134528971</v>
      </c>
      <c r="P142" s="278">
        <f>IF(P$16=0,0,P$16/ISI_fec!P$16)</f>
        <v>0.50005953740007469</v>
      </c>
      <c r="Q142" s="278">
        <f>IF(Q$16=0,0,Q$16/ISI_fec!Q$16)</f>
        <v>0.49657970347989316</v>
      </c>
      <c r="R142" s="278">
        <f>IF(R$16=0,0,R$16/ISI_fec!R$16)</f>
        <v>0.49904520215008191</v>
      </c>
      <c r="S142" s="278">
        <f>IF(S$16=0,0,S$16/ISI_fec!S$16)</f>
        <v>0.50362398014722143</v>
      </c>
      <c r="T142" s="278">
        <f>IF(T$16=0,0,T$16/ISI_fec!T$16)</f>
        <v>0.50350811137583185</v>
      </c>
      <c r="U142" s="278">
        <f>IF(U$16=0,0,U$16/ISI_fec!U$16)</f>
        <v>0.5061134739829376</v>
      </c>
      <c r="V142" s="278">
        <f>IF(V$16=0,0,V$16/ISI_fec!V$16)</f>
        <v>0.50319239579129693</v>
      </c>
      <c r="W142" s="278">
        <f>IF(W$16=0,0,W$16/ISI_fec!W$16)</f>
        <v>0.50751541808882983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0.53998519131434497</v>
      </c>
      <c r="C143" s="278">
        <f>IF(C$22=0,0,C$22/ISI_fec!C$22)</f>
        <v>0.54137793001621104</v>
      </c>
      <c r="D143" s="278">
        <f>IF(D$22=0,0,D$22/ISI_fec!D$22)</f>
        <v>0.54123239651519162</v>
      </c>
      <c r="E143" s="278">
        <f>IF(E$22=0,0,E$22/ISI_fec!E$22)</f>
        <v>0.54131473870966385</v>
      </c>
      <c r="F143" s="278">
        <f>IF(F$22=0,0,F$22/ISI_fec!F$22)</f>
        <v>0.54375109295456681</v>
      </c>
      <c r="G143" s="278">
        <f>IF(G$22=0,0,G$22/ISI_fec!G$22)</f>
        <v>0.54923338563931789</v>
      </c>
      <c r="H143" s="278">
        <f>IF(H$22=0,0,H$22/ISI_fec!H$22)</f>
        <v>0.54910942366276627</v>
      </c>
      <c r="I143" s="278">
        <f>IF(I$22=0,0,I$22/ISI_fec!I$22)</f>
        <v>0.54914143866902576</v>
      </c>
      <c r="J143" s="278">
        <f>IF(J$22=0,0,J$22/ISI_fec!J$22)</f>
        <v>0.55028036409544023</v>
      </c>
      <c r="K143" s="278">
        <f>IF(K$22=0,0,K$22/ISI_fec!K$22)</f>
        <v>0.5498089103623014</v>
      </c>
      <c r="L143" s="278">
        <f>IF(L$22=0,0,L$22/ISI_fec!L$22)</f>
        <v>0.55122632055351117</v>
      </c>
      <c r="M143" s="278">
        <f>IF(M$22=0,0,M$22/ISI_fec!M$22)</f>
        <v>0.54984224666548642</v>
      </c>
      <c r="N143" s="278">
        <f>IF(N$22=0,0,N$22/ISI_fec!N$22)</f>
        <v>0.54923441124607175</v>
      </c>
      <c r="O143" s="278">
        <f>IF(O$22=0,0,O$22/ISI_fec!O$22)</f>
        <v>0.55007228522332985</v>
      </c>
      <c r="P143" s="278">
        <f>IF(P$22=0,0,P$22/ISI_fec!P$22)</f>
        <v>0.54990210341468471</v>
      </c>
      <c r="Q143" s="278">
        <f>IF(Q$22=0,0,Q$22/ISI_fec!Q$22)</f>
        <v>0.54916211092698664</v>
      </c>
      <c r="R143" s="278">
        <f>IF(R$22=0,0,R$22/ISI_fec!R$22)</f>
        <v>0.54969223359613273</v>
      </c>
      <c r="S143" s="278">
        <f>IF(S$22=0,0,S$22/ISI_fec!S$22)</f>
        <v>0.55045031487230833</v>
      </c>
      <c r="T143" s="278">
        <f>IF(T$22=0,0,T$22/ISI_fec!T$22)</f>
        <v>0.54871551103001881</v>
      </c>
      <c r="U143" s="278">
        <f>IF(U$22=0,0,U$22/ISI_fec!U$22)</f>
        <v>0.54924421502704934</v>
      </c>
      <c r="V143" s="278">
        <f>IF(V$22=0,0,V$22/ISI_fec!V$22)</f>
        <v>0.55121382297900601</v>
      </c>
      <c r="W143" s="278">
        <f>IF(W$22=0,0,W$22/ISI_fec!W$22)</f>
        <v>0.55120841579860547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0.52612011413276372</v>
      </c>
      <c r="C144" s="278">
        <f>IF(C$28=0,0,C$28/ISI_fec!C$28)</f>
        <v>0.52837088907407093</v>
      </c>
      <c r="D144" s="278">
        <f>IF(D$28=0,0,D$28/ISI_fec!D$28)</f>
        <v>0.52553932691350425</v>
      </c>
      <c r="E144" s="278">
        <f>IF(E$28=0,0,E$28/ISI_fec!E$28)</f>
        <v>0.52427607200934434</v>
      </c>
      <c r="F144" s="278">
        <f>IF(F$28=0,0,F$28/ISI_fec!F$28)</f>
        <v>0.52782318488400026</v>
      </c>
      <c r="G144" s="278">
        <f>IF(G$28=0,0,G$28/ISI_fec!G$28)</f>
        <v>0.53468091506721926</v>
      </c>
      <c r="H144" s="278">
        <f>IF(H$28=0,0,H$28/ISI_fec!H$28)</f>
        <v>0.5374650418444249</v>
      </c>
      <c r="I144" s="278">
        <f>IF(I$28=0,0,I$28/ISI_fec!I$28)</f>
        <v>0.53936456170997371</v>
      </c>
      <c r="J144" s="278">
        <f>IF(J$28=0,0,J$28/ISI_fec!J$28)</f>
        <v>0.5396923538220102</v>
      </c>
      <c r="K144" s="278">
        <f>IF(K$28=0,0,K$28/ISI_fec!K$28)</f>
        <v>0.53926179768745053</v>
      </c>
      <c r="L144" s="278">
        <f>IF(L$28=0,0,L$28/ISI_fec!L$28)</f>
        <v>0.54551007916638505</v>
      </c>
      <c r="M144" s="278">
        <f>IF(M$28=0,0,M$28/ISI_fec!M$28)</f>
        <v>0.55224254073751544</v>
      </c>
      <c r="N144" s="278">
        <f>IF(N$28=0,0,N$28/ISI_fec!N$28)</f>
        <v>0.54839835367026257</v>
      </c>
      <c r="O144" s="278">
        <f>IF(O$28=0,0,O$28/ISI_fec!O$28)</f>
        <v>0.54517031098326985</v>
      </c>
      <c r="P144" s="278">
        <f>IF(P$28=0,0,P$28/ISI_fec!P$28)</f>
        <v>0.5439373308083385</v>
      </c>
      <c r="Q144" s="278">
        <f>IF(Q$28=0,0,Q$28/ISI_fec!Q$28)</f>
        <v>0.53657964567946792</v>
      </c>
      <c r="R144" s="278">
        <f>IF(R$28=0,0,R$28/ISI_fec!R$28)</f>
        <v>0.54026056744385498</v>
      </c>
      <c r="S144" s="278">
        <f>IF(S$28=0,0,S$28/ISI_fec!S$28)</f>
        <v>0.53968564780182759</v>
      </c>
      <c r="T144" s="278">
        <f>IF(T$28=0,0,T$28/ISI_fec!T$28)</f>
        <v>0.53753066724385457</v>
      </c>
      <c r="U144" s="278">
        <f>IF(U$28=0,0,U$28/ISI_fec!U$28)</f>
        <v>0.53871118719030753</v>
      </c>
      <c r="V144" s="278">
        <f>IF(V$28=0,0,V$28/ISI_fec!V$28)</f>
        <v>0.5342436988265814</v>
      </c>
      <c r="W144" s="278">
        <f>IF(W$28=0,0,W$28/ISI_fec!W$28)</f>
        <v>0.53690131613643977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0.50107117649909982</v>
      </c>
      <c r="C145" s="279">
        <f>IF(C$35=0,0,C$35/ISI_fec!C$35)</f>
        <v>0.5037563652711754</v>
      </c>
      <c r="D145" s="279">
        <f>IF(D$35=0,0,D$35/ISI_fec!D$35)</f>
        <v>0.50176888022196731</v>
      </c>
      <c r="E145" s="279">
        <f>IF(E$35=0,0,E$35/ISI_fec!E$35)</f>
        <v>0.50099992360682533</v>
      </c>
      <c r="F145" s="279">
        <f>IF(F$35=0,0,F$35/ISI_fec!F$35)</f>
        <v>0.50827386462837976</v>
      </c>
      <c r="G145" s="279">
        <f>IF(G$35=0,0,G$35/ISI_fec!G$35)</f>
        <v>0.51420621127923827</v>
      </c>
      <c r="H145" s="279">
        <f>IF(H$35=0,0,H$35/ISI_fec!H$35)</f>
        <v>0.51286977640665865</v>
      </c>
      <c r="I145" s="279">
        <f>IF(I$35=0,0,I$35/ISI_fec!I$35)</f>
        <v>0.51376338074908312</v>
      </c>
      <c r="J145" s="279">
        <f>IF(J$35=0,0,J$35/ISI_fec!J$35)</f>
        <v>0.51439896697620113</v>
      </c>
      <c r="K145" s="279">
        <f>IF(K$35=0,0,K$35/ISI_fec!K$35)</f>
        <v>0.53602558388013877</v>
      </c>
      <c r="L145" s="279">
        <f>IF(L$35=0,0,L$35/ISI_fec!L$35)</f>
        <v>0.52060605585818709</v>
      </c>
      <c r="M145" s="279">
        <f>IF(M$35=0,0,M$35/ISI_fec!M$35)</f>
        <v>0.52576322130356468</v>
      </c>
      <c r="N145" s="279">
        <f>IF(N$35=0,0,N$35/ISI_fec!N$35)</f>
        <v>0.52798309104095209</v>
      </c>
      <c r="O145" s="279">
        <f>IF(O$35=0,0,O$35/ISI_fec!O$35)</f>
        <v>0.52457386974336284</v>
      </c>
      <c r="P145" s="279">
        <f>IF(P$35=0,0,P$35/ISI_fec!P$35)</f>
        <v>0.5240029641235141</v>
      </c>
      <c r="Q145" s="279">
        <f>IF(Q$35=0,0,Q$35/ISI_fec!Q$35)</f>
        <v>0.52573032524460006</v>
      </c>
      <c r="R145" s="279">
        <f>IF(R$35=0,0,R$35/ISI_fec!R$35)</f>
        <v>0.52909165570325722</v>
      </c>
      <c r="S145" s="279">
        <f>IF(S$35=0,0,S$35/ISI_fec!S$35)</f>
        <v>0.52695244559854926</v>
      </c>
      <c r="T145" s="279">
        <f>IF(T$35=0,0,T$35/ISI_fec!T$35)</f>
        <v>0.52054621197896411</v>
      </c>
      <c r="U145" s="279">
        <f>IF(U$35=0,0,U$35/ISI_fec!U$35)</f>
        <v>0.52702005527276641</v>
      </c>
      <c r="V145" s="279">
        <f>IF(V$35=0,0,V$35/ISI_fec!V$35)</f>
        <v>0.52332473877782937</v>
      </c>
      <c r="W145" s="279">
        <f>IF(W$35=0,0,W$35/ISI_fec!W$35)</f>
        <v>0.5185606693026753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0.57651074832457994</v>
      </c>
      <c r="C147" s="274">
        <f>IF(C$54=0,0,C$54/ISI_fec!C$54)</f>
        <v>0.58149527212887042</v>
      </c>
      <c r="D147" s="274">
        <f>IF(D$54=0,0,D$54/ISI_fec!D$54)</f>
        <v>0.58083516182196782</v>
      </c>
      <c r="E147" s="274">
        <f>IF(E$54=0,0,E$54/ISI_fec!E$54)</f>
        <v>0.58021974611397031</v>
      </c>
      <c r="F147" s="274">
        <f>IF(F$54=0,0,F$54/ISI_fec!F$54)</f>
        <v>0.58565861421053378</v>
      </c>
      <c r="G147" s="274">
        <f>IF(G$54=0,0,G$54/ISI_fec!G$54)</f>
        <v>0.58611016907907254</v>
      </c>
      <c r="H147" s="274">
        <f>IF(H$54=0,0,H$54/ISI_fec!H$54)</f>
        <v>0.59071160632584629</v>
      </c>
      <c r="I147" s="274">
        <f>IF(I$54=0,0,I$54/ISI_fec!I$54)</f>
        <v>0.59837277707465086</v>
      </c>
      <c r="J147" s="274">
        <f>IF(J$54=0,0,J$54/ISI_fec!J$54)</f>
        <v>0.59880135988240279</v>
      </c>
      <c r="K147" s="274">
        <f>IF(K$54=0,0,K$54/ISI_fec!K$54)</f>
        <v>0.59764073211739699</v>
      </c>
      <c r="L147" s="274">
        <f>IF(L$54=0,0,L$54/ISI_fec!L$54)</f>
        <v>0.60220289992474052</v>
      </c>
      <c r="M147" s="274">
        <f>IF(M$54=0,0,M$54/ISI_fec!M$54)</f>
        <v>0.60588326387391267</v>
      </c>
      <c r="N147" s="274">
        <f>IF(N$54=0,0,N$54/ISI_fec!N$54)</f>
        <v>0.60019060425303039</v>
      </c>
      <c r="O147" s="274">
        <f>IF(O$54=0,0,O$54/ISI_fec!O$54)</f>
        <v>0.59827645628066795</v>
      </c>
      <c r="P147" s="274">
        <f>IF(P$54=0,0,P$54/ISI_fec!P$54)</f>
        <v>0.59561919001540242</v>
      </c>
      <c r="Q147" s="274">
        <f>IF(Q$54=0,0,Q$54/ISI_fec!Q$54)</f>
        <v>0.59098053845372511</v>
      </c>
      <c r="R147" s="274">
        <f>IF(R$54=0,0,R$54/ISI_fec!R$54)</f>
        <v>0.60282464417433046</v>
      </c>
      <c r="S147" s="274">
        <f>IF(S$54=0,0,S$54/ISI_fec!S$54)</f>
        <v>0.61179517043152365</v>
      </c>
      <c r="T147" s="274">
        <f>IF(T$54=0,0,T$54/ISI_fec!T$54)</f>
        <v>0.62550000378478243</v>
      </c>
      <c r="U147" s="274">
        <f>IF(U$54=0,0,U$54/ISI_fec!U$54)</f>
        <v>0.62815915012307799</v>
      </c>
      <c r="V147" s="274">
        <f>IF(V$54=0,0,V$54/ISI_fec!V$54)</f>
        <v>0.62572395673530512</v>
      </c>
      <c r="W147" s="274">
        <f>IF(W$54=0,0,W$54/ISI_fec!W$54)</f>
        <v>0.63746067118942007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0.46680718228222773</v>
      </c>
      <c r="C148" s="275">
        <f>IF(C$55=0,0,C$55/ISI_fec!C$55)</f>
        <v>0.46732346476766767</v>
      </c>
      <c r="D148" s="275">
        <f>IF(D$55=0,0,D$55/ISI_fec!D$55)</f>
        <v>0.46832639614272048</v>
      </c>
      <c r="E148" s="275">
        <f>IF(E$55=0,0,E$55/ISI_fec!E$55)</f>
        <v>0.46832639614272054</v>
      </c>
      <c r="F148" s="275">
        <f>IF(F$55=0,0,F$55/ISI_fec!F$55)</f>
        <v>0.47206012577118805</v>
      </c>
      <c r="G148" s="275">
        <f>IF(G$55=0,0,G$55/ISI_fec!G$55)</f>
        <v>0.47206012577118778</v>
      </c>
      <c r="H148" s="275">
        <f>IF(H$55=0,0,H$55/ISI_fec!H$55)</f>
        <v>0.47453691223259131</v>
      </c>
      <c r="I148" s="275">
        <f>IF(I$55=0,0,I$55/ISI_fec!I$55)</f>
        <v>0.47982800279799004</v>
      </c>
      <c r="J148" s="275">
        <f>IF(J$55=0,0,J$55/ISI_fec!J$55)</f>
        <v>0.47982800279798993</v>
      </c>
      <c r="K148" s="275">
        <f>IF(K$55=0,0,K$55/ISI_fec!K$55)</f>
        <v>0.47982800279799004</v>
      </c>
      <c r="L148" s="275">
        <f>IF(L$55=0,0,L$55/ISI_fec!L$55)</f>
        <v>0.47982800279799015</v>
      </c>
      <c r="M148" s="275">
        <f>IF(M$55=0,0,M$55/ISI_fec!M$55)</f>
        <v>0.47982800279799015</v>
      </c>
      <c r="N148" s="275">
        <f>IF(N$55=0,0,N$55/ISI_fec!N$55)</f>
        <v>0.47982800279799009</v>
      </c>
      <c r="O148" s="275">
        <f>IF(O$55=0,0,O$55/ISI_fec!O$55)</f>
        <v>0.47982800279798993</v>
      </c>
      <c r="P148" s="275">
        <f>IF(P$55=0,0,P$55/ISI_fec!P$55)</f>
        <v>0.47982800279799009</v>
      </c>
      <c r="Q148" s="275">
        <f>IF(Q$55=0,0,Q$55/ISI_fec!Q$55)</f>
        <v>0.47982800279799015</v>
      </c>
      <c r="R148" s="275">
        <f>IF(R$55=0,0,R$55/ISI_fec!R$55)</f>
        <v>0.48684520251819113</v>
      </c>
      <c r="S148" s="275">
        <f>IF(S$55=0,0,S$55/ISI_fec!S$55)</f>
        <v>0.493160682266372</v>
      </c>
      <c r="T148" s="275">
        <f>IF(T$55=0,0,T$55/ISI_fec!T$55)</f>
        <v>0.49884461403973479</v>
      </c>
      <c r="U148" s="275">
        <f>IF(U$55=0,0,U$55/ISI_fec!U$55)</f>
        <v>0.50396015263576122</v>
      </c>
      <c r="V148" s="275">
        <f>IF(V$55=0,0,V$55/ISI_fec!V$55)</f>
        <v>0.50856413737218531</v>
      </c>
      <c r="W148" s="275">
        <f>IF(W$55=0,0,W$55/ISI_fec!W$55)</f>
        <v>0.51270772363496664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0.12113817083011173</v>
      </c>
      <c r="C149" s="276">
        <f>IF(C$56=0,0,C$56/ISI_fec!C$56)</f>
        <v>0.12127214802303332</v>
      </c>
      <c r="D149" s="276">
        <f>IF(D$56=0,0,D$56/ISI_fec!D$56)</f>
        <v>0.12153241238239483</v>
      </c>
      <c r="E149" s="276">
        <f>IF(E$56=0,0,E$56/ISI_fec!E$56)</f>
        <v>0.12153241238239484</v>
      </c>
      <c r="F149" s="276">
        <f>IF(F$56=0,0,F$56/ISI_fec!F$56)</f>
        <v>0.12250132887454356</v>
      </c>
      <c r="G149" s="276">
        <f>IF(G$56=0,0,G$56/ISI_fec!G$56)</f>
        <v>0.12250132887454357</v>
      </c>
      <c r="H149" s="276">
        <f>IF(H$56=0,0,H$56/ISI_fec!H$56)</f>
        <v>0.12314406401842959</v>
      </c>
      <c r="I149" s="276">
        <f>IF(I$56=0,0,I$56/ISI_fec!I$56)</f>
        <v>0.12451712136869407</v>
      </c>
      <c r="J149" s="276">
        <f>IF(J$56=0,0,J$56/ISI_fec!J$56)</f>
        <v>0.12451712136869407</v>
      </c>
      <c r="K149" s="276">
        <f>IF(K$56=0,0,K$56/ISI_fec!K$56)</f>
        <v>0.12451712136869408</v>
      </c>
      <c r="L149" s="276">
        <f>IF(L$56=0,0,L$56/ISI_fec!L$56)</f>
        <v>0.12451712136869406</v>
      </c>
      <c r="M149" s="276">
        <f>IF(M$56=0,0,M$56/ISI_fec!M$56)</f>
        <v>0.1245171213686941</v>
      </c>
      <c r="N149" s="276">
        <f>IF(N$56=0,0,N$56/ISI_fec!N$56)</f>
        <v>0.12451712136869408</v>
      </c>
      <c r="O149" s="276">
        <f>IF(O$56=0,0,O$56/ISI_fec!O$56)</f>
        <v>0.12451712136869406</v>
      </c>
      <c r="P149" s="276">
        <f>IF(P$56=0,0,P$56/ISI_fec!P$56)</f>
        <v>0.12451712136869407</v>
      </c>
      <c r="Q149" s="276">
        <f>IF(Q$56=0,0,Q$56/ISI_fec!Q$56)</f>
        <v>0.1245171213686941</v>
      </c>
      <c r="R149" s="276">
        <f>IF(R$56=0,0,R$56/ISI_fec!R$56)</f>
        <v>0.12653213600125326</v>
      </c>
      <c r="S149" s="276">
        <f>IF(S$56=0,0,S$56/ISI_fec!S$56)</f>
        <v>0.12844057296681</v>
      </c>
      <c r="T149" s="276">
        <f>IF(T$56=0,0,T$56/ISI_fec!T$56)</f>
        <v>0.13208669227432684</v>
      </c>
      <c r="U149" s="276">
        <f>IF(U$56=0,0,U$56/ISI_fec!U$56)</f>
        <v>0.13208669227432687</v>
      </c>
      <c r="V149" s="276">
        <f>IF(V$56=0,0,V$56/ISI_fec!V$56)</f>
        <v>0.1320866922743269</v>
      </c>
      <c r="W149" s="276">
        <f>IF(W$56=0,0,W$56/ISI_fec!W$56)</f>
        <v>0.13413215873605877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0.67030882550829163</v>
      </c>
      <c r="C150" s="276">
        <f>IF(C$57=0,0,C$57/ISI_fec!C$57)</f>
        <v>0.67105017808293199</v>
      </c>
      <c r="D150" s="276">
        <f>IF(D$57=0,0,D$57/ISI_fec!D$57)</f>
        <v>0.67249033105742229</v>
      </c>
      <c r="E150" s="276">
        <f>IF(E$57=0,0,E$57/ISI_fec!E$57)</f>
        <v>0.67249033105742251</v>
      </c>
      <c r="F150" s="276">
        <f>IF(F$57=0,0,F$57/ISI_fec!F$57)</f>
        <v>0.67785175653889707</v>
      </c>
      <c r="G150" s="276">
        <f>IF(G$57=0,0,G$57/ISI_fec!G$57)</f>
        <v>0.6778517565388974</v>
      </c>
      <c r="H150" s="276">
        <f>IF(H$57=0,0,H$57/ISI_fec!H$57)</f>
        <v>0.68140828241722962</v>
      </c>
      <c r="I150" s="276">
        <f>IF(I$57=0,0,I$57/ISI_fec!I$57)</f>
        <v>0.68900599050134859</v>
      </c>
      <c r="J150" s="276">
        <f>IF(J$57=0,0,J$57/ISI_fec!J$57)</f>
        <v>0.68900599050134881</v>
      </c>
      <c r="K150" s="276">
        <f>IF(K$57=0,0,K$57/ISI_fec!K$57)</f>
        <v>0.6890059905013487</v>
      </c>
      <c r="L150" s="276">
        <f>IF(L$57=0,0,L$57/ISI_fec!L$57)</f>
        <v>0.6890059905013487</v>
      </c>
      <c r="M150" s="276">
        <f>IF(M$57=0,0,M$57/ISI_fec!M$57)</f>
        <v>0.68900599050134859</v>
      </c>
      <c r="N150" s="276">
        <f>IF(N$57=0,0,N$57/ISI_fec!N$57)</f>
        <v>0.68900599050134859</v>
      </c>
      <c r="O150" s="276">
        <f>IF(O$57=0,0,O$57/ISI_fec!O$57)</f>
        <v>0.68900599050134903</v>
      </c>
      <c r="P150" s="276">
        <f>IF(P$57=0,0,P$57/ISI_fec!P$57)</f>
        <v>0.68900599050134825</v>
      </c>
      <c r="Q150" s="276">
        <f>IF(Q$57=0,0,Q$57/ISI_fec!Q$57)</f>
        <v>0.68900599050134836</v>
      </c>
      <c r="R150" s="276">
        <f>IF(R$57=0,0,R$57/ISI_fec!R$57)</f>
        <v>0.69672139336694705</v>
      </c>
      <c r="S150" s="276">
        <f>IF(S$57=0,0,S$57/ISI_fec!S$57)</f>
        <v>0.70366525594598506</v>
      </c>
      <c r="T150" s="276">
        <f>IF(T$57=0,0,T$57/ISI_fec!T$57)</f>
        <v>0.70991473226711965</v>
      </c>
      <c r="U150" s="276">
        <f>IF(U$57=0,0,U$57/ISI_fec!U$57)</f>
        <v>0.71553926095614084</v>
      </c>
      <c r="V150" s="276">
        <f>IF(V$57=0,0,V$57/ISI_fec!V$57)</f>
        <v>0.72060133677625982</v>
      </c>
      <c r="W150" s="276">
        <f>IF(W$57=0,0,W$57/ISI_fec!W$57)</f>
        <v>0.72515720501436676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0.46229321722033628</v>
      </c>
      <c r="C151" s="276">
        <f>IF(C$58=0,0,C$58/ISI_fec!C$58)</f>
        <v>0.46280450732093342</v>
      </c>
      <c r="D151" s="276">
        <f>IF(D$58=0,0,D$58/ISI_fec!D$58)</f>
        <v>0.46379774047933886</v>
      </c>
      <c r="E151" s="276">
        <f>IF(E$58=0,0,E$58/ISI_fec!E$58)</f>
        <v>0.46379774047933853</v>
      </c>
      <c r="F151" s="276">
        <f>IF(F$58=0,0,F$58/ISI_fec!F$58)</f>
        <v>0.46749536542533093</v>
      </c>
      <c r="G151" s="276">
        <f>IF(G$58=0,0,G$58/ISI_fec!G$58)</f>
        <v>0.46749536542533082</v>
      </c>
      <c r="H151" s="276">
        <f>IF(H$58=0,0,H$58/ISI_fec!H$58)</f>
        <v>0.4699482016820738</v>
      </c>
      <c r="I151" s="276">
        <f>IF(I$58=0,0,I$58/ISI_fec!I$58)</f>
        <v>0.47518812808621297</v>
      </c>
      <c r="J151" s="276">
        <f>IF(J$58=0,0,J$58/ISI_fec!J$58)</f>
        <v>0.4751881280862128</v>
      </c>
      <c r="K151" s="276">
        <f>IF(K$58=0,0,K$58/ISI_fec!K$58)</f>
        <v>0.47518812808621264</v>
      </c>
      <c r="L151" s="276">
        <f>IF(L$58=0,0,L$58/ISI_fec!L$58)</f>
        <v>0.47518812808621286</v>
      </c>
      <c r="M151" s="276">
        <f>IF(M$58=0,0,M$58/ISI_fec!M$58)</f>
        <v>0.4751881280862128</v>
      </c>
      <c r="N151" s="276">
        <f>IF(N$58=0,0,N$58/ISI_fec!N$58)</f>
        <v>0.4751881280862128</v>
      </c>
      <c r="O151" s="276">
        <f>IF(O$58=0,0,O$58/ISI_fec!O$58)</f>
        <v>0.47518812808621325</v>
      </c>
      <c r="P151" s="276">
        <f>IF(P$58=0,0,P$58/ISI_fec!P$58)</f>
        <v>0.47518812808621286</v>
      </c>
      <c r="Q151" s="276">
        <f>IF(Q$58=0,0,Q$58/ISI_fec!Q$58)</f>
        <v>0.47518812808621302</v>
      </c>
      <c r="R151" s="276">
        <f>IF(R$58=0,0,R$58/ISI_fec!R$58)</f>
        <v>0.48287792223489817</v>
      </c>
      <c r="S151" s="276">
        <f>IF(S$58=0,0,S$58/ISI_fec!S$58)</f>
        <v>0.49016098964976579</v>
      </c>
      <c r="T151" s="276">
        <f>IF(T$58=0,0,T$58/ISI_fec!T$58)</f>
        <v>0.50407548260843082</v>
      </c>
      <c r="U151" s="276">
        <f>IF(U$58=0,0,U$58/ISI_fec!U$58)</f>
        <v>0.50407548260843105</v>
      </c>
      <c r="V151" s="276">
        <f>IF(V$58=0,0,V$58/ISI_fec!V$58)</f>
        <v>0.50407548260843082</v>
      </c>
      <c r="W151" s="276">
        <f>IF(W$58=0,0,W$58/ISI_fec!W$58)</f>
        <v>0.51188148846794246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0.72340536259878552</v>
      </c>
      <c r="C152" s="277">
        <f>IF(C$59=0,0,C$59/ISI_fec!C$59)</f>
        <v>0.72845268487965631</v>
      </c>
      <c r="D152" s="277">
        <f>IF(D$59=0,0,D$59/ISI_fec!D$59)</f>
        <v>0.72561422273358478</v>
      </c>
      <c r="E152" s="277">
        <f>IF(E$59=0,0,E$59/ISI_fec!E$59)</f>
        <v>0.72388667996041334</v>
      </c>
      <c r="F152" s="277">
        <f>IF(F$59=0,0,F$59/ISI_fec!F$59)</f>
        <v>0.73169283494019144</v>
      </c>
      <c r="G152" s="277">
        <f>IF(G$59=0,0,G$59/ISI_fec!G$59)</f>
        <v>0.73195785720928574</v>
      </c>
      <c r="H152" s="277">
        <f>IF(H$59=0,0,H$59/ISI_fec!H$59)</f>
        <v>0.7401855205022887</v>
      </c>
      <c r="I152" s="277">
        <f>IF(I$59=0,0,I$59/ISI_fec!I$59)</f>
        <v>0.74982122847916421</v>
      </c>
      <c r="J152" s="277">
        <f>IF(J$59=0,0,J$59/ISI_fec!J$59)</f>
        <v>0.75057480962777079</v>
      </c>
      <c r="K152" s="277">
        <f>IF(K$59=0,0,K$59/ISI_fec!K$59)</f>
        <v>0.75607849443505915</v>
      </c>
      <c r="L152" s="277">
        <f>IF(L$59=0,0,L$59/ISI_fec!L$59)</f>
        <v>0.7569872834740704</v>
      </c>
      <c r="M152" s="277">
        <f>IF(M$59=0,0,M$59/ISI_fec!M$59)</f>
        <v>0.7673824172146797</v>
      </c>
      <c r="N152" s="277">
        <f>IF(N$59=0,0,N$59/ISI_fec!N$59)</f>
        <v>0.76113733383751547</v>
      </c>
      <c r="O152" s="277">
        <f>IF(O$59=0,0,O$59/ISI_fec!O$59)</f>
        <v>0.75759557232362362</v>
      </c>
      <c r="P152" s="277">
        <f>IF(P$59=0,0,P$59/ISI_fec!P$59)</f>
        <v>0.75627329142410415</v>
      </c>
      <c r="Q152" s="277">
        <f>IF(Q$59=0,0,Q$59/ISI_fec!Q$59)</f>
        <v>0.74762907969469961</v>
      </c>
      <c r="R152" s="277">
        <f>IF(R$59=0,0,R$59/ISI_fec!R$59)</f>
        <v>0.76508068610317403</v>
      </c>
      <c r="S152" s="277">
        <f>IF(S$59=0,0,S$59/ISI_fec!S$59)</f>
        <v>0.77369014736198594</v>
      </c>
      <c r="T152" s="277">
        <f>IF(T$59=0,0,T$59/ISI_fec!T$59)</f>
        <v>0.79321989344960597</v>
      </c>
      <c r="U152" s="277">
        <f>IF(U$59=0,0,U$59/ISI_fec!U$59)</f>
        <v>0.7942831922671556</v>
      </c>
      <c r="V152" s="277">
        <f>IF(V$59=0,0,V$59/ISI_fec!V$59)</f>
        <v>0.78870249199141518</v>
      </c>
      <c r="W152" s="277">
        <f>IF(W$59=0,0,W$59/ISI_fec!W$59)</f>
        <v>0.81993405668196317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0.46111162047112952</v>
      </c>
      <c r="C153" s="278">
        <f>IF(C$65=0,0,C$65/ISI_fec!C$65)</f>
        <v>0.469657676507374</v>
      </c>
      <c r="D153" s="278">
        <f>IF(D$65=0,0,D$65/ISI_fec!D$65)</f>
        <v>0.47182575036411811</v>
      </c>
      <c r="E153" s="278">
        <f>IF(E$65=0,0,E$65/ISI_fec!E$65)</f>
        <v>0.47190328407462995</v>
      </c>
      <c r="F153" s="278">
        <f>IF(F$65=0,0,F$65/ISI_fec!F$65)</f>
        <v>0.47602531975259454</v>
      </c>
      <c r="G153" s="278">
        <f>IF(G$65=0,0,G$65/ISI_fec!G$65)</f>
        <v>0.47594578855428415</v>
      </c>
      <c r="H153" s="278">
        <f>IF(H$65=0,0,H$65/ISI_fec!H$65)</f>
        <v>0.47867191144058618</v>
      </c>
      <c r="I153" s="278">
        <f>IF(I$65=0,0,I$65/ISI_fec!I$65)</f>
        <v>0.48514037916372016</v>
      </c>
      <c r="J153" s="278">
        <f>IF(J$65=0,0,J$65/ISI_fec!J$65)</f>
        <v>0.48477135838368041</v>
      </c>
      <c r="K153" s="278">
        <f>IF(K$65=0,0,K$65/ISI_fec!K$65)</f>
        <v>0.48083832332396353</v>
      </c>
      <c r="L153" s="278">
        <f>IF(L$65=0,0,L$65/ISI_fec!L$65)</f>
        <v>0.48619761679613133</v>
      </c>
      <c r="M153" s="278">
        <f>IF(M$65=0,0,M$65/ISI_fec!M$65)</f>
        <v>0.48520476182835254</v>
      </c>
      <c r="N153" s="278">
        <f>IF(N$65=0,0,N$65/ISI_fec!N$65)</f>
        <v>0.47467752712426386</v>
      </c>
      <c r="O153" s="278">
        <f>IF(O$65=0,0,O$65/ISI_fec!O$65)</f>
        <v>0.47534273606558802</v>
      </c>
      <c r="P153" s="278">
        <f>IF(P$65=0,0,P$65/ISI_fec!P$65)</f>
        <v>0.46975341057191239</v>
      </c>
      <c r="Q153" s="278">
        <f>IF(Q$65=0,0,Q$65/ISI_fec!Q$65)</f>
        <v>0.47133419228331946</v>
      </c>
      <c r="R153" s="278">
        <f>IF(R$65=0,0,R$65/ISI_fec!R$65)</f>
        <v>0.4782646608267106</v>
      </c>
      <c r="S153" s="278">
        <f>IF(S$65=0,0,S$65/ISI_fec!S$65)</f>
        <v>0.49018415455560088</v>
      </c>
      <c r="T153" s="278">
        <f>IF(T$65=0,0,T$65/ISI_fec!T$65)</f>
        <v>0.5051598365484824</v>
      </c>
      <c r="U153" s="278">
        <f>IF(U$65=0,0,U$65/ISI_fec!U$65)</f>
        <v>0.50669512918194326</v>
      </c>
      <c r="V153" s="278">
        <f>IF(V$65=0,0,V$65/ISI_fec!V$65)</f>
        <v>0.50727846799250376</v>
      </c>
      <c r="W153" s="278">
        <f>IF(W$65=0,0,W$65/ISI_fec!W$65)</f>
        <v>0.51478756286773897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0.66947974891535034</v>
      </c>
      <c r="C154" s="278">
        <f>IF(C$71=0,0,C$71/ISI_fec!C$71)</f>
        <v>0.67022018454239418</v>
      </c>
      <c r="D154" s="278">
        <f>IF(D$71=0,0,D$71/ISI_fec!D$71)</f>
        <v>0.67165855625267279</v>
      </c>
      <c r="E154" s="278">
        <f>IF(E$71=0,0,E$71/ISI_fec!E$71)</f>
        <v>0.67165855625267279</v>
      </c>
      <c r="F154" s="278">
        <f>IF(F$71=0,0,F$71/ISI_fec!F$71)</f>
        <v>0.67701335041407207</v>
      </c>
      <c r="G154" s="278">
        <f>IF(G$71=0,0,G$71/ISI_fec!G$71)</f>
        <v>0.67701335041407207</v>
      </c>
      <c r="H154" s="278">
        <f>IF(H$71=0,0,H$71/ISI_fec!H$71)</f>
        <v>0.68056547737619499</v>
      </c>
      <c r="I154" s="278">
        <f>IF(I$71=0,0,I$71/ISI_fec!I$71)</f>
        <v>0.68815378817701289</v>
      </c>
      <c r="J154" s="278">
        <f>IF(J$71=0,0,J$71/ISI_fec!J$71)</f>
        <v>0.68815378817701278</v>
      </c>
      <c r="K154" s="278">
        <f>IF(K$71=0,0,K$71/ISI_fec!K$71)</f>
        <v>0.68815378817701278</v>
      </c>
      <c r="L154" s="278">
        <f>IF(L$71=0,0,L$71/ISI_fec!L$71)</f>
        <v>0.68815378817701278</v>
      </c>
      <c r="M154" s="278">
        <f>IF(M$71=0,0,M$71/ISI_fec!M$71)</f>
        <v>0.68815378817701278</v>
      </c>
      <c r="N154" s="278">
        <f>IF(N$71=0,0,N$71/ISI_fec!N$71)</f>
        <v>0.68815378817701278</v>
      </c>
      <c r="O154" s="278">
        <f>IF(O$71=0,0,O$71/ISI_fec!O$71)</f>
        <v>0.68815378817701278</v>
      </c>
      <c r="P154" s="278">
        <f>IF(P$71=0,0,P$71/ISI_fec!P$71)</f>
        <v>0.68815378817701278</v>
      </c>
      <c r="Q154" s="278">
        <f>IF(Q$71=0,0,Q$71/ISI_fec!Q$71)</f>
        <v>0.68815378817701289</v>
      </c>
      <c r="R154" s="278">
        <f>IF(R$71=0,0,R$71/ISI_fec!R$71)</f>
        <v>0.69928992702591763</v>
      </c>
      <c r="S154" s="278">
        <f>IF(S$71=0,0,S$71/ISI_fec!S$71)</f>
        <v>0.70983705590995472</v>
      </c>
      <c r="T154" s="278">
        <f>IF(T$71=0,0,T$71/ISI_fec!T$71)</f>
        <v>0.72635335031895931</v>
      </c>
      <c r="U154" s="278">
        <f>IF(U$71=0,0,U$71/ISI_fec!U$71)</f>
        <v>0.72998762465129019</v>
      </c>
      <c r="V154" s="278">
        <f>IF(V$71=0,0,V$71/ISI_fec!V$71)</f>
        <v>0.72998762465129008</v>
      </c>
      <c r="W154" s="278">
        <f>IF(W$71=0,0,W$71/ISI_fec!W$71)</f>
        <v>0.74129205795939723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0.52709922378083796</v>
      </c>
      <c r="C155" s="278">
        <f>IF(C$72=0,0,C$72/ISI_fec!C$72)</f>
        <v>0.52993964604939736</v>
      </c>
      <c r="D155" s="278">
        <f>IF(D$72=0,0,D$72/ISI_fec!D$72)</f>
        <v>0.5282308950426382</v>
      </c>
      <c r="E155" s="278">
        <f>IF(E$72=0,0,E$72/ISI_fec!E$72)</f>
        <v>0.52696117033409873</v>
      </c>
      <c r="F155" s="278">
        <f>IF(F$72=0,0,F$72/ISI_fec!F$72)</f>
        <v>0.53197055094685153</v>
      </c>
      <c r="G155" s="278">
        <f>IF(G$72=0,0,G$72/ISI_fec!G$72)</f>
        <v>0.53286205879312909</v>
      </c>
      <c r="H155" s="278">
        <f>IF(H$72=0,0,H$72/ISI_fec!H$72)</f>
        <v>0.53844707224055011</v>
      </c>
      <c r="I155" s="278">
        <f>IF(I$72=0,0,I$72/ISI_fec!I$72)</f>
        <v>0.54637497056621731</v>
      </c>
      <c r="J155" s="278">
        <f>IF(J$72=0,0,J$72/ISI_fec!J$72)</f>
        <v>0.54670702316714848</v>
      </c>
      <c r="K155" s="278">
        <f>IF(K$72=0,0,K$72/ISI_fec!K$72)</f>
        <v>0.54627087086488879</v>
      </c>
      <c r="L155" s="278">
        <f>IF(L$72=0,0,L$72/ISI_fec!L$72)</f>
        <v>0.55260036459046658</v>
      </c>
      <c r="M155" s="278">
        <f>IF(M$72=0,0,M$72/ISI_fec!M$72)</f>
        <v>0.55942033155511595</v>
      </c>
      <c r="N155" s="278">
        <f>IF(N$72=0,0,N$72/ISI_fec!N$72)</f>
        <v>0.55552617953841243</v>
      </c>
      <c r="O155" s="278">
        <f>IF(O$72=0,0,O$72/ISI_fec!O$72)</f>
        <v>0.55225618025907397</v>
      </c>
      <c r="P155" s="278">
        <f>IF(P$72=0,0,P$72/ISI_fec!P$72)</f>
        <v>0.55100717438324998</v>
      </c>
      <c r="Q155" s="278">
        <f>IF(Q$72=0,0,Q$72/ISI_fec!Q$72)</f>
        <v>0.54355385749684415</v>
      </c>
      <c r="R155" s="278">
        <f>IF(R$72=0,0,R$72/ISI_fec!R$72)</f>
        <v>0.55613909491042612</v>
      </c>
      <c r="S155" s="278">
        <f>IF(S$72=0,0,S$72/ISI_fec!S$72)</f>
        <v>0.5639263902710645</v>
      </c>
      <c r="T155" s="278">
        <f>IF(T$72=0,0,T$72/ISI_fec!T$72)</f>
        <v>0.57761920872240369</v>
      </c>
      <c r="U155" s="278">
        <f>IF(U$72=0,0,U$72/ISI_fec!U$72)</f>
        <v>0.57888777075784548</v>
      </c>
      <c r="V155" s="278">
        <f>IF(V$72=0,0,V$72/ISI_fec!V$72)</f>
        <v>0.57408710123165196</v>
      </c>
      <c r="W155" s="278">
        <f>IF(W$72=0,0,W$72/ISI_fec!W$72)</f>
        <v>0.58587733672630504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0.5059001190356851</v>
      </c>
      <c r="C156" s="279">
        <f>IF(C$79=0,0,C$79/ISI_fec!C$79)</f>
        <v>0.50897539344570397</v>
      </c>
      <c r="D156" s="279">
        <f>IF(D$79=0,0,D$79/ISI_fec!D$79)</f>
        <v>0.50808934155864938</v>
      </c>
      <c r="E156" s="279">
        <f>IF(E$79=0,0,E$79/ISI_fec!E$79)</f>
        <v>0.50730952834298548</v>
      </c>
      <c r="F156" s="279">
        <f>IF(F$79=0,0,F$79/ISI_fec!F$79)</f>
        <v>0.51657119554071473</v>
      </c>
      <c r="G156" s="279">
        <f>IF(G$79=0,0,G$79/ISI_fec!G$79)</f>
        <v>0.51675330481631943</v>
      </c>
      <c r="H156" s="279">
        <f>IF(H$79=0,0,H$79/ISI_fec!H$79)</f>
        <v>0.51764255388193092</v>
      </c>
      <c r="I156" s="279">
        <f>IF(I$79=0,0,I$79/ISI_fec!I$79)</f>
        <v>0.52428720383769867</v>
      </c>
      <c r="J156" s="279">
        <f>IF(J$79=0,0,J$79/ISI_fec!J$79)</f>
        <v>0.52493419715712342</v>
      </c>
      <c r="K156" s="279">
        <f>IF(K$79=0,0,K$79/ISI_fec!K$79)</f>
        <v>0.55089758337513428</v>
      </c>
      <c r="L156" s="279">
        <f>IF(L$79=0,0,L$79/ISI_fec!L$79)</f>
        <v>0.53167871265649458</v>
      </c>
      <c r="M156" s="279">
        <f>IF(M$79=0,0,M$79/ISI_fec!M$79)</f>
        <v>0.53690936984714022</v>
      </c>
      <c r="N156" s="279">
        <f>IF(N$79=0,0,N$79/ISI_fec!N$79)</f>
        <v>0.54042247993062353</v>
      </c>
      <c r="O156" s="279">
        <f>IF(O$79=0,0,O$79/ISI_fec!O$79)</f>
        <v>0.5366285972298076</v>
      </c>
      <c r="P156" s="279">
        <f>IF(P$79=0,0,P$79/ISI_fec!P$79)</f>
        <v>0.53622670984100362</v>
      </c>
      <c r="Q156" s="279">
        <f>IF(Q$79=0,0,Q$79/ISI_fec!Q$79)</f>
        <v>0.53899270114531994</v>
      </c>
      <c r="R156" s="279">
        <f>IF(R$79=0,0,R$79/ISI_fec!R$79)</f>
        <v>0.55055585948100116</v>
      </c>
      <c r="S156" s="279">
        <f>IF(S$79=0,0,S$79/ISI_fec!S$79)</f>
        <v>0.55553983751553504</v>
      </c>
      <c r="T156" s="279">
        <f>IF(T$79=0,0,T$79/ISI_fec!T$79)</f>
        <v>0.56199322319364897</v>
      </c>
      <c r="U156" s="279">
        <f>IF(U$79=0,0,U$79/ISI_fec!U$79)</f>
        <v>0.56940805425789565</v>
      </c>
      <c r="V156" s="279">
        <f>IF(V$79=0,0,V$79/ISI_fec!V$79)</f>
        <v>0.5667369241735386</v>
      </c>
      <c r="W156" s="279">
        <f>IF(W$79=0,0,W$79/ISI_fec!W$79)</f>
        <v>0.56935933035666952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IT: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9672.4665440142326</v>
      </c>
      <c r="C5" s="225">
        <f t="shared" si="0"/>
        <v>8026.0325328006093</v>
      </c>
      <c r="D5" s="225">
        <f t="shared" si="0"/>
        <v>7501.8805528157682</v>
      </c>
      <c r="E5" s="225">
        <f t="shared" si="0"/>
        <v>7696.234729576704</v>
      </c>
      <c r="F5" s="225">
        <f t="shared" si="0"/>
        <v>7833.5181429948489</v>
      </c>
      <c r="G5" s="225">
        <f t="shared" si="0"/>
        <v>9111.0459214119583</v>
      </c>
      <c r="H5" s="225">
        <f t="shared" si="0"/>
        <v>8709.0323775445413</v>
      </c>
      <c r="I5" s="225">
        <f t="shared" si="0"/>
        <v>8322.7962502180635</v>
      </c>
      <c r="J5" s="225">
        <f t="shared" si="0"/>
        <v>7872.1641230617897</v>
      </c>
      <c r="K5" s="225">
        <f t="shared" si="0"/>
        <v>4578.8749659897694</v>
      </c>
      <c r="L5" s="225">
        <f t="shared" si="0"/>
        <v>5697.9298304762269</v>
      </c>
      <c r="M5" s="225">
        <f t="shared" si="0"/>
        <v>6292.1133286231361</v>
      </c>
      <c r="N5" s="225">
        <f t="shared" si="0"/>
        <v>6519.1019543730708</v>
      </c>
      <c r="O5" s="225">
        <f t="shared" si="0"/>
        <v>5167.7414885243697</v>
      </c>
      <c r="P5" s="225">
        <f t="shared" si="0"/>
        <v>5474.7423688669605</v>
      </c>
      <c r="Q5" s="225">
        <f t="shared" si="0"/>
        <v>4620.9406881383502</v>
      </c>
      <c r="R5" s="225">
        <f t="shared" si="0"/>
        <v>5140.5087729809939</v>
      </c>
      <c r="S5" s="225">
        <f t="shared" si="0"/>
        <v>4189.353378958036</v>
      </c>
      <c r="T5" s="225">
        <f t="shared" si="0"/>
        <v>4305.2872441036598</v>
      </c>
      <c r="U5" s="225">
        <f t="shared" si="0"/>
        <v>4055.9744250790618</v>
      </c>
      <c r="V5" s="225">
        <f t="shared" si="0"/>
        <v>3089.7599813061115</v>
      </c>
      <c r="W5" s="225">
        <f t="shared" si="0"/>
        <v>3423.998256427195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7.5157098575011734</v>
      </c>
      <c r="C10" s="262">
        <v>6.7812484086223064</v>
      </c>
      <c r="D10" s="262">
        <v>6.5786266229850021</v>
      </c>
      <c r="E10" s="262">
        <v>6.9412407613607563</v>
      </c>
      <c r="F10" s="262">
        <v>6.8090522939311953</v>
      </c>
      <c r="G10" s="262">
        <v>7.3342985510109822</v>
      </c>
      <c r="H10" s="262">
        <v>6.6935178912928937</v>
      </c>
      <c r="I10" s="262">
        <v>6.3511404018847468</v>
      </c>
      <c r="J10" s="262">
        <v>6.2190713565581603</v>
      </c>
      <c r="K10" s="262">
        <v>3.4106554444713928</v>
      </c>
      <c r="L10" s="262">
        <v>4.484510243797776</v>
      </c>
      <c r="M10" s="262">
        <v>4.195961294475814</v>
      </c>
      <c r="N10" s="262">
        <v>4.4910753771298024</v>
      </c>
      <c r="O10" s="262">
        <v>3.657224459948714</v>
      </c>
      <c r="P10" s="262">
        <v>3.6749391558924609</v>
      </c>
      <c r="Q10" s="262">
        <v>3.1024136172612171</v>
      </c>
      <c r="R10" s="262">
        <v>3.3981819591913021</v>
      </c>
      <c r="S10" s="262">
        <v>2.913060717700358</v>
      </c>
      <c r="T10" s="262">
        <v>2.7117636114962682</v>
      </c>
      <c r="U10" s="262">
        <v>2.6395764111196431</v>
      </c>
      <c r="V10" s="262">
        <v>2.233035228673053</v>
      </c>
      <c r="W10" s="262">
        <v>2.2875471938879088</v>
      </c>
      <c r="DA10" s="68" t="s">
        <v>349</v>
      </c>
    </row>
    <row r="11" spans="1:105" ht="12" customHeight="1" x14ac:dyDescent="0.25">
      <c r="A11" s="37" t="s">
        <v>160</v>
      </c>
      <c r="B11" s="228">
        <v>7.1520896981606977E-2</v>
      </c>
      <c r="C11" s="228">
        <v>6.8506818790684543E-2</v>
      </c>
      <c r="D11" s="228">
        <v>6.5078777389596332E-2</v>
      </c>
      <c r="E11" s="228">
        <v>8.3156144458904069E-2</v>
      </c>
      <c r="F11" s="228">
        <v>7.6944907828336545E-2</v>
      </c>
      <c r="G11" s="228">
        <v>8.0311321166845542E-2</v>
      </c>
      <c r="H11" s="228">
        <v>7.4405489966411456E-2</v>
      </c>
      <c r="I11" s="228">
        <v>6.4303398466456524E-2</v>
      </c>
      <c r="J11" s="228">
        <v>5.613241830923639E-2</v>
      </c>
      <c r="K11" s="228">
        <v>4.6432211800285998E-2</v>
      </c>
      <c r="L11" s="228">
        <v>0.1546953246655251</v>
      </c>
      <c r="M11" s="228">
        <v>0.1247177772716087</v>
      </c>
      <c r="N11" s="228">
        <v>8.8980270151713045E-2</v>
      </c>
      <c r="O11" s="228">
        <v>8.9553536773940429E-2</v>
      </c>
      <c r="P11" s="228">
        <v>0.10196538678794879</v>
      </c>
      <c r="Q11" s="228">
        <v>7.7488427851068534E-2</v>
      </c>
      <c r="R11" s="228">
        <v>7.506994055794354E-2</v>
      </c>
      <c r="S11" s="228">
        <v>6.0990904255008513E-2</v>
      </c>
      <c r="T11" s="228">
        <v>5.3615231026393727E-2</v>
      </c>
      <c r="U11" s="228">
        <v>5.1605135706207998E-2</v>
      </c>
      <c r="V11" s="228">
        <v>4.3866404331238798E-2</v>
      </c>
      <c r="W11" s="228">
        <v>0.11368521090950751</v>
      </c>
      <c r="DA11" s="69" t="s">
        <v>350</v>
      </c>
    </row>
    <row r="12" spans="1:105" ht="12" customHeight="1" x14ac:dyDescent="0.25">
      <c r="A12" s="37" t="s">
        <v>162</v>
      </c>
      <c r="B12" s="228">
        <v>7.4441889605195666</v>
      </c>
      <c r="C12" s="228">
        <v>6.7127415898316221</v>
      </c>
      <c r="D12" s="228">
        <v>6.5135478455954061</v>
      </c>
      <c r="E12" s="228">
        <v>6.8580846169018521</v>
      </c>
      <c r="F12" s="228">
        <v>6.7321073861028591</v>
      </c>
      <c r="G12" s="228">
        <v>7.253987229844137</v>
      </c>
      <c r="H12" s="228">
        <v>6.6191124013264826</v>
      </c>
      <c r="I12" s="228">
        <v>6.2868370034182899</v>
      </c>
      <c r="J12" s="228">
        <v>6.1629389382489244</v>
      </c>
      <c r="K12" s="228">
        <v>3.3642232326711068</v>
      </c>
      <c r="L12" s="228">
        <v>4.329814919132251</v>
      </c>
      <c r="M12" s="228">
        <v>4.0712435172042056</v>
      </c>
      <c r="N12" s="228">
        <v>4.4020951069780896</v>
      </c>
      <c r="O12" s="228">
        <v>3.5676709231747741</v>
      </c>
      <c r="P12" s="228">
        <v>3.5729737691045118</v>
      </c>
      <c r="Q12" s="228">
        <v>3.0249251894101481</v>
      </c>
      <c r="R12" s="228">
        <v>3.323112018633358</v>
      </c>
      <c r="S12" s="228">
        <v>2.852069813445349</v>
      </c>
      <c r="T12" s="228">
        <v>2.658148380469874</v>
      </c>
      <c r="U12" s="228">
        <v>2.5879712754134352</v>
      </c>
      <c r="V12" s="228">
        <v>2.1891688243418139</v>
      </c>
      <c r="W12" s="228">
        <v>2.1738619829784009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1126.0619023933391</v>
      </c>
      <c r="C16" s="263">
        <v>740.74856001994453</v>
      </c>
      <c r="D16" s="263">
        <v>662.65477186456576</v>
      </c>
      <c r="E16" s="263">
        <v>698.92584135544678</v>
      </c>
      <c r="F16" s="263">
        <v>655.71321575419324</v>
      </c>
      <c r="G16" s="263">
        <v>747.7336617769472</v>
      </c>
      <c r="H16" s="263">
        <v>648.27189581936614</v>
      </c>
      <c r="I16" s="263">
        <v>597.72939009358811</v>
      </c>
      <c r="J16" s="263">
        <v>588.54402128407628</v>
      </c>
      <c r="K16" s="263">
        <v>339.98353850612472</v>
      </c>
      <c r="L16" s="263">
        <v>409.3142647272104</v>
      </c>
      <c r="M16" s="263">
        <v>389.73253796623169</v>
      </c>
      <c r="N16" s="263">
        <v>505.38215422697601</v>
      </c>
      <c r="O16" s="263">
        <v>396.33956746884411</v>
      </c>
      <c r="P16" s="263">
        <v>591.75814431860476</v>
      </c>
      <c r="Q16" s="263">
        <v>437.91287693380667</v>
      </c>
      <c r="R16" s="263">
        <v>524.85346069692037</v>
      </c>
      <c r="S16" s="263">
        <v>353.16924433610677</v>
      </c>
      <c r="T16" s="263">
        <v>313.22250251401391</v>
      </c>
      <c r="U16" s="263">
        <v>300.57858650515391</v>
      </c>
      <c r="V16" s="263">
        <v>244.20846928490761</v>
      </c>
      <c r="W16" s="263">
        <v>250.5647980912068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31.76681301769101</v>
      </c>
      <c r="C18" s="232">
        <v>42.903138526731283</v>
      </c>
      <c r="D18" s="232">
        <v>37.682254679817618</v>
      </c>
      <c r="E18" s="232">
        <v>39.963018456784283</v>
      </c>
      <c r="F18" s="232">
        <v>45.784705747291532</v>
      </c>
      <c r="G18" s="232">
        <v>39.842990175905499</v>
      </c>
      <c r="H18" s="232">
        <v>41.99360447847485</v>
      </c>
      <c r="I18" s="232">
        <v>28.35894726309801</v>
      </c>
      <c r="J18" s="232">
        <v>32.217439053601097</v>
      </c>
      <c r="K18" s="232">
        <v>44.436346522481188</v>
      </c>
      <c r="L18" s="232">
        <v>10.795485283178961</v>
      </c>
      <c r="M18" s="232">
        <v>17.993329335245871</v>
      </c>
      <c r="N18" s="232">
        <v>12.06191452514447</v>
      </c>
      <c r="O18" s="232">
        <v>15.3310979508909</v>
      </c>
      <c r="P18" s="232">
        <v>17.51911781524122</v>
      </c>
      <c r="Q18" s="232">
        <v>19.766725103180288</v>
      </c>
      <c r="R18" s="232">
        <v>21.491050564796161</v>
      </c>
      <c r="S18" s="232">
        <v>12.58075954341035</v>
      </c>
      <c r="T18" s="232">
        <v>14.623975025558391</v>
      </c>
      <c r="U18" s="232">
        <v>12.08466078436034</v>
      </c>
      <c r="V18" s="232">
        <v>9.7039306033830304</v>
      </c>
      <c r="W18" s="232">
        <v>14.38408430942048</v>
      </c>
      <c r="DA18" s="71" t="s">
        <v>357</v>
      </c>
    </row>
    <row r="19" spans="1:105" ht="12" customHeight="1" x14ac:dyDescent="0.25">
      <c r="A19" s="18" t="s">
        <v>162</v>
      </c>
      <c r="B19" s="232">
        <v>589.65720828813437</v>
      </c>
      <c r="C19" s="232">
        <v>591.04117965171758</v>
      </c>
      <c r="D19" s="232">
        <v>579.67567472551139</v>
      </c>
      <c r="E19" s="232">
        <v>611.02720400369981</v>
      </c>
      <c r="F19" s="232">
        <v>602.80444586727367</v>
      </c>
      <c r="G19" s="232">
        <v>648.20750326455664</v>
      </c>
      <c r="H19" s="232">
        <v>593.9241783980932</v>
      </c>
      <c r="I19" s="232">
        <v>569.37044283049011</v>
      </c>
      <c r="J19" s="232">
        <v>556.3265822304752</v>
      </c>
      <c r="K19" s="232">
        <v>295.54719198364347</v>
      </c>
      <c r="L19" s="232">
        <v>398.51877944403151</v>
      </c>
      <c r="M19" s="232">
        <v>371.7392086309859</v>
      </c>
      <c r="N19" s="232">
        <v>360.38896462237881</v>
      </c>
      <c r="O19" s="232">
        <v>294.5098501679629</v>
      </c>
      <c r="P19" s="232">
        <v>274.13332243618009</v>
      </c>
      <c r="Q19" s="232">
        <v>235.97083612286309</v>
      </c>
      <c r="R19" s="232">
        <v>257.68357771681917</v>
      </c>
      <c r="S19" s="232">
        <v>233.93624463354951</v>
      </c>
      <c r="T19" s="232">
        <v>220.5654874309227</v>
      </c>
      <c r="U19" s="232">
        <v>218.42480960972321</v>
      </c>
      <c r="V19" s="232">
        <v>185.2049480781678</v>
      </c>
      <c r="W19" s="232">
        <v>191.92735550906721</v>
      </c>
      <c r="DA19" s="71" t="s">
        <v>358</v>
      </c>
    </row>
    <row r="20" spans="1:105" ht="12" customHeight="1" x14ac:dyDescent="0.25">
      <c r="A20" s="18" t="s">
        <v>36</v>
      </c>
      <c r="B20" s="232">
        <v>504.63788108751379</v>
      </c>
      <c r="C20" s="232">
        <v>106.8042418414957</v>
      </c>
      <c r="D20" s="232">
        <v>45.29684245923675</v>
      </c>
      <c r="E20" s="232">
        <v>47.935618894962708</v>
      </c>
      <c r="F20" s="232">
        <v>7.1240641396279623</v>
      </c>
      <c r="G20" s="232">
        <v>59.683168336485082</v>
      </c>
      <c r="H20" s="232">
        <v>12.354112942798141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132.93127507945269</v>
      </c>
      <c r="O20" s="232">
        <v>86.498619349990264</v>
      </c>
      <c r="P20" s="232">
        <v>300.10570406718352</v>
      </c>
      <c r="Q20" s="232">
        <v>182.1753157077633</v>
      </c>
      <c r="R20" s="232">
        <v>245.6788324153051</v>
      </c>
      <c r="S20" s="232">
        <v>106.6522401591469</v>
      </c>
      <c r="T20" s="232">
        <v>78.033040057532745</v>
      </c>
      <c r="U20" s="232">
        <v>70.069116111070258</v>
      </c>
      <c r="V20" s="232">
        <v>49.299590603356691</v>
      </c>
      <c r="W20" s="232">
        <v>44.253358272719119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5523.9936251445133</v>
      </c>
      <c r="C22" s="263">
        <v>4517.5519890903388</v>
      </c>
      <c r="D22" s="263">
        <v>4298.1514929056166</v>
      </c>
      <c r="E22" s="263">
        <v>4428.2360152407746</v>
      </c>
      <c r="F22" s="263">
        <v>4511.9817720752408</v>
      </c>
      <c r="G22" s="263">
        <v>5286.5132426149648</v>
      </c>
      <c r="H22" s="263">
        <v>5059.1478373322307</v>
      </c>
      <c r="I22" s="263">
        <v>4933.2886458302028</v>
      </c>
      <c r="J22" s="263">
        <v>4387.9651316819172</v>
      </c>
      <c r="K22" s="263">
        <v>2571.7278115087288</v>
      </c>
      <c r="L22" s="263">
        <v>3112.3856320313321</v>
      </c>
      <c r="M22" s="263">
        <v>3548.4458509553028</v>
      </c>
      <c r="N22" s="263">
        <v>3694.6882820523542</v>
      </c>
      <c r="O22" s="263">
        <v>2755.3573036167459</v>
      </c>
      <c r="P22" s="263">
        <v>2894.5941631667929</v>
      </c>
      <c r="Q22" s="263">
        <v>2465.2435894482842</v>
      </c>
      <c r="R22" s="263">
        <v>2685.7109850498932</v>
      </c>
      <c r="S22" s="263">
        <v>2127.0945368110688</v>
      </c>
      <c r="T22" s="263">
        <v>2299.053746073595</v>
      </c>
      <c r="U22" s="263">
        <v>2168.9920322255589</v>
      </c>
      <c r="V22" s="263">
        <v>1484.970720760477</v>
      </c>
      <c r="W22" s="263">
        <v>1605.7049840647121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4158.8977750468348</v>
      </c>
      <c r="C24" s="232">
        <v>3505.402068318559</v>
      </c>
      <c r="D24" s="232">
        <v>3433.917658757111</v>
      </c>
      <c r="E24" s="232">
        <v>3524.9446809043129</v>
      </c>
      <c r="F24" s="232">
        <v>3681.8879837707509</v>
      </c>
      <c r="G24" s="232">
        <v>4409.6539918290991</v>
      </c>
      <c r="H24" s="232">
        <v>4273.159392798616</v>
      </c>
      <c r="I24" s="232">
        <v>4205.2679519747026</v>
      </c>
      <c r="J24" s="232">
        <v>3580.224763894214</v>
      </c>
      <c r="K24" s="232">
        <v>2060.720067865012</v>
      </c>
      <c r="L24" s="232">
        <v>2469.0487414158029</v>
      </c>
      <c r="M24" s="232">
        <v>2946.8836363089181</v>
      </c>
      <c r="N24" s="232">
        <v>2963.2643955194799</v>
      </c>
      <c r="O24" s="232">
        <v>2131.357525682196</v>
      </c>
      <c r="P24" s="232">
        <v>1940.574400966799</v>
      </c>
      <c r="Q24" s="232">
        <v>1828.5531701850309</v>
      </c>
      <c r="R24" s="232">
        <v>1862.6234680353809</v>
      </c>
      <c r="S24" s="232">
        <v>1556.0812545696319</v>
      </c>
      <c r="T24" s="232">
        <v>1871.760715627719</v>
      </c>
      <c r="U24" s="232">
        <v>1736.988554592602</v>
      </c>
      <c r="V24" s="232">
        <v>1083.2545381750849</v>
      </c>
      <c r="W24" s="232">
        <v>1170.1222035381311</v>
      </c>
      <c r="DA24" s="71" t="s">
        <v>363</v>
      </c>
    </row>
    <row r="25" spans="1:105" ht="12" customHeight="1" x14ac:dyDescent="0.25">
      <c r="A25" s="18" t="s">
        <v>70</v>
      </c>
      <c r="B25" s="232">
        <v>38.510089480082073</v>
      </c>
      <c r="C25" s="232">
        <v>58.622332333015372</v>
      </c>
      <c r="D25" s="232">
        <v>49.145167022135603</v>
      </c>
      <c r="E25" s="232">
        <v>51.648180865562111</v>
      </c>
      <c r="F25" s="232">
        <v>57.960704355275183</v>
      </c>
      <c r="G25" s="232">
        <v>46.723447533026658</v>
      </c>
      <c r="H25" s="232">
        <v>50.914574698134402</v>
      </c>
      <c r="I25" s="232">
        <v>34.540547621825247</v>
      </c>
      <c r="J25" s="232">
        <v>44.216447927814038</v>
      </c>
      <c r="K25" s="232">
        <v>66.789460666238625</v>
      </c>
      <c r="L25" s="232">
        <v>16.96773001398979</v>
      </c>
      <c r="M25" s="232">
        <v>27.77316746570985</v>
      </c>
      <c r="N25" s="232">
        <v>17.456834055612909</v>
      </c>
      <c r="O25" s="232">
        <v>24.137387488067969</v>
      </c>
      <c r="P25" s="232">
        <v>28.243945220720882</v>
      </c>
      <c r="Q25" s="232">
        <v>28.73924279533728</v>
      </c>
      <c r="R25" s="232">
        <v>33.702769957776873</v>
      </c>
      <c r="S25" s="232">
        <v>20.340901466313159</v>
      </c>
      <c r="T25" s="232">
        <v>19.94978826770619</v>
      </c>
      <c r="U25" s="232">
        <v>17.368554245858661</v>
      </c>
      <c r="V25" s="232">
        <v>15.962697647134799</v>
      </c>
      <c r="W25" s="232">
        <v>25.0053458688378</v>
      </c>
      <c r="DA25" s="71" t="s">
        <v>364</v>
      </c>
    </row>
    <row r="26" spans="1:105" ht="12" customHeight="1" x14ac:dyDescent="0.25">
      <c r="A26" s="18" t="s">
        <v>162</v>
      </c>
      <c r="B26" s="232">
        <v>714.82625094010666</v>
      </c>
      <c r="C26" s="232">
        <v>807.59155730419275</v>
      </c>
      <c r="D26" s="232">
        <v>756.01256068980763</v>
      </c>
      <c r="E26" s="232">
        <v>789.69118862452501</v>
      </c>
      <c r="F26" s="232">
        <v>763.11444401988729</v>
      </c>
      <c r="G26" s="232">
        <v>760.14599144245597</v>
      </c>
      <c r="H26" s="232">
        <v>720.09529359590863</v>
      </c>
      <c r="I26" s="232">
        <v>693.48014623367453</v>
      </c>
      <c r="J26" s="232">
        <v>763.52391985988868</v>
      </c>
      <c r="K26" s="232">
        <v>444.21828297747851</v>
      </c>
      <c r="L26" s="232">
        <v>626.36916060153908</v>
      </c>
      <c r="M26" s="232">
        <v>573.7890471806752</v>
      </c>
      <c r="N26" s="232">
        <v>521.57974903338697</v>
      </c>
      <c r="O26" s="232">
        <v>463.67836115376662</v>
      </c>
      <c r="P26" s="232">
        <v>441.95185075619509</v>
      </c>
      <c r="Q26" s="232">
        <v>343.08278769266673</v>
      </c>
      <c r="R26" s="232">
        <v>404.10543521371341</v>
      </c>
      <c r="S26" s="232">
        <v>378.23424611773902</v>
      </c>
      <c r="T26" s="232">
        <v>300.89184135777077</v>
      </c>
      <c r="U26" s="232">
        <v>313.92880793622021</v>
      </c>
      <c r="V26" s="232">
        <v>304.65702092865621</v>
      </c>
      <c r="W26" s="232">
        <v>333.64723140926691</v>
      </c>
      <c r="DA26" s="71" t="s">
        <v>365</v>
      </c>
    </row>
    <row r="27" spans="1:105" ht="12" customHeight="1" x14ac:dyDescent="0.25">
      <c r="A27" s="18" t="s">
        <v>36</v>
      </c>
      <c r="B27" s="232">
        <v>611.75950967749031</v>
      </c>
      <c r="C27" s="232">
        <v>145.93603113457189</v>
      </c>
      <c r="D27" s="232">
        <v>59.076106436562299</v>
      </c>
      <c r="E27" s="232">
        <v>61.951964846373912</v>
      </c>
      <c r="F27" s="232">
        <v>9.0186399293266373</v>
      </c>
      <c r="G27" s="232">
        <v>69.989811810382847</v>
      </c>
      <c r="H27" s="232">
        <v>14.978576239572419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192.38730344387369</v>
      </c>
      <c r="O27" s="232">
        <v>136.184029292715</v>
      </c>
      <c r="P27" s="232">
        <v>483.82396622307868</v>
      </c>
      <c r="Q27" s="232">
        <v>264.86838877524912</v>
      </c>
      <c r="R27" s="232">
        <v>385.27931184302122</v>
      </c>
      <c r="S27" s="232">
        <v>172.43813465738501</v>
      </c>
      <c r="T27" s="232">
        <v>106.4514008203985</v>
      </c>
      <c r="U27" s="232">
        <v>100.7061154508782</v>
      </c>
      <c r="V27" s="232">
        <v>81.096464009600254</v>
      </c>
      <c r="W27" s="232">
        <v>76.930203248476303</v>
      </c>
      <c r="DA27" s="71" t="s">
        <v>366</v>
      </c>
    </row>
    <row r="28" spans="1:105" ht="12" customHeight="1" x14ac:dyDescent="0.25">
      <c r="A28" s="57" t="s">
        <v>181</v>
      </c>
      <c r="B28" s="263">
        <v>866.72808643459371</v>
      </c>
      <c r="C28" s="263">
        <v>790.47722623647519</v>
      </c>
      <c r="D28" s="263">
        <v>762.58535559191546</v>
      </c>
      <c r="E28" s="263">
        <v>804.43493849981928</v>
      </c>
      <c r="F28" s="263">
        <v>796.51927609210327</v>
      </c>
      <c r="G28" s="263">
        <v>851.01025072636889</v>
      </c>
      <c r="H28" s="263">
        <v>781.34038743482984</v>
      </c>
      <c r="I28" s="263">
        <v>733.90609846419147</v>
      </c>
      <c r="J28" s="263">
        <v>719.91708759941878</v>
      </c>
      <c r="K28" s="263">
        <v>419.55135015737301</v>
      </c>
      <c r="L28" s="263">
        <v>513.86500809447421</v>
      </c>
      <c r="M28" s="263">
        <v>486.43615338395318</v>
      </c>
      <c r="N28" s="263">
        <v>514.69135463680686</v>
      </c>
      <c r="O28" s="263">
        <v>422.49064209638311</v>
      </c>
      <c r="P28" s="263">
        <v>425.59997827344949</v>
      </c>
      <c r="Q28" s="263">
        <v>363.88711295332251</v>
      </c>
      <c r="R28" s="263">
        <v>400.07848018136582</v>
      </c>
      <c r="S28" s="263">
        <v>336.12316169808707</v>
      </c>
      <c r="T28" s="263">
        <v>314.52267241779049</v>
      </c>
      <c r="U28" s="263">
        <v>304.59429686765901</v>
      </c>
      <c r="V28" s="263">
        <v>260.64668453114609</v>
      </c>
      <c r="W28" s="263">
        <v>278.35183411144988</v>
      </c>
      <c r="DA28" s="70" t="s">
        <v>367</v>
      </c>
    </row>
    <row r="29" spans="1:105" ht="12" customHeight="1" x14ac:dyDescent="0.25">
      <c r="A29" s="60" t="s">
        <v>183</v>
      </c>
      <c r="B29" s="264">
        <v>866.72808643459371</v>
      </c>
      <c r="C29" s="264">
        <v>790.47722623647519</v>
      </c>
      <c r="D29" s="264">
        <v>762.58535559191546</v>
      </c>
      <c r="E29" s="264">
        <v>804.43493849981928</v>
      </c>
      <c r="F29" s="264">
        <v>796.51927609210327</v>
      </c>
      <c r="G29" s="264">
        <v>851.01025072636889</v>
      </c>
      <c r="H29" s="264">
        <v>781.34038743482984</v>
      </c>
      <c r="I29" s="264">
        <v>733.90609846419147</v>
      </c>
      <c r="J29" s="264">
        <v>719.91708759941878</v>
      </c>
      <c r="K29" s="264">
        <v>419.55135015737301</v>
      </c>
      <c r="L29" s="264">
        <v>513.86500809447421</v>
      </c>
      <c r="M29" s="264">
        <v>486.43615338395318</v>
      </c>
      <c r="N29" s="264">
        <v>514.69135463680686</v>
      </c>
      <c r="O29" s="264">
        <v>422.49064209638311</v>
      </c>
      <c r="P29" s="264">
        <v>425.59997827344949</v>
      </c>
      <c r="Q29" s="264">
        <v>363.88711295332251</v>
      </c>
      <c r="R29" s="264">
        <v>400.07848018136582</v>
      </c>
      <c r="S29" s="264">
        <v>336.12316169808707</v>
      </c>
      <c r="T29" s="264">
        <v>314.52267241779049</v>
      </c>
      <c r="U29" s="264">
        <v>304.59429686765901</v>
      </c>
      <c r="V29" s="264">
        <v>260.64668453114609</v>
      </c>
      <c r="W29" s="264">
        <v>278.35183411144988</v>
      </c>
      <c r="DA29" s="72" t="s">
        <v>368</v>
      </c>
    </row>
    <row r="30" spans="1:105" ht="12" customHeight="1" x14ac:dyDescent="0.25">
      <c r="A30" s="59" t="s">
        <v>33</v>
      </c>
      <c r="B30" s="232">
        <v>19.456730701951269</v>
      </c>
      <c r="C30" s="232">
        <v>16.847750195555161</v>
      </c>
      <c r="D30" s="232">
        <v>16.032207442234519</v>
      </c>
      <c r="E30" s="232">
        <v>17.193972465441099</v>
      </c>
      <c r="F30" s="232">
        <v>20.931960590828531</v>
      </c>
      <c r="G30" s="232">
        <v>21.973051238658261</v>
      </c>
      <c r="H30" s="232">
        <v>19.507538443096379</v>
      </c>
      <c r="I30" s="232">
        <v>19.89680995660396</v>
      </c>
      <c r="J30" s="232">
        <v>15.86870668215394</v>
      </c>
      <c r="K30" s="232">
        <v>13.359842767104871</v>
      </c>
      <c r="L30" s="232">
        <v>16.98063316042898</v>
      </c>
      <c r="M30" s="232">
        <v>13.192167970292211</v>
      </c>
      <c r="N30" s="232">
        <v>12.94197951481862</v>
      </c>
      <c r="O30" s="232">
        <v>8.9087197063170702</v>
      </c>
      <c r="P30" s="232">
        <v>6.078378336958882</v>
      </c>
      <c r="Q30" s="232">
        <v>7.0729982264668836</v>
      </c>
      <c r="R30" s="232">
        <v>9.2261454359450514</v>
      </c>
      <c r="S30" s="232">
        <v>6.5644219330888536</v>
      </c>
      <c r="T30" s="232">
        <v>5.3060240185822716</v>
      </c>
      <c r="U30" s="232">
        <v>5.6211580712733236</v>
      </c>
      <c r="V30" s="232">
        <v>11.094981689119949</v>
      </c>
      <c r="W30" s="232">
        <v>10.854080700089041</v>
      </c>
      <c r="DA30" s="71" t="s">
        <v>369</v>
      </c>
    </row>
    <row r="31" spans="1:105" ht="12" customHeight="1" x14ac:dyDescent="0.25">
      <c r="A31" s="59" t="s">
        <v>160</v>
      </c>
      <c r="B31" s="232">
        <v>7.6543508463167997</v>
      </c>
      <c r="C31" s="232">
        <v>7.2915659607166106</v>
      </c>
      <c r="D31" s="232">
        <v>6.9386540800844099</v>
      </c>
      <c r="E31" s="232">
        <v>8.858710578601352</v>
      </c>
      <c r="F31" s="232">
        <v>8.1522456307758659</v>
      </c>
      <c r="G31" s="232">
        <v>8.5577858727440752</v>
      </c>
      <c r="H31" s="232">
        <v>7.9151509011547567</v>
      </c>
      <c r="I31" s="232">
        <v>6.8894578941571512</v>
      </c>
      <c r="J31" s="232">
        <v>6.0097472503319969</v>
      </c>
      <c r="K31" s="232">
        <v>4.8156483039207743</v>
      </c>
      <c r="L31" s="232">
        <v>16.703393856822611</v>
      </c>
      <c r="M31" s="232">
        <v>13.43538382333567</v>
      </c>
      <c r="N31" s="232">
        <v>9.6252373142354735</v>
      </c>
      <c r="O31" s="232">
        <v>9.6378509101336327</v>
      </c>
      <c r="P31" s="232">
        <v>10.95916809087556</v>
      </c>
      <c r="Q31" s="232">
        <v>8.2391464009279272</v>
      </c>
      <c r="R31" s="232">
        <v>7.9832942315172186</v>
      </c>
      <c r="S31" s="232">
        <v>6.5548580975688946</v>
      </c>
      <c r="T31" s="232">
        <v>5.7405454357038526</v>
      </c>
      <c r="U31" s="232">
        <v>5.5443343172738313</v>
      </c>
      <c r="V31" s="232">
        <v>4.6627585173727448</v>
      </c>
      <c r="W31" s="232">
        <v>12.410092678684871</v>
      </c>
      <c r="DA31" s="71" t="s">
        <v>370</v>
      </c>
    </row>
    <row r="32" spans="1:105" ht="12" customHeight="1" x14ac:dyDescent="0.25">
      <c r="A32" s="59" t="s">
        <v>70</v>
      </c>
      <c r="B32" s="232">
        <v>42.920703877282897</v>
      </c>
      <c r="C32" s="232">
        <v>51.863074676539313</v>
      </c>
      <c r="D32" s="232">
        <v>45.14454322674878</v>
      </c>
      <c r="E32" s="232">
        <v>47.783366582131393</v>
      </c>
      <c r="F32" s="232">
        <v>54.174185255342572</v>
      </c>
      <c r="G32" s="232">
        <v>47.511561328489258</v>
      </c>
      <c r="H32" s="232">
        <v>49.785872443644386</v>
      </c>
      <c r="I32" s="232">
        <v>33.548917482403368</v>
      </c>
      <c r="J32" s="232">
        <v>38.211274473840042</v>
      </c>
      <c r="K32" s="232">
        <v>52.460412755537583</v>
      </c>
      <c r="L32" s="232">
        <v>12.664564031102969</v>
      </c>
      <c r="M32" s="232">
        <v>21.228629364044629</v>
      </c>
      <c r="N32" s="232">
        <v>15.93756282595958</v>
      </c>
      <c r="O32" s="232">
        <v>19.98737146958684</v>
      </c>
      <c r="P32" s="232">
        <v>24.541722922717462</v>
      </c>
      <c r="Q32" s="232">
        <v>26.94240745753509</v>
      </c>
      <c r="R32" s="232">
        <v>29.473516128690239</v>
      </c>
      <c r="S32" s="232">
        <v>16.484194185359549</v>
      </c>
      <c r="T32" s="232">
        <v>18.870007628055511</v>
      </c>
      <c r="U32" s="232">
        <v>15.38326195634466</v>
      </c>
      <c r="V32" s="232">
        <v>12.192288711202281</v>
      </c>
      <c r="W32" s="232">
        <v>17.78477442404461</v>
      </c>
      <c r="DA32" s="71" t="s">
        <v>371</v>
      </c>
    </row>
    <row r="33" spans="1:105" ht="12" customHeight="1" x14ac:dyDescent="0.25">
      <c r="A33" s="59" t="s">
        <v>162</v>
      </c>
      <c r="B33" s="232">
        <v>796.69630100904271</v>
      </c>
      <c r="C33" s="232">
        <v>714.47483540366409</v>
      </c>
      <c r="D33" s="232">
        <v>694.46995084284777</v>
      </c>
      <c r="E33" s="232">
        <v>730.59888887364548</v>
      </c>
      <c r="F33" s="232">
        <v>713.26088461515633</v>
      </c>
      <c r="G33" s="232">
        <v>772.9678522864773</v>
      </c>
      <c r="H33" s="232">
        <v>704.13182564693432</v>
      </c>
      <c r="I33" s="232">
        <v>673.57091313102705</v>
      </c>
      <c r="J33" s="232">
        <v>659.82735919309278</v>
      </c>
      <c r="K33" s="232">
        <v>348.91544633080969</v>
      </c>
      <c r="L33" s="232">
        <v>467.51641704611973</v>
      </c>
      <c r="M33" s="232">
        <v>438.57997222628069</v>
      </c>
      <c r="N33" s="232">
        <v>476.18657498179323</v>
      </c>
      <c r="O33" s="232">
        <v>383.95670001034551</v>
      </c>
      <c r="P33" s="232">
        <v>384.0207089228976</v>
      </c>
      <c r="Q33" s="232">
        <v>321.6325608683926</v>
      </c>
      <c r="R33" s="232">
        <v>353.39552438521332</v>
      </c>
      <c r="S33" s="232">
        <v>306.51968748206991</v>
      </c>
      <c r="T33" s="232">
        <v>284.60609533544891</v>
      </c>
      <c r="U33" s="232">
        <v>278.04554252276722</v>
      </c>
      <c r="V33" s="232">
        <v>232.69665561345121</v>
      </c>
      <c r="W33" s="232">
        <v>237.3028863086314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753.9101047468298</v>
      </c>
      <c r="C35" s="263">
        <f t="shared" si="1"/>
        <v>617.37873664786912</v>
      </c>
      <c r="D35" s="263">
        <f t="shared" si="1"/>
        <v>574.50322760955487</v>
      </c>
      <c r="E35" s="263">
        <f t="shared" si="1"/>
        <v>601.417117132827</v>
      </c>
      <c r="F35" s="263">
        <f t="shared" si="1"/>
        <v>552.85075891063184</v>
      </c>
      <c r="G35" s="263">
        <f t="shared" si="1"/>
        <v>606.79785056091862</v>
      </c>
      <c r="H35" s="263">
        <f t="shared" si="1"/>
        <v>584.10056618169642</v>
      </c>
      <c r="I35" s="263">
        <f t="shared" si="1"/>
        <v>552.36795714142113</v>
      </c>
      <c r="J35" s="263">
        <f t="shared" si="1"/>
        <v>538.21989761514578</v>
      </c>
      <c r="K35" s="263">
        <f t="shared" si="1"/>
        <v>222.41771144890174</v>
      </c>
      <c r="L35" s="263">
        <f t="shared" si="1"/>
        <v>378.20414094056514</v>
      </c>
      <c r="M35" s="263">
        <f t="shared" si="1"/>
        <v>365.83956145603747</v>
      </c>
      <c r="N35" s="263">
        <f t="shared" si="1"/>
        <v>355.69493947966112</v>
      </c>
      <c r="O35" s="263">
        <f t="shared" si="1"/>
        <v>294.90257835962518</v>
      </c>
      <c r="P35" s="263">
        <f t="shared" si="1"/>
        <v>335.35937411179981</v>
      </c>
      <c r="Q35" s="263">
        <f t="shared" si="1"/>
        <v>241.89591980278959</v>
      </c>
      <c r="R35" s="263">
        <f t="shared" si="1"/>
        <v>267.75155562267975</v>
      </c>
      <c r="S35" s="263">
        <f t="shared" si="1"/>
        <v>219.08131685559704</v>
      </c>
      <c r="T35" s="263">
        <f t="shared" si="1"/>
        <v>219.62452003718795</v>
      </c>
      <c r="U35" s="263">
        <f t="shared" si="1"/>
        <v>194.08313699415632</v>
      </c>
      <c r="V35" s="263">
        <f t="shared" si="1"/>
        <v>165.76010537672954</v>
      </c>
      <c r="W35" s="263">
        <f t="shared" si="1"/>
        <v>195.31655179291843</v>
      </c>
      <c r="DA35" s="70"/>
    </row>
    <row r="36" spans="1:105" ht="12" customHeight="1" x14ac:dyDescent="0.25">
      <c r="A36" s="60" t="s">
        <v>192</v>
      </c>
      <c r="B36" s="264">
        <v>396.28334620501357</v>
      </c>
      <c r="C36" s="264">
        <v>357.56102873368212</v>
      </c>
      <c r="D36" s="264">
        <v>346.6447128468979</v>
      </c>
      <c r="E36" s="264">
        <v>365.77623573190112</v>
      </c>
      <c r="F36" s="264">
        <v>360.072778873299</v>
      </c>
      <c r="G36" s="264">
        <v>387.64301058739238</v>
      </c>
      <c r="H36" s="264">
        <v>353.78540770671941</v>
      </c>
      <c r="I36" s="264">
        <v>336.10091006541779</v>
      </c>
      <c r="J36" s="264">
        <v>328.09578028615022</v>
      </c>
      <c r="K36" s="264">
        <v>181.63688615746821</v>
      </c>
      <c r="L36" s="264">
        <v>238.39331949380141</v>
      </c>
      <c r="M36" s="264">
        <v>222.49222155158691</v>
      </c>
      <c r="N36" s="264">
        <v>237.5947059426214</v>
      </c>
      <c r="O36" s="264">
        <v>192.93513818815961</v>
      </c>
      <c r="P36" s="264">
        <v>192.96846350856211</v>
      </c>
      <c r="Q36" s="264">
        <v>163.41633682351011</v>
      </c>
      <c r="R36" s="264">
        <v>179.52232318084299</v>
      </c>
      <c r="S36" s="264">
        <v>153.43496194416571</v>
      </c>
      <c r="T36" s="264">
        <v>142.57109134345339</v>
      </c>
      <c r="U36" s="264">
        <v>138.9213627597581</v>
      </c>
      <c r="V36" s="264">
        <v>119.3010830200803</v>
      </c>
      <c r="W36" s="264">
        <v>125.8994847266523</v>
      </c>
      <c r="DA36" s="72" t="s">
        <v>374</v>
      </c>
    </row>
    <row r="37" spans="1:105" ht="12" customHeight="1" x14ac:dyDescent="0.25">
      <c r="A37" s="59" t="s">
        <v>33</v>
      </c>
      <c r="B37" s="232">
        <v>9.3594431320147553</v>
      </c>
      <c r="C37" s="232">
        <v>8.1559483785248901</v>
      </c>
      <c r="D37" s="232">
        <v>7.7462556483148761</v>
      </c>
      <c r="E37" s="232">
        <v>8.3118132031993763</v>
      </c>
      <c r="F37" s="232">
        <v>10.15299933984932</v>
      </c>
      <c r="G37" s="232">
        <v>10.600763693002991</v>
      </c>
      <c r="H37" s="232">
        <v>9.4339961001108819</v>
      </c>
      <c r="I37" s="232">
        <v>9.5484648625129882</v>
      </c>
      <c r="J37" s="232">
        <v>7.6373937272766774</v>
      </c>
      <c r="K37" s="232">
        <v>6.6104607674201006</v>
      </c>
      <c r="L37" s="232">
        <v>8.0767476449189903</v>
      </c>
      <c r="M37" s="232">
        <v>6.3093449852853016</v>
      </c>
      <c r="N37" s="232">
        <v>6.1652580243538946</v>
      </c>
      <c r="O37" s="232">
        <v>4.2702884499330009</v>
      </c>
      <c r="P37" s="232">
        <v>2.92460088442995</v>
      </c>
      <c r="Q37" s="232">
        <v>3.4303654032125821</v>
      </c>
      <c r="R37" s="232">
        <v>4.4691766795378696</v>
      </c>
      <c r="S37" s="232">
        <v>3.151092112850193</v>
      </c>
      <c r="T37" s="232">
        <v>2.5586971643291472</v>
      </c>
      <c r="U37" s="232">
        <v>2.700100775161514</v>
      </c>
      <c r="V37" s="232">
        <v>5.3275102146279609</v>
      </c>
      <c r="W37" s="232">
        <v>5.2444202615713964</v>
      </c>
      <c r="DA37" s="71" t="s">
        <v>375</v>
      </c>
    </row>
    <row r="38" spans="1:105" ht="12" customHeight="1" x14ac:dyDescent="0.25">
      <c r="A38" s="59" t="s">
        <v>160</v>
      </c>
      <c r="B38" s="232">
        <v>3.6820400382787022</v>
      </c>
      <c r="C38" s="232">
        <v>3.529826527811617</v>
      </c>
      <c r="D38" s="232">
        <v>3.352538229886179</v>
      </c>
      <c r="E38" s="232">
        <v>4.2824279088812478</v>
      </c>
      <c r="F38" s="232">
        <v>3.9542279925666839</v>
      </c>
      <c r="G38" s="232">
        <v>4.1286512640844704</v>
      </c>
      <c r="H38" s="232">
        <v>3.8278280445839128</v>
      </c>
      <c r="I38" s="232">
        <v>3.306245914174196</v>
      </c>
      <c r="J38" s="232">
        <v>2.89241000363451</v>
      </c>
      <c r="K38" s="232">
        <v>2.3827865894607321</v>
      </c>
      <c r="L38" s="232">
        <v>7.9448802480247522</v>
      </c>
      <c r="M38" s="232">
        <v>6.425666481964039</v>
      </c>
      <c r="N38" s="232">
        <v>4.5852391838477189</v>
      </c>
      <c r="O38" s="232">
        <v>4.6197887890149216</v>
      </c>
      <c r="P38" s="232">
        <v>5.2729841603158452</v>
      </c>
      <c r="Q38" s="232">
        <v>3.9959408811932851</v>
      </c>
      <c r="R38" s="232">
        <v>3.867135268254235</v>
      </c>
      <c r="S38" s="232">
        <v>3.1465012247289348</v>
      </c>
      <c r="T38" s="232">
        <v>2.768234232750924</v>
      </c>
      <c r="U38" s="232">
        <v>2.6631987924926901</v>
      </c>
      <c r="V38" s="232">
        <v>2.2389305656994911</v>
      </c>
      <c r="W38" s="232">
        <v>5.9962463234256083</v>
      </c>
      <c r="DA38" s="71" t="s">
        <v>376</v>
      </c>
    </row>
    <row r="39" spans="1:105" ht="12" customHeight="1" x14ac:dyDescent="0.25">
      <c r="A39" s="59" t="s">
        <v>162</v>
      </c>
      <c r="B39" s="232">
        <v>383.24186303472021</v>
      </c>
      <c r="C39" s="232">
        <v>345.87525382734549</v>
      </c>
      <c r="D39" s="232">
        <v>335.54591896869692</v>
      </c>
      <c r="E39" s="232">
        <v>353.1819946198205</v>
      </c>
      <c r="F39" s="232">
        <v>345.96555154088298</v>
      </c>
      <c r="G39" s="232">
        <v>372.913595630305</v>
      </c>
      <c r="H39" s="232">
        <v>340.52358356202461</v>
      </c>
      <c r="I39" s="232">
        <v>323.24619928873062</v>
      </c>
      <c r="J39" s="232">
        <v>317.56597655523899</v>
      </c>
      <c r="K39" s="232">
        <v>172.6436388005873</v>
      </c>
      <c r="L39" s="232">
        <v>222.3716916008577</v>
      </c>
      <c r="M39" s="232">
        <v>209.7572100843376</v>
      </c>
      <c r="N39" s="232">
        <v>226.84420873441979</v>
      </c>
      <c r="O39" s="232">
        <v>184.04506094921169</v>
      </c>
      <c r="P39" s="232">
        <v>184.77087846381619</v>
      </c>
      <c r="Q39" s="232">
        <v>155.9900305391042</v>
      </c>
      <c r="R39" s="232">
        <v>171.18601123305089</v>
      </c>
      <c r="S39" s="232">
        <v>147.13736860658659</v>
      </c>
      <c r="T39" s="232">
        <v>137.24415994637329</v>
      </c>
      <c r="U39" s="232">
        <v>133.5580631921039</v>
      </c>
      <c r="V39" s="232">
        <v>111.7346422397528</v>
      </c>
      <c r="W39" s="232">
        <v>114.6588181416553</v>
      </c>
      <c r="DA39" s="71" t="s">
        <v>377</v>
      </c>
    </row>
    <row r="40" spans="1:105" ht="12" customHeight="1" x14ac:dyDescent="0.25">
      <c r="A40" s="60" t="s">
        <v>197</v>
      </c>
      <c r="B40" s="264">
        <v>357.62675854181617</v>
      </c>
      <c r="C40" s="264">
        <v>259.817707914187</v>
      </c>
      <c r="D40" s="264">
        <v>227.85851476265699</v>
      </c>
      <c r="E40" s="264">
        <v>235.64088140092591</v>
      </c>
      <c r="F40" s="264">
        <v>192.77798003733281</v>
      </c>
      <c r="G40" s="264">
        <v>219.15483997352621</v>
      </c>
      <c r="H40" s="264">
        <v>230.31515847497701</v>
      </c>
      <c r="I40" s="264">
        <v>216.26704707600331</v>
      </c>
      <c r="J40" s="264">
        <v>210.12411732899551</v>
      </c>
      <c r="K40" s="264">
        <v>40.78082529143353</v>
      </c>
      <c r="L40" s="264">
        <v>139.8108214467637</v>
      </c>
      <c r="M40" s="264">
        <v>143.34733990445059</v>
      </c>
      <c r="N40" s="264">
        <v>118.1002335370397</v>
      </c>
      <c r="O40" s="264">
        <v>101.9674401714656</v>
      </c>
      <c r="P40" s="264">
        <v>142.3909106032377</v>
      </c>
      <c r="Q40" s="264">
        <v>78.479582979279499</v>
      </c>
      <c r="R40" s="264">
        <v>88.229232441836771</v>
      </c>
      <c r="S40" s="264">
        <v>65.646354911431345</v>
      </c>
      <c r="T40" s="264">
        <v>77.05342869373456</v>
      </c>
      <c r="U40" s="264">
        <v>55.161774234398223</v>
      </c>
      <c r="V40" s="264">
        <v>46.459022356649257</v>
      </c>
      <c r="W40" s="264">
        <v>69.417067066266128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4.40071761198754</v>
      </c>
      <c r="C43" s="231">
        <v>4.6275698949032584</v>
      </c>
      <c r="D43" s="231">
        <v>4.3363776948976707</v>
      </c>
      <c r="E43" s="231">
        <v>4.5963088714749851</v>
      </c>
      <c r="F43" s="231">
        <v>4.8751096698527014</v>
      </c>
      <c r="G43" s="231">
        <v>5.0903592817824004</v>
      </c>
      <c r="H43" s="231">
        <v>5.4720819600502697</v>
      </c>
      <c r="I43" s="231">
        <v>5.7693482249720756</v>
      </c>
      <c r="J43" s="231">
        <v>4.5935829785321909</v>
      </c>
      <c r="K43" s="231">
        <v>1.250753630908743</v>
      </c>
      <c r="L43" s="231">
        <v>4.5649575989284124</v>
      </c>
      <c r="M43" s="231">
        <v>3.841677772785725</v>
      </c>
      <c r="N43" s="231">
        <v>2.214070635817154</v>
      </c>
      <c r="O43" s="231">
        <v>1.6971175245173991</v>
      </c>
      <c r="P43" s="231">
        <v>1.023051457104986</v>
      </c>
      <c r="Q43" s="231">
        <v>0.90671369675702007</v>
      </c>
      <c r="R43" s="231">
        <v>1.1044835020688131</v>
      </c>
      <c r="S43" s="231">
        <v>0.90557005205895269</v>
      </c>
      <c r="T43" s="231">
        <v>0.98467036000791353</v>
      </c>
      <c r="U43" s="231">
        <v>0.7874084914734828</v>
      </c>
      <c r="V43" s="231">
        <v>1.5978954612125049</v>
      </c>
      <c r="W43" s="231">
        <v>2.262178844778453</v>
      </c>
      <c r="DA43" s="73" t="s">
        <v>381</v>
      </c>
    </row>
    <row r="44" spans="1:105" ht="12" customHeight="1" x14ac:dyDescent="0.25">
      <c r="A44" s="64" t="s">
        <v>160</v>
      </c>
      <c r="B44" s="231">
        <v>1.7312588169984751</v>
      </c>
      <c r="C44" s="231">
        <v>2.0027737077568708</v>
      </c>
      <c r="D44" s="231">
        <v>1.8767611942335951</v>
      </c>
      <c r="E44" s="231">
        <v>2.3681188337421308</v>
      </c>
      <c r="F44" s="231">
        <v>1.8986798361842681</v>
      </c>
      <c r="G44" s="231">
        <v>1.9825287018940729</v>
      </c>
      <c r="H44" s="231">
        <v>2.220288048316656</v>
      </c>
      <c r="I44" s="231">
        <v>1.997691175588816</v>
      </c>
      <c r="J44" s="231">
        <v>1.7396674617126739</v>
      </c>
      <c r="K44" s="231">
        <v>0.45084285094574428</v>
      </c>
      <c r="L44" s="231">
        <v>4.4904264755148953</v>
      </c>
      <c r="M44" s="231">
        <v>3.9125044131628282</v>
      </c>
      <c r="N44" s="231">
        <v>1.646653456360305</v>
      </c>
      <c r="O44" s="231">
        <v>1.836017544325196</v>
      </c>
      <c r="P44" s="231">
        <v>1.8445368587632469</v>
      </c>
      <c r="Q44" s="231">
        <v>1.0562065268662399</v>
      </c>
      <c r="R44" s="231">
        <v>0.95569887035589596</v>
      </c>
      <c r="S44" s="231">
        <v>0.90425070922603124</v>
      </c>
      <c r="T44" s="231">
        <v>1.065307077582097</v>
      </c>
      <c r="U44" s="231">
        <v>0.77664706553970386</v>
      </c>
      <c r="V44" s="231">
        <v>0.67152888399501587</v>
      </c>
      <c r="W44" s="231">
        <v>2.5864787534913538</v>
      </c>
      <c r="DA44" s="73" t="s">
        <v>382</v>
      </c>
    </row>
    <row r="45" spans="1:105" ht="12" customHeight="1" x14ac:dyDescent="0.25">
      <c r="A45" s="64" t="s">
        <v>70</v>
      </c>
      <c r="B45" s="231">
        <v>9.7077921447881419</v>
      </c>
      <c r="C45" s="231">
        <v>14.24522563811462</v>
      </c>
      <c r="D45" s="231">
        <v>12.210657266017281</v>
      </c>
      <c r="E45" s="231">
        <v>12.773494442417521</v>
      </c>
      <c r="F45" s="231">
        <v>12.617312804918591</v>
      </c>
      <c r="G45" s="231">
        <v>11.006706104382481</v>
      </c>
      <c r="H45" s="231">
        <v>13.965492122899949</v>
      </c>
      <c r="I45" s="231">
        <v>9.7279608112553468</v>
      </c>
      <c r="J45" s="231">
        <v>11.06118245971814</v>
      </c>
      <c r="K45" s="231">
        <v>4.9113640689335014</v>
      </c>
      <c r="L45" s="231">
        <v>3.404655012842785</v>
      </c>
      <c r="M45" s="231">
        <v>6.1819674945171439</v>
      </c>
      <c r="N45" s="231">
        <v>2.7265450249743139</v>
      </c>
      <c r="O45" s="231">
        <v>3.807608669742069</v>
      </c>
      <c r="P45" s="231">
        <v>4.1306157669209211</v>
      </c>
      <c r="Q45" s="231">
        <v>3.453846457071486</v>
      </c>
      <c r="R45" s="231">
        <v>3.5283437203657049</v>
      </c>
      <c r="S45" s="231">
        <v>2.2740147934948221</v>
      </c>
      <c r="T45" s="231">
        <v>3.5018192792565088</v>
      </c>
      <c r="U45" s="231">
        <v>2.1548782185808388</v>
      </c>
      <c r="V45" s="231">
        <v>1.755929242544598</v>
      </c>
      <c r="W45" s="231">
        <v>3.7066557337187072</v>
      </c>
      <c r="DA45" s="73" t="s">
        <v>383</v>
      </c>
    </row>
    <row r="46" spans="1:105" ht="12" customHeight="1" x14ac:dyDescent="0.25">
      <c r="A46" s="64" t="s">
        <v>34</v>
      </c>
      <c r="B46" s="231">
        <v>7.3754370431365057</v>
      </c>
      <c r="C46" s="231">
        <v>7.234952880881119</v>
      </c>
      <c r="D46" s="231">
        <v>6.9169745694813649</v>
      </c>
      <c r="E46" s="231">
        <v>5.2767783215833024</v>
      </c>
      <c r="F46" s="231">
        <v>5.3032639128224863</v>
      </c>
      <c r="G46" s="231">
        <v>5.5190252818632342</v>
      </c>
      <c r="H46" s="231">
        <v>7.0319582199850723</v>
      </c>
      <c r="I46" s="231">
        <v>3.4610819134720971</v>
      </c>
      <c r="J46" s="231">
        <v>1.726612365958216</v>
      </c>
      <c r="K46" s="231">
        <v>1.5022661264953561</v>
      </c>
      <c r="L46" s="231">
        <v>1.6668575932381009</v>
      </c>
      <c r="M46" s="231">
        <v>1.6927640574202709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180.19653440052039</v>
      </c>
      <c r="C47" s="231">
        <v>196.24473301202161</v>
      </c>
      <c r="D47" s="231">
        <v>187.8396356498165</v>
      </c>
      <c r="E47" s="231">
        <v>195.3043812981094</v>
      </c>
      <c r="F47" s="231">
        <v>166.120369882533</v>
      </c>
      <c r="G47" s="231">
        <v>179.06862541163119</v>
      </c>
      <c r="H47" s="231">
        <v>197.5168251934644</v>
      </c>
      <c r="I47" s="231">
        <v>195.310964950715</v>
      </c>
      <c r="J47" s="231">
        <v>191.00307206307431</v>
      </c>
      <c r="K47" s="231">
        <v>32.665598614150177</v>
      </c>
      <c r="L47" s="231">
        <v>125.6839247662395</v>
      </c>
      <c r="M47" s="231">
        <v>127.7184261665646</v>
      </c>
      <c r="N47" s="231">
        <v>81.464409028799821</v>
      </c>
      <c r="O47" s="231">
        <v>73.144028067396803</v>
      </c>
      <c r="P47" s="231">
        <v>64.634500197732223</v>
      </c>
      <c r="Q47" s="231">
        <v>41.231262743873529</v>
      </c>
      <c r="R47" s="231">
        <v>42.305806807222048</v>
      </c>
      <c r="S47" s="231">
        <v>42.284766606953973</v>
      </c>
      <c r="T47" s="231">
        <v>52.816041799464323</v>
      </c>
      <c r="U47" s="231">
        <v>38.94845482421816</v>
      </c>
      <c r="V47" s="231">
        <v>33.512892608798509</v>
      </c>
      <c r="W47" s="231">
        <v>49.458041085676527</v>
      </c>
      <c r="DA47" s="73" t="s">
        <v>385</v>
      </c>
    </row>
    <row r="48" spans="1:105" ht="12" customHeight="1" x14ac:dyDescent="0.25">
      <c r="A48" s="64" t="s">
        <v>36</v>
      </c>
      <c r="B48" s="231">
        <v>154.21501852438519</v>
      </c>
      <c r="C48" s="231">
        <v>35.462452780509572</v>
      </c>
      <c r="D48" s="231">
        <v>14.6781083882106</v>
      </c>
      <c r="E48" s="231">
        <v>15.321799633598591</v>
      </c>
      <c r="F48" s="231">
        <v>1.9632439310218031</v>
      </c>
      <c r="G48" s="231">
        <v>16.487595191972769</v>
      </c>
      <c r="H48" s="231">
        <v>4.10851293026061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30.04855539108808</v>
      </c>
      <c r="O48" s="231">
        <v>21.482668365484098</v>
      </c>
      <c r="P48" s="231">
        <v>70.758206322716319</v>
      </c>
      <c r="Q48" s="231">
        <v>31.83155355471122</v>
      </c>
      <c r="R48" s="231">
        <v>40.334899541824313</v>
      </c>
      <c r="S48" s="231">
        <v>19.277752749697559</v>
      </c>
      <c r="T48" s="231">
        <v>18.68559017742372</v>
      </c>
      <c r="U48" s="231">
        <v>12.49438563458604</v>
      </c>
      <c r="V48" s="231">
        <v>8.9207761600986348</v>
      </c>
      <c r="W48" s="231">
        <v>11.403712648601079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1394.257115437455</v>
      </c>
      <c r="C52" s="281">
        <v>1353.0947723973591</v>
      </c>
      <c r="D52" s="281">
        <v>1197.4070782211311</v>
      </c>
      <c r="E52" s="281">
        <v>1156.279576586476</v>
      </c>
      <c r="F52" s="281">
        <v>1309.6440678687479</v>
      </c>
      <c r="G52" s="281">
        <v>1611.656617181746</v>
      </c>
      <c r="H52" s="281">
        <v>1629.478172885126</v>
      </c>
      <c r="I52" s="281">
        <v>1499.1530182867759</v>
      </c>
      <c r="J52" s="281">
        <v>1631.298913524673</v>
      </c>
      <c r="K52" s="281">
        <v>1021.78389892417</v>
      </c>
      <c r="L52" s="281">
        <v>1279.676274438847</v>
      </c>
      <c r="M52" s="281">
        <v>1497.4632635671351</v>
      </c>
      <c r="N52" s="281">
        <v>1444.154148600142</v>
      </c>
      <c r="O52" s="281">
        <v>1294.994172522823</v>
      </c>
      <c r="P52" s="281">
        <v>1223.755769840421</v>
      </c>
      <c r="Q52" s="281">
        <v>1108.898775382886</v>
      </c>
      <c r="R52" s="281">
        <v>1258.7161094709429</v>
      </c>
      <c r="S52" s="281">
        <v>1150.9720585394759</v>
      </c>
      <c r="T52" s="281">
        <v>1156.152039449576</v>
      </c>
      <c r="U52" s="281">
        <v>1085.086796075414</v>
      </c>
      <c r="V52" s="281">
        <v>931.9409661241782</v>
      </c>
      <c r="W52" s="281">
        <v>1091.77254117302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2471.2584867257115</v>
      </c>
      <c r="C54" s="225">
        <f t="shared" si="2"/>
        <v>2141.5297006212973</v>
      </c>
      <c r="D54" s="225">
        <f t="shared" si="2"/>
        <v>2194.1109689495725</v>
      </c>
      <c r="E54" s="225">
        <f t="shared" si="2"/>
        <v>2203.2037834356634</v>
      </c>
      <c r="F54" s="225">
        <f t="shared" si="2"/>
        <v>2118.0151179466511</v>
      </c>
      <c r="G54" s="225">
        <f t="shared" si="2"/>
        <v>2124.9483731490541</v>
      </c>
      <c r="H54" s="225">
        <f t="shared" si="2"/>
        <v>2196.5642343089357</v>
      </c>
      <c r="I54" s="225">
        <f t="shared" si="2"/>
        <v>2138.3572154421918</v>
      </c>
      <c r="J54" s="225">
        <f t="shared" si="2"/>
        <v>2128.923961594317</v>
      </c>
      <c r="K54" s="225">
        <f t="shared" si="2"/>
        <v>1590.3719865319231</v>
      </c>
      <c r="L54" s="225">
        <f t="shared" si="2"/>
        <v>1680.8600174707833</v>
      </c>
      <c r="M54" s="225">
        <f t="shared" si="2"/>
        <v>1622.8385390033427</v>
      </c>
      <c r="N54" s="225">
        <f t="shared" si="2"/>
        <v>1771.7917572236067</v>
      </c>
      <c r="O54" s="225">
        <f t="shared" si="2"/>
        <v>1887.5325796082611</v>
      </c>
      <c r="P54" s="225">
        <f t="shared" si="2"/>
        <v>2270.8621322568792</v>
      </c>
      <c r="Q54" s="225">
        <f t="shared" si="2"/>
        <v>2524.6243148303756</v>
      </c>
      <c r="R54" s="225">
        <f t="shared" si="2"/>
        <v>2447.1777312384952</v>
      </c>
      <c r="S54" s="225">
        <f t="shared" si="2"/>
        <v>2528.1547326400068</v>
      </c>
      <c r="T54" s="225">
        <f t="shared" si="2"/>
        <v>2723.5051528944032</v>
      </c>
      <c r="U54" s="225">
        <f t="shared" si="2"/>
        <v>2633.3993859857915</v>
      </c>
      <c r="V54" s="225">
        <f t="shared" si="2"/>
        <v>2560.3679552371059</v>
      </c>
      <c r="W54" s="225">
        <f t="shared" si="2"/>
        <v>2789.2760417908398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6.3256352027310854</v>
      </c>
      <c r="C59" s="262">
        <v>5.9784185613929868</v>
      </c>
      <c r="D59" s="262">
        <v>6.4341672118969937</v>
      </c>
      <c r="E59" s="262">
        <v>6.5318126783335879</v>
      </c>
      <c r="F59" s="262">
        <v>6.3340687154575042</v>
      </c>
      <c r="G59" s="262">
        <v>6.2072743183677446</v>
      </c>
      <c r="H59" s="262">
        <v>6.3063935879579578</v>
      </c>
      <c r="I59" s="262">
        <v>6.2012298828307371</v>
      </c>
      <c r="J59" s="262">
        <v>6.1033020074451523</v>
      </c>
      <c r="K59" s="262">
        <v>4.466409948932748</v>
      </c>
      <c r="L59" s="262">
        <v>4.754298169382519</v>
      </c>
      <c r="M59" s="262">
        <v>4.3022212982960619</v>
      </c>
      <c r="N59" s="262">
        <v>4.7845805889469544</v>
      </c>
      <c r="O59" s="262">
        <v>5.0988609611842932</v>
      </c>
      <c r="P59" s="262">
        <v>5.3369832319720167</v>
      </c>
      <c r="Q59" s="262">
        <v>6.4370008648709431</v>
      </c>
      <c r="R59" s="262">
        <v>5.9258778463191311</v>
      </c>
      <c r="S59" s="262">
        <v>6.6928913239431393</v>
      </c>
      <c r="T59" s="262">
        <v>7.2219033923676301</v>
      </c>
      <c r="U59" s="262">
        <v>7.1084291813247509</v>
      </c>
      <c r="V59" s="262">
        <v>6.9990345153805649</v>
      </c>
      <c r="W59" s="262">
        <v>7.0902462870760248</v>
      </c>
      <c r="DA59" s="68" t="s">
        <v>395</v>
      </c>
    </row>
    <row r="60" spans="1:105" ht="12" customHeight="1" x14ac:dyDescent="0.25">
      <c r="A60" s="37" t="s">
        <v>160</v>
      </c>
      <c r="B60" s="228">
        <v>6.0195924570746497E-2</v>
      </c>
      <c r="C60" s="228">
        <v>6.0396318253060723E-2</v>
      </c>
      <c r="D60" s="228">
        <v>6.3649718956156454E-2</v>
      </c>
      <c r="E60" s="228">
        <v>7.8251191297321915E-2</v>
      </c>
      <c r="F60" s="228">
        <v>7.1577410842271996E-2</v>
      </c>
      <c r="G60" s="228">
        <v>6.7970290258286159E-2</v>
      </c>
      <c r="H60" s="228">
        <v>7.0102196252203125E-2</v>
      </c>
      <c r="I60" s="228">
        <v>6.278559926331144E-2</v>
      </c>
      <c r="J60" s="228">
        <v>5.5087501285580327E-2</v>
      </c>
      <c r="K60" s="228">
        <v>6.0805113888568692E-2</v>
      </c>
      <c r="L60" s="228">
        <v>0.1640017881298223</v>
      </c>
      <c r="M60" s="228">
        <v>0.1278761742536737</v>
      </c>
      <c r="N60" s="228">
        <v>9.4795397007837318E-2</v>
      </c>
      <c r="O60" s="228">
        <v>0.1248545276871056</v>
      </c>
      <c r="P60" s="228">
        <v>0.14808069914743041</v>
      </c>
      <c r="Q60" s="228">
        <v>0.16077581477841371</v>
      </c>
      <c r="R60" s="228">
        <v>0.13090979324211291</v>
      </c>
      <c r="S60" s="228">
        <v>0.14012941489597261</v>
      </c>
      <c r="T60" s="228">
        <v>0.1427867890809405</v>
      </c>
      <c r="U60" s="228">
        <v>0.13897360614941701</v>
      </c>
      <c r="V60" s="228">
        <v>0.13749110360539329</v>
      </c>
      <c r="W60" s="228">
        <v>0.3523670010832079</v>
      </c>
      <c r="DA60" s="69" t="s">
        <v>396</v>
      </c>
    </row>
    <row r="61" spans="1:105" ht="12" customHeight="1" x14ac:dyDescent="0.25">
      <c r="A61" s="37" t="s">
        <v>162</v>
      </c>
      <c r="B61" s="228">
        <v>6.265439278160339</v>
      </c>
      <c r="C61" s="228">
        <v>5.9180222431399256</v>
      </c>
      <c r="D61" s="228">
        <v>6.370517492940837</v>
      </c>
      <c r="E61" s="228">
        <v>6.4535614870362661</v>
      </c>
      <c r="F61" s="228">
        <v>6.2624913046152324</v>
      </c>
      <c r="G61" s="228">
        <v>6.1393040281094589</v>
      </c>
      <c r="H61" s="228">
        <v>6.2362913917057554</v>
      </c>
      <c r="I61" s="228">
        <v>6.1384442835674253</v>
      </c>
      <c r="J61" s="228">
        <v>6.0482145061595718</v>
      </c>
      <c r="K61" s="228">
        <v>4.405604835044179</v>
      </c>
      <c r="L61" s="228">
        <v>4.5902963812526956</v>
      </c>
      <c r="M61" s="228">
        <v>4.1743451240423894</v>
      </c>
      <c r="N61" s="228">
        <v>4.6897851919391167</v>
      </c>
      <c r="O61" s="228">
        <v>4.9740064334971876</v>
      </c>
      <c r="P61" s="228">
        <v>5.1889025328245859</v>
      </c>
      <c r="Q61" s="228">
        <v>6.2762250500925294</v>
      </c>
      <c r="R61" s="228">
        <v>5.7949680530770182</v>
      </c>
      <c r="S61" s="228">
        <v>6.5527619090471667</v>
      </c>
      <c r="T61" s="228">
        <v>7.0791166032866899</v>
      </c>
      <c r="U61" s="228">
        <v>6.969455575175334</v>
      </c>
      <c r="V61" s="228">
        <v>6.8615434117751706</v>
      </c>
      <c r="W61" s="228">
        <v>6.7378792859928156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887.37635512733254</v>
      </c>
      <c r="C65" s="263">
        <v>666.85373316019002</v>
      </c>
      <c r="D65" s="263">
        <v>646.10926970749006</v>
      </c>
      <c r="E65" s="263">
        <v>645.94129039695008</v>
      </c>
      <c r="F65" s="263">
        <v>612.32235406488951</v>
      </c>
      <c r="G65" s="263">
        <v>634.24326184111999</v>
      </c>
      <c r="H65" s="263">
        <v>638.90549802243743</v>
      </c>
      <c r="I65" s="263">
        <v>622.47362835721901</v>
      </c>
      <c r="J65" s="263">
        <v>616.19540984269918</v>
      </c>
      <c r="K65" s="263">
        <v>502.68934567930643</v>
      </c>
      <c r="L65" s="263">
        <v>503.74654585535848</v>
      </c>
      <c r="M65" s="263">
        <v>510.63508752408251</v>
      </c>
      <c r="N65" s="263">
        <v>595.88684895279175</v>
      </c>
      <c r="O65" s="263">
        <v>604.26594917621765</v>
      </c>
      <c r="P65" s="263">
        <v>890.94458830471365</v>
      </c>
      <c r="Q65" s="263">
        <v>914.18016442566704</v>
      </c>
      <c r="R65" s="263">
        <v>942.99232987356879</v>
      </c>
      <c r="S65" s="263">
        <v>854.81500641667867</v>
      </c>
      <c r="T65" s="263">
        <v>875.21999645876963</v>
      </c>
      <c r="U65" s="263">
        <v>866.77463431004742</v>
      </c>
      <c r="V65" s="263">
        <v>789.98459794171197</v>
      </c>
      <c r="W65" s="263">
        <v>840.66827621304901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25.03336511939246</v>
      </c>
      <c r="C67" s="232">
        <v>38.623251714548317</v>
      </c>
      <c r="D67" s="232">
        <v>36.741384935027149</v>
      </c>
      <c r="E67" s="232">
        <v>36.93348018163271</v>
      </c>
      <c r="F67" s="232">
        <v>42.754969901139347</v>
      </c>
      <c r="G67" s="232">
        <v>33.795653910534007</v>
      </c>
      <c r="H67" s="232">
        <v>41.386870163739282</v>
      </c>
      <c r="I67" s="232">
        <v>29.532924249362601</v>
      </c>
      <c r="J67" s="232">
        <v>33.731101402410992</v>
      </c>
      <c r="K67" s="232">
        <v>65.702233866721684</v>
      </c>
      <c r="L67" s="232">
        <v>13.286095528231989</v>
      </c>
      <c r="M67" s="232">
        <v>23.575207109725621</v>
      </c>
      <c r="N67" s="232">
        <v>14.221982669174739</v>
      </c>
      <c r="O67" s="232">
        <v>23.374048961026059</v>
      </c>
      <c r="P67" s="232">
        <v>26.376592125039089</v>
      </c>
      <c r="Q67" s="232">
        <v>41.264710303811768</v>
      </c>
      <c r="R67" s="232">
        <v>38.612483980991541</v>
      </c>
      <c r="S67" s="232">
        <v>30.45061885284764</v>
      </c>
      <c r="T67" s="232">
        <v>40.862949715784552</v>
      </c>
      <c r="U67" s="232">
        <v>34.848382095060863</v>
      </c>
      <c r="V67" s="232">
        <v>31.391031353725388</v>
      </c>
      <c r="W67" s="232">
        <v>48.259944946065573</v>
      </c>
      <c r="DA67" s="71" t="s">
        <v>403</v>
      </c>
    </row>
    <row r="68" spans="1:105" ht="12" customHeight="1" x14ac:dyDescent="0.25">
      <c r="A68" s="18" t="s">
        <v>162</v>
      </c>
      <c r="B68" s="232">
        <v>464.67060394563453</v>
      </c>
      <c r="C68" s="232">
        <v>532.08070642963958</v>
      </c>
      <c r="D68" s="232">
        <v>565.20203696751537</v>
      </c>
      <c r="E68" s="232">
        <v>564.70612083302171</v>
      </c>
      <c r="F68" s="232">
        <v>562.91474453459625</v>
      </c>
      <c r="G68" s="232">
        <v>549.82310177583042</v>
      </c>
      <c r="H68" s="232">
        <v>585.34301029260325</v>
      </c>
      <c r="I68" s="232">
        <v>592.94070410785639</v>
      </c>
      <c r="J68" s="232">
        <v>582.46430844028816</v>
      </c>
      <c r="K68" s="232">
        <v>436.98711181258471</v>
      </c>
      <c r="L68" s="232">
        <v>490.46045032712652</v>
      </c>
      <c r="M68" s="232">
        <v>487.05988041435683</v>
      </c>
      <c r="N68" s="232">
        <v>424.92803263832701</v>
      </c>
      <c r="O68" s="232">
        <v>449.0146550091273</v>
      </c>
      <c r="P68" s="232">
        <v>412.73213126578838</v>
      </c>
      <c r="Q68" s="232">
        <v>492.60907620916697</v>
      </c>
      <c r="R68" s="232">
        <v>462.97424999100502</v>
      </c>
      <c r="S68" s="232">
        <v>566.22204697759662</v>
      </c>
      <c r="T68" s="232">
        <v>616.31371813582268</v>
      </c>
      <c r="U68" s="232">
        <v>629.86883621685854</v>
      </c>
      <c r="V68" s="232">
        <v>599.11540690120194</v>
      </c>
      <c r="W68" s="232">
        <v>643.93418526095343</v>
      </c>
      <c r="DA68" s="71" t="s">
        <v>404</v>
      </c>
    </row>
    <row r="69" spans="1:105" ht="12" customHeight="1" x14ac:dyDescent="0.25">
      <c r="A69" s="18" t="s">
        <v>36</v>
      </c>
      <c r="B69" s="232">
        <v>397.67238606230558</v>
      </c>
      <c r="C69" s="232">
        <v>96.149775016002096</v>
      </c>
      <c r="D69" s="232">
        <v>44.165847804947617</v>
      </c>
      <c r="E69" s="232">
        <v>44.301689382295621</v>
      </c>
      <c r="F69" s="232">
        <v>6.6526396291538514</v>
      </c>
      <c r="G69" s="232">
        <v>50.624506154755522</v>
      </c>
      <c r="H69" s="232">
        <v>12.17561756609485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156.73683364529001</v>
      </c>
      <c r="O69" s="232">
        <v>131.87724520606429</v>
      </c>
      <c r="P69" s="232">
        <v>451.8358649138861</v>
      </c>
      <c r="Q69" s="232">
        <v>380.30637791268822</v>
      </c>
      <c r="R69" s="232">
        <v>441.40559590157221</v>
      </c>
      <c r="S69" s="232">
        <v>258.14234058623441</v>
      </c>
      <c r="T69" s="232">
        <v>218.04332860716229</v>
      </c>
      <c r="U69" s="232">
        <v>202.05741599812811</v>
      </c>
      <c r="V69" s="232">
        <v>159.47815968678469</v>
      </c>
      <c r="W69" s="232">
        <v>148.47414600602991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940.66677731080176</v>
      </c>
      <c r="C72" s="263">
        <v>898.63809495506553</v>
      </c>
      <c r="D72" s="263">
        <v>961.75480507161899</v>
      </c>
      <c r="E72" s="263">
        <v>976.12702444683896</v>
      </c>
      <c r="F72" s="263">
        <v>955.45709585342956</v>
      </c>
      <c r="G72" s="263">
        <v>928.74383590400464</v>
      </c>
      <c r="H72" s="263">
        <v>949.26116911798647</v>
      </c>
      <c r="I72" s="263">
        <v>924.02859886873728</v>
      </c>
      <c r="J72" s="263">
        <v>911.04662033956981</v>
      </c>
      <c r="K72" s="263">
        <v>708.47520627332938</v>
      </c>
      <c r="L72" s="263">
        <v>702.48853219573482</v>
      </c>
      <c r="M72" s="263">
        <v>643.14058581074403</v>
      </c>
      <c r="N72" s="263">
        <v>707.0647753061337</v>
      </c>
      <c r="O72" s="263">
        <v>759.55188641656491</v>
      </c>
      <c r="P72" s="263">
        <v>797.01424057968461</v>
      </c>
      <c r="Q72" s="263">
        <v>973.57484393027062</v>
      </c>
      <c r="R72" s="263">
        <v>899.6426901428971</v>
      </c>
      <c r="S72" s="263">
        <v>995.82144648261851</v>
      </c>
      <c r="T72" s="263">
        <v>1080.116503189829</v>
      </c>
      <c r="U72" s="263">
        <v>1057.742534513158</v>
      </c>
      <c r="V72" s="263">
        <v>1053.4491194126149</v>
      </c>
      <c r="W72" s="263">
        <v>1112.5105665825081</v>
      </c>
      <c r="DA72" s="70" t="s">
        <v>407</v>
      </c>
    </row>
    <row r="73" spans="1:105" ht="12" customHeight="1" x14ac:dyDescent="0.25">
      <c r="A73" s="60" t="s">
        <v>183</v>
      </c>
      <c r="B73" s="264">
        <v>940.66677731080176</v>
      </c>
      <c r="C73" s="264">
        <v>898.63809495506553</v>
      </c>
      <c r="D73" s="264">
        <v>961.75480507161899</v>
      </c>
      <c r="E73" s="264">
        <v>976.12702444683896</v>
      </c>
      <c r="F73" s="264">
        <v>955.45709585342956</v>
      </c>
      <c r="G73" s="264">
        <v>928.74383590400464</v>
      </c>
      <c r="H73" s="264">
        <v>949.26116911798647</v>
      </c>
      <c r="I73" s="264">
        <v>924.02859886873728</v>
      </c>
      <c r="J73" s="264">
        <v>911.04662033956981</v>
      </c>
      <c r="K73" s="264">
        <v>708.47520627332938</v>
      </c>
      <c r="L73" s="264">
        <v>702.48853219573482</v>
      </c>
      <c r="M73" s="264">
        <v>643.14058581074403</v>
      </c>
      <c r="N73" s="264">
        <v>707.0647753061337</v>
      </c>
      <c r="O73" s="264">
        <v>759.55188641656491</v>
      </c>
      <c r="P73" s="264">
        <v>797.01424057968461</v>
      </c>
      <c r="Q73" s="264">
        <v>973.57484393027062</v>
      </c>
      <c r="R73" s="264">
        <v>899.6426901428971</v>
      </c>
      <c r="S73" s="264">
        <v>995.82144648261851</v>
      </c>
      <c r="T73" s="264">
        <v>1080.116503189829</v>
      </c>
      <c r="U73" s="264">
        <v>1057.742534513158</v>
      </c>
      <c r="V73" s="264">
        <v>1053.4491194126149</v>
      </c>
      <c r="W73" s="264">
        <v>1112.5105665825081</v>
      </c>
      <c r="DA73" s="72" t="s">
        <v>408</v>
      </c>
    </row>
    <row r="74" spans="1:105" ht="12" customHeight="1" x14ac:dyDescent="0.25">
      <c r="A74" s="59" t="s">
        <v>33</v>
      </c>
      <c r="B74" s="232">
        <v>21.116542146104539</v>
      </c>
      <c r="C74" s="232">
        <v>19.153025080931691</v>
      </c>
      <c r="D74" s="232">
        <v>20.219444853495531</v>
      </c>
      <c r="E74" s="232">
        <v>20.86371486103182</v>
      </c>
      <c r="F74" s="232">
        <v>25.108733557276611</v>
      </c>
      <c r="G74" s="232">
        <v>23.980129353892391</v>
      </c>
      <c r="H74" s="232">
        <v>23.69997640836435</v>
      </c>
      <c r="I74" s="232">
        <v>25.051190424268341</v>
      </c>
      <c r="J74" s="232">
        <v>20.08166195935695</v>
      </c>
      <c r="K74" s="232">
        <v>22.560092719648061</v>
      </c>
      <c r="L74" s="232">
        <v>23.2136842881329</v>
      </c>
      <c r="M74" s="232">
        <v>17.44199845653856</v>
      </c>
      <c r="N74" s="232">
        <v>17.779233622680739</v>
      </c>
      <c r="O74" s="232">
        <v>16.01605854490354</v>
      </c>
      <c r="P74" s="232">
        <v>11.38288144148976</v>
      </c>
      <c r="Q74" s="232">
        <v>18.923707104007519</v>
      </c>
      <c r="R74" s="232">
        <v>20.74651527340464</v>
      </c>
      <c r="S74" s="232">
        <v>19.448204972564291</v>
      </c>
      <c r="T74" s="232">
        <v>18.221656533489892</v>
      </c>
      <c r="U74" s="232">
        <v>19.520188153066641</v>
      </c>
      <c r="V74" s="232">
        <v>44.84230716890567</v>
      </c>
      <c r="W74" s="232">
        <v>43.381354061972779</v>
      </c>
      <c r="DA74" s="71" t="s">
        <v>409</v>
      </c>
    </row>
    <row r="75" spans="1:105" ht="12" customHeight="1" x14ac:dyDescent="0.25">
      <c r="A75" s="59" t="s">
        <v>160</v>
      </c>
      <c r="B75" s="232">
        <v>8.3073268949089059</v>
      </c>
      <c r="C75" s="232">
        <v>8.2892697306087513</v>
      </c>
      <c r="D75" s="232">
        <v>8.7508681530754036</v>
      </c>
      <c r="E75" s="232">
        <v>10.74944210361123</v>
      </c>
      <c r="F75" s="232">
        <v>9.7789484433823617</v>
      </c>
      <c r="G75" s="232">
        <v>9.3394772524931717</v>
      </c>
      <c r="H75" s="232">
        <v>9.616225551635317</v>
      </c>
      <c r="I75" s="232">
        <v>8.6742106902029015</v>
      </c>
      <c r="J75" s="232">
        <v>7.6052645725732706</v>
      </c>
      <c r="K75" s="232">
        <v>8.1319424289311204</v>
      </c>
      <c r="L75" s="232">
        <v>22.834679241302378</v>
      </c>
      <c r="M75" s="232">
        <v>17.763565809451499</v>
      </c>
      <c r="N75" s="232">
        <v>13.222810520414811</v>
      </c>
      <c r="O75" s="232">
        <v>17.326887534052389</v>
      </c>
      <c r="P75" s="232">
        <v>20.523057986911549</v>
      </c>
      <c r="Q75" s="232">
        <v>22.043720115009961</v>
      </c>
      <c r="R75" s="232">
        <v>17.951758603433479</v>
      </c>
      <c r="S75" s="232">
        <v>19.419870499946281</v>
      </c>
      <c r="T75" s="232">
        <v>19.71386614119352</v>
      </c>
      <c r="U75" s="232">
        <v>19.25340787155157</v>
      </c>
      <c r="V75" s="232">
        <v>18.845353291163889</v>
      </c>
      <c r="W75" s="232">
        <v>49.600388951549597</v>
      </c>
      <c r="DA75" s="71" t="s">
        <v>410</v>
      </c>
    </row>
    <row r="76" spans="1:105" ht="12" customHeight="1" x14ac:dyDescent="0.25">
      <c r="A76" s="59" t="s">
        <v>70</v>
      </c>
      <c r="B76" s="232">
        <v>46.582175918908227</v>
      </c>
      <c r="C76" s="232">
        <v>58.959490645585213</v>
      </c>
      <c r="D76" s="232">
        <v>56.935241481772493</v>
      </c>
      <c r="E76" s="232">
        <v>57.98186181079069</v>
      </c>
      <c r="F76" s="232">
        <v>64.984126898028819</v>
      </c>
      <c r="G76" s="232">
        <v>51.851396243871598</v>
      </c>
      <c r="H76" s="232">
        <v>60.485540286185049</v>
      </c>
      <c r="I76" s="232">
        <v>42.239953148911738</v>
      </c>
      <c r="J76" s="232">
        <v>48.355919129995883</v>
      </c>
      <c r="K76" s="232">
        <v>88.587253346276299</v>
      </c>
      <c r="L76" s="232">
        <v>17.313323259934371</v>
      </c>
      <c r="M76" s="232">
        <v>28.067389790360131</v>
      </c>
      <c r="N76" s="232">
        <v>21.89446000393075</v>
      </c>
      <c r="O76" s="232">
        <v>35.933211748557433</v>
      </c>
      <c r="P76" s="232">
        <v>45.958890169865732</v>
      </c>
      <c r="Q76" s="232">
        <v>72.084031563217735</v>
      </c>
      <c r="R76" s="232">
        <v>66.276079948026052</v>
      </c>
      <c r="S76" s="232">
        <v>48.837200075220331</v>
      </c>
      <c r="T76" s="232">
        <v>64.802344764853459</v>
      </c>
      <c r="U76" s="232">
        <v>53.420338654119803</v>
      </c>
      <c r="V76" s="232">
        <v>49.277265235674307</v>
      </c>
      <c r="W76" s="232">
        <v>71.081800248220745</v>
      </c>
      <c r="DA76" s="71" t="s">
        <v>411</v>
      </c>
    </row>
    <row r="77" spans="1:105" ht="12" customHeight="1" x14ac:dyDescent="0.25">
      <c r="A77" s="59" t="s">
        <v>162</v>
      </c>
      <c r="B77" s="232">
        <v>864.66073235088004</v>
      </c>
      <c r="C77" s="232">
        <v>812.23630949793983</v>
      </c>
      <c r="D77" s="232">
        <v>875.84925058327553</v>
      </c>
      <c r="E77" s="232">
        <v>886.53200567140516</v>
      </c>
      <c r="F77" s="232">
        <v>855.58528695474172</v>
      </c>
      <c r="G77" s="232">
        <v>843.57283305374744</v>
      </c>
      <c r="H77" s="232">
        <v>855.45942687180172</v>
      </c>
      <c r="I77" s="232">
        <v>848.06324460535427</v>
      </c>
      <c r="J77" s="232">
        <v>835.00377467764372</v>
      </c>
      <c r="K77" s="232">
        <v>589.19591777847393</v>
      </c>
      <c r="L77" s="232">
        <v>639.12684540636519</v>
      </c>
      <c r="M77" s="232">
        <v>579.86763175439387</v>
      </c>
      <c r="N77" s="232">
        <v>654.16827115910746</v>
      </c>
      <c r="O77" s="232">
        <v>690.2757285890516</v>
      </c>
      <c r="P77" s="232">
        <v>719.14941098141765</v>
      </c>
      <c r="Q77" s="232">
        <v>860.52338514803535</v>
      </c>
      <c r="R77" s="232">
        <v>794.66833631803297</v>
      </c>
      <c r="S77" s="232">
        <v>908.11617093488758</v>
      </c>
      <c r="T77" s="232">
        <v>977.37863575029257</v>
      </c>
      <c r="U77" s="232">
        <v>965.54859983442032</v>
      </c>
      <c r="V77" s="232">
        <v>940.48419371687157</v>
      </c>
      <c r="W77" s="232">
        <v>948.44702332076452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521.79947858853063</v>
      </c>
      <c r="C79" s="263">
        <f t="shared" si="3"/>
        <v>447.58783207834915</v>
      </c>
      <c r="D79" s="263">
        <f t="shared" si="3"/>
        <v>462.06121701119889</v>
      </c>
      <c r="E79" s="263">
        <f t="shared" si="3"/>
        <v>465.39566883173592</v>
      </c>
      <c r="F79" s="263">
        <f t="shared" si="3"/>
        <v>422.91583917064861</v>
      </c>
      <c r="G79" s="263">
        <f t="shared" si="3"/>
        <v>422.31482541528533</v>
      </c>
      <c r="H79" s="263">
        <f t="shared" si="3"/>
        <v>452.54754201073752</v>
      </c>
      <c r="I79" s="263">
        <f t="shared" si="3"/>
        <v>443.5111417745884</v>
      </c>
      <c r="J79" s="263">
        <f t="shared" si="3"/>
        <v>434.35918512716125</v>
      </c>
      <c r="K79" s="263">
        <f t="shared" si="3"/>
        <v>239.51903981769644</v>
      </c>
      <c r="L79" s="263">
        <f t="shared" si="3"/>
        <v>329.72176375746039</v>
      </c>
      <c r="M79" s="263">
        <f t="shared" si="3"/>
        <v>308.46214909964851</v>
      </c>
      <c r="N79" s="263">
        <f t="shared" si="3"/>
        <v>311.6170098982617</v>
      </c>
      <c r="O79" s="263">
        <f t="shared" si="3"/>
        <v>338.10380880637609</v>
      </c>
      <c r="P79" s="263">
        <f t="shared" si="3"/>
        <v>400.50327838303997</v>
      </c>
      <c r="Q79" s="263">
        <f t="shared" si="3"/>
        <v>412.72649772826219</v>
      </c>
      <c r="R79" s="263">
        <f t="shared" si="3"/>
        <v>383.96178982188258</v>
      </c>
      <c r="S79" s="263">
        <f t="shared" si="3"/>
        <v>413.92296168725557</v>
      </c>
      <c r="T79" s="263">
        <f t="shared" si="3"/>
        <v>480.9839792122774</v>
      </c>
      <c r="U79" s="263">
        <f t="shared" si="3"/>
        <v>429.81062326408096</v>
      </c>
      <c r="V79" s="263">
        <f t="shared" si="3"/>
        <v>427.2405982426975</v>
      </c>
      <c r="W79" s="263">
        <f t="shared" si="3"/>
        <v>497.82906272070329</v>
      </c>
      <c r="DA79" s="70"/>
    </row>
    <row r="80" spans="1:105" ht="12" customHeight="1" x14ac:dyDescent="0.25">
      <c r="A80" s="60" t="s">
        <v>192</v>
      </c>
      <c r="B80" s="264">
        <v>274.2773204937119</v>
      </c>
      <c r="C80" s="264">
        <v>259.22493954937431</v>
      </c>
      <c r="D80" s="264">
        <v>278.79926550628699</v>
      </c>
      <c r="E80" s="264">
        <v>283.04926983580702</v>
      </c>
      <c r="F80" s="264">
        <v>275.44591191259389</v>
      </c>
      <c r="G80" s="264">
        <v>269.78900829714621</v>
      </c>
      <c r="H80" s="264">
        <v>274.1047106041301</v>
      </c>
      <c r="I80" s="264">
        <v>269.86449240470171</v>
      </c>
      <c r="J80" s="264">
        <v>264.78288223869259</v>
      </c>
      <c r="K80" s="264">
        <v>195.6026446118162</v>
      </c>
      <c r="L80" s="264">
        <v>207.83343507559451</v>
      </c>
      <c r="M80" s="264">
        <v>187.59706726251599</v>
      </c>
      <c r="N80" s="264">
        <v>208.15182791693891</v>
      </c>
      <c r="O80" s="264">
        <v>221.1988292433733</v>
      </c>
      <c r="P80" s="264">
        <v>230.4527865499669</v>
      </c>
      <c r="Q80" s="264">
        <v>278.82343953439238</v>
      </c>
      <c r="R80" s="264">
        <v>257.43907392506759</v>
      </c>
      <c r="S80" s="264">
        <v>289.89351892640798</v>
      </c>
      <c r="T80" s="264">
        <v>312.23476697137409</v>
      </c>
      <c r="U80" s="264">
        <v>307.65103263074798</v>
      </c>
      <c r="V80" s="264">
        <v>307.49417035334687</v>
      </c>
      <c r="W80" s="264">
        <v>320.89662603167687</v>
      </c>
      <c r="DA80" s="72" t="s">
        <v>414</v>
      </c>
    </row>
    <row r="81" spans="1:105" ht="12" customHeight="1" x14ac:dyDescent="0.25">
      <c r="A81" s="59" t="s">
        <v>33</v>
      </c>
      <c r="B81" s="232">
        <v>6.4778977167368126</v>
      </c>
      <c r="C81" s="232">
        <v>5.9129073234814014</v>
      </c>
      <c r="D81" s="232">
        <v>6.2301552717694682</v>
      </c>
      <c r="E81" s="232">
        <v>6.431945075572381</v>
      </c>
      <c r="F81" s="232">
        <v>7.7667691808405639</v>
      </c>
      <c r="G81" s="232">
        <v>7.3778436494804289</v>
      </c>
      <c r="H81" s="232">
        <v>7.309240897253301</v>
      </c>
      <c r="I81" s="232">
        <v>7.6667201611107174</v>
      </c>
      <c r="J81" s="232">
        <v>6.1635999162693116</v>
      </c>
      <c r="K81" s="232">
        <v>7.1187281149989232</v>
      </c>
      <c r="L81" s="232">
        <v>7.0413810707723252</v>
      </c>
      <c r="M81" s="232">
        <v>5.3198022264906566</v>
      </c>
      <c r="N81" s="232">
        <v>5.4012555635762149</v>
      </c>
      <c r="O81" s="232">
        <v>4.8958567865200191</v>
      </c>
      <c r="P81" s="232">
        <v>3.4927076223181679</v>
      </c>
      <c r="Q81" s="232">
        <v>5.8529416285747526</v>
      </c>
      <c r="R81" s="232">
        <v>6.408900493275886</v>
      </c>
      <c r="S81" s="232">
        <v>5.9535399851554303</v>
      </c>
      <c r="T81" s="232">
        <v>5.6036199577798333</v>
      </c>
      <c r="U81" s="232">
        <v>5.9795612077464568</v>
      </c>
      <c r="V81" s="232">
        <v>13.731462380943141</v>
      </c>
      <c r="W81" s="232">
        <v>13.36714579161546</v>
      </c>
      <c r="DA81" s="71" t="s">
        <v>415</v>
      </c>
    </row>
    <row r="82" spans="1:105" ht="12" customHeight="1" x14ac:dyDescent="0.25">
      <c r="A82" s="59" t="s">
        <v>160</v>
      </c>
      <c r="B82" s="232">
        <v>2.5484292623470082</v>
      </c>
      <c r="C82" s="232">
        <v>2.5590570413457079</v>
      </c>
      <c r="D82" s="232">
        <v>2.6963780534764288</v>
      </c>
      <c r="E82" s="232">
        <v>3.3138787442215532</v>
      </c>
      <c r="F82" s="232">
        <v>3.0248771893586839</v>
      </c>
      <c r="G82" s="232">
        <v>2.8734291596133188</v>
      </c>
      <c r="H82" s="232">
        <v>2.9657121960011228</v>
      </c>
      <c r="I82" s="232">
        <v>2.6546740835068721</v>
      </c>
      <c r="J82" s="232">
        <v>2.3342593943464429</v>
      </c>
      <c r="K82" s="232">
        <v>2.5659950922084538</v>
      </c>
      <c r="L82" s="232">
        <v>6.9264178908929503</v>
      </c>
      <c r="M82" s="232">
        <v>5.417880134492747</v>
      </c>
      <c r="N82" s="232">
        <v>4.0170336025280271</v>
      </c>
      <c r="O82" s="232">
        <v>5.2965565582209502</v>
      </c>
      <c r="P82" s="232">
        <v>6.2972667713898582</v>
      </c>
      <c r="Q82" s="232">
        <v>6.817935111797909</v>
      </c>
      <c r="R82" s="232">
        <v>5.5455594856549526</v>
      </c>
      <c r="S82" s="232">
        <v>5.9448661555692306</v>
      </c>
      <c r="T82" s="232">
        <v>6.0625121294959783</v>
      </c>
      <c r="U82" s="232">
        <v>5.8978391971884498</v>
      </c>
      <c r="V82" s="232">
        <v>5.7707614998150207</v>
      </c>
      <c r="W82" s="232">
        <v>15.283424060231971</v>
      </c>
      <c r="DA82" s="71" t="s">
        <v>416</v>
      </c>
    </row>
    <row r="83" spans="1:105" ht="12" customHeight="1" x14ac:dyDescent="0.25">
      <c r="A83" s="59" t="s">
        <v>162</v>
      </c>
      <c r="B83" s="232">
        <v>265.25099351462808</v>
      </c>
      <c r="C83" s="232">
        <v>250.75297518454721</v>
      </c>
      <c r="D83" s="232">
        <v>269.87273218104121</v>
      </c>
      <c r="E83" s="232">
        <v>273.30344601601308</v>
      </c>
      <c r="F83" s="232">
        <v>264.65426554239463</v>
      </c>
      <c r="G83" s="232">
        <v>259.53773548805242</v>
      </c>
      <c r="H83" s="232">
        <v>263.82975751087571</v>
      </c>
      <c r="I83" s="232">
        <v>259.54309816008413</v>
      </c>
      <c r="J83" s="232">
        <v>256.28502292807678</v>
      </c>
      <c r="K83" s="232">
        <v>185.91792140460879</v>
      </c>
      <c r="L83" s="232">
        <v>193.8656361139293</v>
      </c>
      <c r="M83" s="232">
        <v>176.85938490153259</v>
      </c>
      <c r="N83" s="232">
        <v>198.73353875083461</v>
      </c>
      <c r="O83" s="232">
        <v>211.0064158986323</v>
      </c>
      <c r="P83" s="232">
        <v>220.66281215625889</v>
      </c>
      <c r="Q83" s="232">
        <v>266.15256279401979</v>
      </c>
      <c r="R83" s="232">
        <v>245.48461394613679</v>
      </c>
      <c r="S83" s="232">
        <v>277.99511278568338</v>
      </c>
      <c r="T83" s="232">
        <v>300.56863488409829</v>
      </c>
      <c r="U83" s="232">
        <v>295.77363222581312</v>
      </c>
      <c r="V83" s="232">
        <v>287.99194647258872</v>
      </c>
      <c r="W83" s="232">
        <v>292.24605617982951</v>
      </c>
      <c r="DA83" s="71" t="s">
        <v>417</v>
      </c>
    </row>
    <row r="84" spans="1:105" ht="12" customHeight="1" x14ac:dyDescent="0.25">
      <c r="A84" s="60" t="s">
        <v>197</v>
      </c>
      <c r="B84" s="264">
        <v>247.52215809481871</v>
      </c>
      <c r="C84" s="264">
        <v>188.36289252897481</v>
      </c>
      <c r="D84" s="264">
        <v>183.26195150491191</v>
      </c>
      <c r="E84" s="264">
        <v>182.34639899592889</v>
      </c>
      <c r="F84" s="264">
        <v>147.4699272580547</v>
      </c>
      <c r="G84" s="264">
        <v>152.52581711813909</v>
      </c>
      <c r="H84" s="264">
        <v>178.44283140660741</v>
      </c>
      <c r="I84" s="264">
        <v>173.64664936988669</v>
      </c>
      <c r="J84" s="264">
        <v>169.57630288846869</v>
      </c>
      <c r="K84" s="264">
        <v>43.916395205880242</v>
      </c>
      <c r="L84" s="264">
        <v>121.8883286818659</v>
      </c>
      <c r="M84" s="264">
        <v>120.86508183713249</v>
      </c>
      <c r="N84" s="264">
        <v>103.4651819813228</v>
      </c>
      <c r="O84" s="264">
        <v>116.9049795630028</v>
      </c>
      <c r="P84" s="264">
        <v>170.0504918330731</v>
      </c>
      <c r="Q84" s="264">
        <v>133.90305819386981</v>
      </c>
      <c r="R84" s="264">
        <v>126.522715896815</v>
      </c>
      <c r="S84" s="264">
        <v>124.0294427608476</v>
      </c>
      <c r="T84" s="264">
        <v>168.74921224090329</v>
      </c>
      <c r="U84" s="264">
        <v>122.159590633333</v>
      </c>
      <c r="V84" s="264">
        <v>119.7464278893506</v>
      </c>
      <c r="W84" s="264">
        <v>176.93243668902639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3.0458434512183401</v>
      </c>
      <c r="C87" s="231">
        <v>3.3549000866094758</v>
      </c>
      <c r="D87" s="231">
        <v>3.4876600492945808</v>
      </c>
      <c r="E87" s="231">
        <v>3.556769803285976</v>
      </c>
      <c r="F87" s="231">
        <v>3.7293267013638709</v>
      </c>
      <c r="G87" s="231">
        <v>3.5427518231974902</v>
      </c>
      <c r="H87" s="231">
        <v>4.2396419111357684</v>
      </c>
      <c r="I87" s="231">
        <v>4.6323654105400038</v>
      </c>
      <c r="J87" s="231">
        <v>3.7071556964175221</v>
      </c>
      <c r="K87" s="231">
        <v>1.3469219999261861</v>
      </c>
      <c r="L87" s="231">
        <v>3.979770996831145</v>
      </c>
      <c r="M87" s="231">
        <v>3.2391581086132422</v>
      </c>
      <c r="N87" s="231">
        <v>1.9397016787649199</v>
      </c>
      <c r="O87" s="231">
        <v>1.945733747812969</v>
      </c>
      <c r="P87" s="231">
        <v>1.2217802577019909</v>
      </c>
      <c r="Q87" s="231">
        <v>1.5470487009862131</v>
      </c>
      <c r="R87" s="231">
        <v>1.583854335773506</v>
      </c>
      <c r="S87" s="231">
        <v>1.710945704286549</v>
      </c>
      <c r="T87" s="231">
        <v>2.1564562458180832</v>
      </c>
      <c r="U87" s="231">
        <v>1.7437709412839799</v>
      </c>
      <c r="V87" s="231">
        <v>4.1185170051995046</v>
      </c>
      <c r="W87" s="231">
        <v>5.7659136599783718</v>
      </c>
      <c r="DA87" s="73" t="s">
        <v>421</v>
      </c>
    </row>
    <row r="88" spans="1:105" ht="12" customHeight="1" x14ac:dyDescent="0.25">
      <c r="A88" s="64" t="s">
        <v>160</v>
      </c>
      <c r="B88" s="231">
        <v>1.198246239603012</v>
      </c>
      <c r="C88" s="231">
        <v>1.4519728147192421</v>
      </c>
      <c r="D88" s="231">
        <v>1.5094407129011289</v>
      </c>
      <c r="E88" s="231">
        <v>1.8325255751891769</v>
      </c>
      <c r="F88" s="231">
        <v>1.452438589066062</v>
      </c>
      <c r="G88" s="231">
        <v>1.3797861377512131</v>
      </c>
      <c r="H88" s="231">
        <v>1.7202275720940881</v>
      </c>
      <c r="I88" s="231">
        <v>1.604000164643107</v>
      </c>
      <c r="J88" s="231">
        <v>1.4039624778087929</v>
      </c>
      <c r="K88" s="231">
        <v>0.48550740884682758</v>
      </c>
      <c r="L88" s="231">
        <v>3.9147940946597011</v>
      </c>
      <c r="M88" s="231">
        <v>3.2988764660737551</v>
      </c>
      <c r="N88" s="231">
        <v>1.442599175462763</v>
      </c>
      <c r="O88" s="231">
        <v>2.1049816797962149</v>
      </c>
      <c r="P88" s="231">
        <v>2.2028400458153241</v>
      </c>
      <c r="Q88" s="231">
        <v>1.80211564158102</v>
      </c>
      <c r="R88" s="231">
        <v>1.370493806989179</v>
      </c>
      <c r="S88" s="231">
        <v>1.7084529938139179</v>
      </c>
      <c r="T88" s="231">
        <v>2.3330529631740502</v>
      </c>
      <c r="U88" s="231">
        <v>1.71993901410348</v>
      </c>
      <c r="V88" s="231">
        <v>1.730841094020922</v>
      </c>
      <c r="W88" s="231">
        <v>6.592499620630206</v>
      </c>
      <c r="DA88" s="73" t="s">
        <v>422</v>
      </c>
    </row>
    <row r="89" spans="1:105" ht="12" customHeight="1" x14ac:dyDescent="0.25">
      <c r="A89" s="64" t="s">
        <v>70</v>
      </c>
      <c r="B89" s="231">
        <v>6.7189985218427859</v>
      </c>
      <c r="C89" s="231">
        <v>10.32751742544591</v>
      </c>
      <c r="D89" s="231">
        <v>9.8207823484623891</v>
      </c>
      <c r="E89" s="231">
        <v>9.88453574066539</v>
      </c>
      <c r="F89" s="231">
        <v>9.6519021579805617</v>
      </c>
      <c r="G89" s="231">
        <v>7.660368543779124</v>
      </c>
      <c r="H89" s="231">
        <v>10.82013868691015</v>
      </c>
      <c r="I89" s="231">
        <v>7.8108423031383341</v>
      </c>
      <c r="J89" s="231">
        <v>8.9266974726034789</v>
      </c>
      <c r="K89" s="231">
        <v>5.2889906937845046</v>
      </c>
      <c r="L89" s="231">
        <v>2.968208790703375</v>
      </c>
      <c r="M89" s="231">
        <v>5.2124023203873184</v>
      </c>
      <c r="N89" s="231">
        <v>2.38866993519333</v>
      </c>
      <c r="O89" s="231">
        <v>4.3653975521165744</v>
      </c>
      <c r="P89" s="231">
        <v>4.9329921394742282</v>
      </c>
      <c r="Q89" s="231">
        <v>5.8930053598276633</v>
      </c>
      <c r="R89" s="231">
        <v>5.0597247393309388</v>
      </c>
      <c r="S89" s="231">
        <v>4.296427243334616</v>
      </c>
      <c r="T89" s="231">
        <v>7.6690843587677238</v>
      </c>
      <c r="U89" s="231">
        <v>4.7721278856612361</v>
      </c>
      <c r="V89" s="231">
        <v>4.5258432863057294</v>
      </c>
      <c r="W89" s="231">
        <v>9.4476424696558183</v>
      </c>
      <c r="DA89" s="73" t="s">
        <v>423</v>
      </c>
    </row>
    <row r="90" spans="1:105" ht="12" customHeight="1" x14ac:dyDescent="0.25">
      <c r="A90" s="64" t="s">
        <v>34</v>
      </c>
      <c r="B90" s="231">
        <v>5.1047189568622748</v>
      </c>
      <c r="C90" s="231">
        <v>5.2452031191180906</v>
      </c>
      <c r="D90" s="231">
        <v>5.5631814305179006</v>
      </c>
      <c r="E90" s="231">
        <v>4.0833386784162471</v>
      </c>
      <c r="F90" s="231">
        <v>4.056853087176993</v>
      </c>
      <c r="G90" s="231">
        <v>3.841091718136572</v>
      </c>
      <c r="H90" s="231">
        <v>5.448197780014703</v>
      </c>
      <c r="I90" s="231">
        <v>2.778996086527842</v>
      </c>
      <c r="J90" s="231">
        <v>1.3934266340416079</v>
      </c>
      <c r="K90" s="231">
        <v>1.617772873503752</v>
      </c>
      <c r="L90" s="231">
        <v>1.453181406761362</v>
      </c>
      <c r="M90" s="231">
        <v>1.427274942579561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124.71839427756019</v>
      </c>
      <c r="C91" s="231">
        <v>142.2736958557486</v>
      </c>
      <c r="D91" s="231">
        <v>151.07558405273431</v>
      </c>
      <c r="E91" s="231">
        <v>151.1327339556376</v>
      </c>
      <c r="F91" s="231">
        <v>127.0775783516049</v>
      </c>
      <c r="G91" s="231">
        <v>124.626900388923</v>
      </c>
      <c r="H91" s="231">
        <v>153.03144513518859</v>
      </c>
      <c r="I91" s="231">
        <v>156.82044540503739</v>
      </c>
      <c r="J91" s="231">
        <v>154.14506060759729</v>
      </c>
      <c r="K91" s="231">
        <v>35.177202229818967</v>
      </c>
      <c r="L91" s="231">
        <v>109.57237339291039</v>
      </c>
      <c r="M91" s="231">
        <v>107.68736999947861</v>
      </c>
      <c r="N91" s="231">
        <v>71.369290751844233</v>
      </c>
      <c r="O91" s="231">
        <v>83.859132797643767</v>
      </c>
      <c r="P91" s="231">
        <v>77.189818517526277</v>
      </c>
      <c r="Q91" s="231">
        <v>70.349407642205577</v>
      </c>
      <c r="R91" s="231">
        <v>60.66748431688233</v>
      </c>
      <c r="S91" s="231">
        <v>79.891047212123837</v>
      </c>
      <c r="T91" s="231">
        <v>115.6686418558677</v>
      </c>
      <c r="U91" s="231">
        <v>86.254065667096839</v>
      </c>
      <c r="V91" s="231">
        <v>86.378252803864498</v>
      </c>
      <c r="W91" s="231">
        <v>126.06023407472991</v>
      </c>
      <c r="DA91" s="73" t="s">
        <v>425</v>
      </c>
    </row>
    <row r="92" spans="1:105" ht="12" customHeight="1" x14ac:dyDescent="0.25">
      <c r="A92" s="64" t="s">
        <v>36</v>
      </c>
      <c r="B92" s="231">
        <v>106.7359566477321</v>
      </c>
      <c r="C92" s="231">
        <v>25.709603227333471</v>
      </c>
      <c r="D92" s="231">
        <v>11.805302911001579</v>
      </c>
      <c r="E92" s="231">
        <v>11.85649524273451</v>
      </c>
      <c r="F92" s="231">
        <v>1.5018283708623521</v>
      </c>
      <c r="G92" s="231">
        <v>11.47491850635163</v>
      </c>
      <c r="H92" s="231">
        <v>3.1831803212640639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26.324920440057571</v>
      </c>
      <c r="O92" s="231">
        <v>24.629733785633281</v>
      </c>
      <c r="P92" s="231">
        <v>84.503060872555295</v>
      </c>
      <c r="Q92" s="231">
        <v>54.311480849269287</v>
      </c>
      <c r="R92" s="231">
        <v>57.841158697839042</v>
      </c>
      <c r="S92" s="231">
        <v>36.422569607288708</v>
      </c>
      <c r="T92" s="231">
        <v>40.921976817275727</v>
      </c>
      <c r="U92" s="231">
        <v>27.66968712518749</v>
      </c>
      <c r="V92" s="231">
        <v>22.99297369995999</v>
      </c>
      <c r="W92" s="231">
        <v>29.066146864032142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115.0902404963153</v>
      </c>
      <c r="C96" s="281">
        <v>122.4716218662999</v>
      </c>
      <c r="D96" s="281">
        <v>117.7515099473675</v>
      </c>
      <c r="E96" s="281">
        <v>109.2079870818048</v>
      </c>
      <c r="F96" s="281">
        <v>120.9857601422261</v>
      </c>
      <c r="G96" s="281">
        <v>133.43917567027671</v>
      </c>
      <c r="H96" s="281">
        <v>149.54363156981651</v>
      </c>
      <c r="I96" s="281">
        <v>142.14261655881651</v>
      </c>
      <c r="J96" s="281">
        <v>161.21944427744171</v>
      </c>
      <c r="K96" s="281">
        <v>135.22198481265801</v>
      </c>
      <c r="L96" s="281">
        <v>140.14887749284699</v>
      </c>
      <c r="M96" s="281">
        <v>156.29849527057181</v>
      </c>
      <c r="N96" s="281">
        <v>152.43854247747259</v>
      </c>
      <c r="O96" s="281">
        <v>180.51207424791821</v>
      </c>
      <c r="P96" s="281">
        <v>177.06304175746899</v>
      </c>
      <c r="Q96" s="281">
        <v>217.70580788130479</v>
      </c>
      <c r="R96" s="281">
        <v>214.6550435538274</v>
      </c>
      <c r="S96" s="281">
        <v>256.90242672951098</v>
      </c>
      <c r="T96" s="281">
        <v>279.96277064115952</v>
      </c>
      <c r="U96" s="281">
        <v>271.96316471718029</v>
      </c>
      <c r="V96" s="281">
        <v>282.69460512470113</v>
      </c>
      <c r="W96" s="281">
        <v>331.17788998750359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0.99999999999999989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0.99999999999999978</v>
      </c>
      <c r="H100" s="234">
        <f t="shared" si="4"/>
        <v>1</v>
      </c>
      <c r="I100" s="234">
        <f t="shared" si="4"/>
        <v>1.0000000000000002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0.99999999999999989</v>
      </c>
      <c r="O100" s="234">
        <f t="shared" si="4"/>
        <v>1</v>
      </c>
      <c r="P100" s="234">
        <f t="shared" si="4"/>
        <v>1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7.7702102388270758E-4</v>
      </c>
      <c r="C105" s="270">
        <f t="shared" si="9"/>
        <v>8.4490666850761599E-4</v>
      </c>
      <c r="D105" s="270">
        <f t="shared" si="9"/>
        <v>8.7693033455668254E-4</v>
      </c>
      <c r="E105" s="270">
        <f t="shared" si="9"/>
        <v>9.0190086519652279E-4</v>
      </c>
      <c r="F105" s="270">
        <f t="shared" si="9"/>
        <v>8.6922021110274876E-4</v>
      </c>
      <c r="G105" s="270">
        <f t="shared" si="9"/>
        <v>8.049897469811424E-4</v>
      </c>
      <c r="H105" s="270">
        <f t="shared" si="9"/>
        <v>7.6857193785977065E-4</v>
      </c>
      <c r="I105" s="270">
        <f t="shared" si="9"/>
        <v>7.6310175221679154E-4</v>
      </c>
      <c r="J105" s="270">
        <f t="shared" si="9"/>
        <v>7.9000783765917251E-4</v>
      </c>
      <c r="K105" s="270">
        <f t="shared" si="9"/>
        <v>7.448675645883564E-4</v>
      </c>
      <c r="L105" s="270">
        <f t="shared" si="9"/>
        <v>7.8704202705545873E-4</v>
      </c>
      <c r="M105" s="270">
        <f t="shared" si="9"/>
        <v>6.6686041323956737E-4</v>
      </c>
      <c r="N105" s="270">
        <f t="shared" si="9"/>
        <v>6.889101303465809E-4</v>
      </c>
      <c r="O105" s="270">
        <f t="shared" si="9"/>
        <v>7.0770267206090871E-4</v>
      </c>
      <c r="P105" s="270">
        <f t="shared" si="9"/>
        <v>6.7125335007371635E-4</v>
      </c>
      <c r="Q105" s="270">
        <f t="shared" si="9"/>
        <v>6.7138139756368399E-4</v>
      </c>
      <c r="R105" s="270">
        <f t="shared" si="9"/>
        <v>6.6105946108923534E-4</v>
      </c>
      <c r="S105" s="270">
        <f t="shared" si="9"/>
        <v>6.9534853095273765E-4</v>
      </c>
      <c r="T105" s="270">
        <f t="shared" si="9"/>
        <v>6.2986821964322722E-4</v>
      </c>
      <c r="U105" s="270">
        <f t="shared" si="9"/>
        <v>6.5078724234514634E-4</v>
      </c>
      <c r="V105" s="270">
        <f t="shared" si="9"/>
        <v>7.2272126061037872E-4</v>
      </c>
      <c r="W105" s="270">
        <f t="shared" si="9"/>
        <v>6.6809239449638989E-4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0.11641931220637801</v>
      </c>
      <c r="C106" s="271">
        <f t="shared" si="10"/>
        <v>9.2293241647435395E-2</v>
      </c>
      <c r="D106" s="271">
        <f t="shared" si="10"/>
        <v>8.833182122792449E-2</v>
      </c>
      <c r="E106" s="271">
        <f t="shared" si="10"/>
        <v>9.081399748236213E-2</v>
      </c>
      <c r="F106" s="271">
        <f t="shared" si="10"/>
        <v>8.3706095241582748E-2</v>
      </c>
      <c r="G106" s="271">
        <f t="shared" si="10"/>
        <v>8.2068915931999747E-2</v>
      </c>
      <c r="H106" s="271">
        <f t="shared" si="10"/>
        <v>7.4436730478907975E-2</v>
      </c>
      <c r="I106" s="271">
        <f t="shared" si="10"/>
        <v>7.1818337506210986E-2</v>
      </c>
      <c r="J106" s="271">
        <f t="shared" si="10"/>
        <v>7.4762671621633914E-2</v>
      </c>
      <c r="K106" s="271">
        <f t="shared" si="10"/>
        <v>7.4250452574354989E-2</v>
      </c>
      <c r="L106" s="271">
        <f t="shared" si="10"/>
        <v>7.1835609932914948E-2</v>
      </c>
      <c r="M106" s="271">
        <f t="shared" si="10"/>
        <v>6.1939847172383086E-2</v>
      </c>
      <c r="N106" s="271">
        <f t="shared" si="10"/>
        <v>7.7523278169926643E-2</v>
      </c>
      <c r="O106" s="271">
        <f t="shared" si="10"/>
        <v>7.669492917727537E-2</v>
      </c>
      <c r="P106" s="271">
        <f t="shared" si="10"/>
        <v>0.10808876554333161</v>
      </c>
      <c r="Q106" s="271">
        <f t="shared" si="10"/>
        <v>9.4767041277526054E-2</v>
      </c>
      <c r="R106" s="271">
        <f t="shared" si="10"/>
        <v>0.10210146191279751</v>
      </c>
      <c r="S106" s="271">
        <f t="shared" si="10"/>
        <v>8.43016122989238E-2</v>
      </c>
      <c r="T106" s="271">
        <f t="shared" si="10"/>
        <v>7.2752985980898313E-2</v>
      </c>
      <c r="U106" s="271">
        <f t="shared" si="10"/>
        <v>7.4107613856390336E-2</v>
      </c>
      <c r="V106" s="271">
        <f t="shared" si="10"/>
        <v>7.903800643494488E-2</v>
      </c>
      <c r="W106" s="271">
        <f t="shared" si="10"/>
        <v>7.3179008669432305E-2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0.57110496066414562</v>
      </c>
      <c r="C107" s="271">
        <f t="shared" si="11"/>
        <v>0.56286240687763334</v>
      </c>
      <c r="D107" s="271">
        <f t="shared" si="11"/>
        <v>0.57294320572624169</v>
      </c>
      <c r="E107" s="271">
        <f t="shared" si="11"/>
        <v>0.57537694351018442</v>
      </c>
      <c r="F107" s="271">
        <f t="shared" si="11"/>
        <v>0.57598408399808154</v>
      </c>
      <c r="G107" s="271">
        <f t="shared" si="11"/>
        <v>0.58023121474902006</v>
      </c>
      <c r="H107" s="271">
        <f t="shared" si="11"/>
        <v>0.5809081443280415</v>
      </c>
      <c r="I107" s="271">
        <f t="shared" si="11"/>
        <v>0.59274413280283622</v>
      </c>
      <c r="J107" s="271">
        <f t="shared" si="11"/>
        <v>0.5574026485076975</v>
      </c>
      <c r="K107" s="271">
        <f t="shared" si="11"/>
        <v>0.56165058679492119</v>
      </c>
      <c r="L107" s="271">
        <f t="shared" si="11"/>
        <v>0.5462309513508351</v>
      </c>
      <c r="M107" s="271">
        <f t="shared" si="11"/>
        <v>0.56395135713993683</v>
      </c>
      <c r="N107" s="271">
        <f t="shared" si="11"/>
        <v>0.56674804411885671</v>
      </c>
      <c r="O107" s="271">
        <f t="shared" si="11"/>
        <v>0.53318404369401384</v>
      </c>
      <c r="P107" s="271">
        <f t="shared" si="11"/>
        <v>0.52871787714201635</v>
      </c>
      <c r="Q107" s="271">
        <f t="shared" si="11"/>
        <v>0.53349388270150311</v>
      </c>
      <c r="R107" s="271">
        <f t="shared" si="11"/>
        <v>0.52246015008596958</v>
      </c>
      <c r="S107" s="271">
        <f t="shared" si="11"/>
        <v>0.50773815059261329</v>
      </c>
      <c r="T107" s="271">
        <f t="shared" si="11"/>
        <v>0.53400705126522796</v>
      </c>
      <c r="U107" s="271">
        <f t="shared" si="11"/>
        <v>0.53476472110232287</v>
      </c>
      <c r="V107" s="271">
        <f t="shared" si="11"/>
        <v>0.48061038065900064</v>
      </c>
      <c r="W107" s="271">
        <f t="shared" si="11"/>
        <v>0.46895613368103783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8.9607762662251331E-2</v>
      </c>
      <c r="C108" s="271">
        <f t="shared" si="12"/>
        <v>9.8489162983824277E-2</v>
      </c>
      <c r="D108" s="271">
        <f t="shared" si="12"/>
        <v>0.10165255901144486</v>
      </c>
      <c r="E108" s="271">
        <f t="shared" si="12"/>
        <v>0.10452318136924385</v>
      </c>
      <c r="F108" s="271">
        <f t="shared" si="12"/>
        <v>0.10168091291195813</v>
      </c>
      <c r="G108" s="271">
        <f t="shared" si="12"/>
        <v>9.3404232408312346E-2</v>
      </c>
      <c r="H108" s="271">
        <f t="shared" si="12"/>
        <v>8.9716096296696052E-2</v>
      </c>
      <c r="I108" s="271">
        <f t="shared" si="12"/>
        <v>8.8180231306871484E-2</v>
      </c>
      <c r="J108" s="271">
        <f t="shared" si="12"/>
        <v>9.1450975404640714E-2</v>
      </c>
      <c r="K108" s="271">
        <f t="shared" si="12"/>
        <v>9.1627605748933749E-2</v>
      </c>
      <c r="L108" s="271">
        <f t="shared" si="12"/>
        <v>9.0184509704909072E-2</v>
      </c>
      <c r="M108" s="271">
        <f t="shared" si="12"/>
        <v>7.7308867145022789E-2</v>
      </c>
      <c r="N108" s="271">
        <f t="shared" si="12"/>
        <v>7.8951266330717126E-2</v>
      </c>
      <c r="O108" s="271">
        <f t="shared" si="12"/>
        <v>8.1755374767599656E-2</v>
      </c>
      <c r="P108" s="271">
        <f t="shared" si="12"/>
        <v>7.7738813920029376E-2</v>
      </c>
      <c r="Q108" s="271">
        <f t="shared" si="12"/>
        <v>7.8747410432554718E-2</v>
      </c>
      <c r="R108" s="271">
        <f t="shared" si="12"/>
        <v>7.7828576479475456E-2</v>
      </c>
      <c r="S108" s="271">
        <f t="shared" si="12"/>
        <v>8.0232706886542632E-2</v>
      </c>
      <c r="T108" s="271">
        <f t="shared" si="12"/>
        <v>7.3054979745787577E-2</v>
      </c>
      <c r="U108" s="271">
        <f t="shared" si="12"/>
        <v>7.5097686756671708E-2</v>
      </c>
      <c r="V108" s="271">
        <f t="shared" si="12"/>
        <v>8.4358230447714205E-2</v>
      </c>
      <c r="W108" s="271">
        <f t="shared" si="12"/>
        <v>8.1294385471416347E-2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8.9607762662251331E-2</v>
      </c>
      <c r="C109" s="272">
        <f t="shared" si="13"/>
        <v>9.8489162983824277E-2</v>
      </c>
      <c r="D109" s="272">
        <f t="shared" si="13"/>
        <v>0.10165255901144486</v>
      </c>
      <c r="E109" s="272">
        <f t="shared" si="13"/>
        <v>0.10452318136924385</v>
      </c>
      <c r="F109" s="272">
        <f t="shared" si="13"/>
        <v>0.10168091291195813</v>
      </c>
      <c r="G109" s="272">
        <f t="shared" si="13"/>
        <v>9.3404232408312346E-2</v>
      </c>
      <c r="H109" s="272">
        <f t="shared" si="13"/>
        <v>8.9716096296696052E-2</v>
      </c>
      <c r="I109" s="272">
        <f t="shared" si="13"/>
        <v>8.8180231306871484E-2</v>
      </c>
      <c r="J109" s="272">
        <f t="shared" si="13"/>
        <v>9.1450975404640714E-2</v>
      </c>
      <c r="K109" s="272">
        <f t="shared" si="13"/>
        <v>9.1627605748933749E-2</v>
      </c>
      <c r="L109" s="272">
        <f t="shared" si="13"/>
        <v>9.0184509704909072E-2</v>
      </c>
      <c r="M109" s="272">
        <f t="shared" si="13"/>
        <v>7.7308867145022789E-2</v>
      </c>
      <c r="N109" s="272">
        <f t="shared" si="13"/>
        <v>7.8951266330717126E-2</v>
      </c>
      <c r="O109" s="272">
        <f t="shared" si="13"/>
        <v>8.1755374767599656E-2</v>
      </c>
      <c r="P109" s="272">
        <f t="shared" si="13"/>
        <v>7.7738813920029376E-2</v>
      </c>
      <c r="Q109" s="272">
        <f t="shared" si="13"/>
        <v>7.8747410432554718E-2</v>
      </c>
      <c r="R109" s="272">
        <f t="shared" si="13"/>
        <v>7.7828576479475456E-2</v>
      </c>
      <c r="S109" s="272">
        <f t="shared" si="13"/>
        <v>8.0232706886542632E-2</v>
      </c>
      <c r="T109" s="272">
        <f t="shared" si="13"/>
        <v>7.3054979745787577E-2</v>
      </c>
      <c r="U109" s="272">
        <f t="shared" si="13"/>
        <v>7.5097686756671708E-2</v>
      </c>
      <c r="V109" s="272">
        <f t="shared" si="13"/>
        <v>8.4358230447714205E-2</v>
      </c>
      <c r="W109" s="272">
        <f t="shared" si="13"/>
        <v>8.1294385471416347E-2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7.7943935118946886E-2</v>
      </c>
      <c r="C111" s="271">
        <f t="shared" si="15"/>
        <v>7.6922032663682777E-2</v>
      </c>
      <c r="D111" s="271">
        <f t="shared" si="15"/>
        <v>7.658122834199485E-2</v>
      </c>
      <c r="E111" s="271">
        <f t="shared" si="15"/>
        <v>7.8144331386044555E-2</v>
      </c>
      <c r="F111" s="271">
        <f t="shared" si="15"/>
        <v>7.0575027569830875E-2</v>
      </c>
      <c r="G111" s="271">
        <f t="shared" si="15"/>
        <v>6.6600240608476913E-2</v>
      </c>
      <c r="H111" s="271">
        <f t="shared" si="15"/>
        <v>6.706836544640106E-2</v>
      </c>
      <c r="I111" s="271">
        <f t="shared" si="15"/>
        <v>6.6368073966360602E-2</v>
      </c>
      <c r="J111" s="271">
        <f t="shared" si="15"/>
        <v>6.8370004639310186E-2</v>
      </c>
      <c r="K111" s="271">
        <f t="shared" si="15"/>
        <v>4.8574751025293378E-2</v>
      </c>
      <c r="L111" s="271">
        <f t="shared" si="15"/>
        <v>6.6375710511155109E-2</v>
      </c>
      <c r="M111" s="271">
        <f t="shared" si="15"/>
        <v>5.8142557571526109E-2</v>
      </c>
      <c r="N111" s="271">
        <f t="shared" si="15"/>
        <v>5.4561953773565056E-2</v>
      </c>
      <c r="O111" s="271">
        <f t="shared" si="15"/>
        <v>5.7066046940330517E-2</v>
      </c>
      <c r="P111" s="271">
        <f t="shared" si="15"/>
        <v>6.1255736163746639E-2</v>
      </c>
      <c r="Q111" s="271">
        <f t="shared" si="15"/>
        <v>5.2347765558584308E-2</v>
      </c>
      <c r="R111" s="271">
        <f t="shared" si="15"/>
        <v>5.2086586648778334E-2</v>
      </c>
      <c r="S111" s="271">
        <f t="shared" si="15"/>
        <v>5.2294780849947375E-2</v>
      </c>
      <c r="T111" s="271">
        <f t="shared" si="15"/>
        <v>5.1012744930777024E-2</v>
      </c>
      <c r="U111" s="271">
        <f t="shared" si="15"/>
        <v>4.7851173763348645E-2</v>
      </c>
      <c r="V111" s="271">
        <f t="shared" si="15"/>
        <v>5.3648214223636553E-2</v>
      </c>
      <c r="W111" s="271">
        <f t="shared" si="15"/>
        <v>5.7043414501245518E-2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4.0970247289224479E-2</v>
      </c>
      <c r="C112" s="272">
        <f t="shared" si="16"/>
        <v>4.4550159405959265E-2</v>
      </c>
      <c r="D112" s="272">
        <f t="shared" si="16"/>
        <v>4.620770890797344E-2</v>
      </c>
      <c r="E112" s="272">
        <f t="shared" si="16"/>
        <v>4.7526647586022749E-2</v>
      </c>
      <c r="F112" s="272">
        <f t="shared" si="16"/>
        <v>4.5965653273592699E-2</v>
      </c>
      <c r="G112" s="272">
        <f t="shared" si="16"/>
        <v>4.2546488507580534E-2</v>
      </c>
      <c r="H112" s="272">
        <f t="shared" si="16"/>
        <v>4.0622814610142381E-2</v>
      </c>
      <c r="I112" s="272">
        <f t="shared" si="16"/>
        <v>4.0383171708259911E-2</v>
      </c>
      <c r="J112" s="272">
        <f t="shared" si="16"/>
        <v>4.1677964935332303E-2</v>
      </c>
      <c r="K112" s="272">
        <f t="shared" si="16"/>
        <v>3.9668452951129141E-2</v>
      </c>
      <c r="L112" s="272">
        <f t="shared" si="16"/>
        <v>4.1838584641516505E-2</v>
      </c>
      <c r="M112" s="272">
        <f t="shared" si="16"/>
        <v>3.5360491766646789E-2</v>
      </c>
      <c r="N112" s="272">
        <f t="shared" si="16"/>
        <v>3.6445925774061687E-2</v>
      </c>
      <c r="O112" s="272">
        <f t="shared" si="16"/>
        <v>3.7334518109428796E-2</v>
      </c>
      <c r="P112" s="272">
        <f t="shared" si="16"/>
        <v>3.5247040044461199E-2</v>
      </c>
      <c r="Q112" s="272">
        <f t="shared" si="16"/>
        <v>3.5364300875574767E-2</v>
      </c>
      <c r="R112" s="272">
        <f t="shared" si="16"/>
        <v>3.4923065227401129E-2</v>
      </c>
      <c r="S112" s="272">
        <f t="shared" si="16"/>
        <v>3.6624974802752883E-2</v>
      </c>
      <c r="T112" s="272">
        <f t="shared" si="16"/>
        <v>3.3115349397119263E-2</v>
      </c>
      <c r="U112" s="272">
        <f t="shared" si="16"/>
        <v>3.4251045051165517E-2</v>
      </c>
      <c r="V112" s="272">
        <f t="shared" si="16"/>
        <v>3.8611763936967372E-2</v>
      </c>
      <c r="W112" s="272">
        <f t="shared" si="16"/>
        <v>3.6769728048291525E-2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3.6973687829722407E-2</v>
      </c>
      <c r="C113" s="272">
        <f t="shared" si="17"/>
        <v>3.2371873257723519E-2</v>
      </c>
      <c r="D113" s="272">
        <f t="shared" si="17"/>
        <v>3.0373519434021407E-2</v>
      </c>
      <c r="E113" s="272">
        <f t="shared" si="17"/>
        <v>3.0617683800021812E-2</v>
      </c>
      <c r="F113" s="272">
        <f t="shared" si="17"/>
        <v>2.4609374296238173E-2</v>
      </c>
      <c r="G113" s="272">
        <f t="shared" si="17"/>
        <v>2.4053752100896372E-2</v>
      </c>
      <c r="H113" s="272">
        <f t="shared" si="17"/>
        <v>2.6445550836258686E-2</v>
      </c>
      <c r="I113" s="272">
        <f t="shared" si="17"/>
        <v>2.5984902258100691E-2</v>
      </c>
      <c r="J113" s="272">
        <f t="shared" si="17"/>
        <v>2.669203970397788E-2</v>
      </c>
      <c r="K113" s="272">
        <f t="shared" si="17"/>
        <v>8.906298074164239E-3</v>
      </c>
      <c r="L113" s="272">
        <f t="shared" si="17"/>
        <v>2.4537125869638597E-2</v>
      </c>
      <c r="M113" s="272">
        <f t="shared" si="17"/>
        <v>2.2782065804879327E-2</v>
      </c>
      <c r="N113" s="272">
        <f t="shared" si="17"/>
        <v>1.8116027999503372E-2</v>
      </c>
      <c r="O113" s="272">
        <f t="shared" si="17"/>
        <v>1.9731528830901724E-2</v>
      </c>
      <c r="P113" s="272">
        <f t="shared" si="17"/>
        <v>2.600869611928544E-2</v>
      </c>
      <c r="Q113" s="272">
        <f t="shared" si="17"/>
        <v>1.6983464683009545E-2</v>
      </c>
      <c r="R113" s="272">
        <f t="shared" si="17"/>
        <v>1.7163521421377212E-2</v>
      </c>
      <c r="S113" s="272">
        <f t="shared" si="17"/>
        <v>1.56698060471945E-2</v>
      </c>
      <c r="T113" s="272">
        <f t="shared" si="17"/>
        <v>1.7897395533657757E-2</v>
      </c>
      <c r="U113" s="272">
        <f t="shared" si="17"/>
        <v>1.3600128712183133E-2</v>
      </c>
      <c r="V113" s="272">
        <f t="shared" si="17"/>
        <v>1.5036450286669185E-2</v>
      </c>
      <c r="W113" s="272">
        <f t="shared" si="17"/>
        <v>2.0273686452953996E-2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0.14414700832439534</v>
      </c>
      <c r="C115" s="283">
        <f t="shared" si="19"/>
        <v>0.16858824915891654</v>
      </c>
      <c r="D115" s="283">
        <f t="shared" si="19"/>
        <v>0.15961425535783749</v>
      </c>
      <c r="E115" s="283">
        <f t="shared" si="19"/>
        <v>0.15023964538696857</v>
      </c>
      <c r="F115" s="283">
        <f t="shared" si="19"/>
        <v>0.16718466006744387</v>
      </c>
      <c r="G115" s="283">
        <f t="shared" si="19"/>
        <v>0.17689040655520966</v>
      </c>
      <c r="H115" s="283">
        <f t="shared" si="19"/>
        <v>0.18710209151209373</v>
      </c>
      <c r="I115" s="283">
        <f t="shared" si="19"/>
        <v>0.18012612266550404</v>
      </c>
      <c r="J115" s="283">
        <f t="shared" si="19"/>
        <v>0.20722369198905849</v>
      </c>
      <c r="K115" s="283">
        <f t="shared" si="19"/>
        <v>0.22315173629190838</v>
      </c>
      <c r="L115" s="283">
        <f t="shared" si="19"/>
        <v>0.22458617647313026</v>
      </c>
      <c r="M115" s="283">
        <f t="shared" si="19"/>
        <v>0.23799051055789161</v>
      </c>
      <c r="N115" s="283">
        <f t="shared" si="19"/>
        <v>0.22152654747658773</v>
      </c>
      <c r="O115" s="283">
        <f t="shared" si="19"/>
        <v>0.25059190274871973</v>
      </c>
      <c r="P115" s="283">
        <f t="shared" si="19"/>
        <v>0.22352755388080234</v>
      </c>
      <c r="Q115" s="283">
        <f t="shared" si="19"/>
        <v>0.23997251863226809</v>
      </c>
      <c r="R115" s="283">
        <f t="shared" si="19"/>
        <v>0.24486216541188982</v>
      </c>
      <c r="S115" s="283">
        <f t="shared" si="19"/>
        <v>0.27473740084102011</v>
      </c>
      <c r="T115" s="283">
        <f t="shared" si="19"/>
        <v>0.26854236985766589</v>
      </c>
      <c r="U115" s="283">
        <f t="shared" si="19"/>
        <v>0.26752801727892128</v>
      </c>
      <c r="V115" s="283">
        <f t="shared" si="19"/>
        <v>0.30162244697409335</v>
      </c>
      <c r="W115" s="283">
        <f t="shared" si="19"/>
        <v>0.31885896528237168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0.99999999999999989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1.0000000000000002</v>
      </c>
      <c r="I117" s="234">
        <f t="shared" si="20"/>
        <v>1</v>
      </c>
      <c r="J117" s="234">
        <f t="shared" si="20"/>
        <v>0.99999999999999989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1.0000000000000002</v>
      </c>
      <c r="P117" s="234">
        <f t="shared" si="20"/>
        <v>1</v>
      </c>
      <c r="Q117" s="234">
        <f t="shared" si="20"/>
        <v>1</v>
      </c>
      <c r="R117" s="234">
        <f t="shared" si="20"/>
        <v>0.99999999999999989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2.5596817316800484E-3</v>
      </c>
      <c r="C122" s="270">
        <f t="shared" si="25"/>
        <v>2.7916580188724616E-3</v>
      </c>
      <c r="D122" s="270">
        <f t="shared" si="25"/>
        <v>2.9324711935501341E-3</v>
      </c>
      <c r="E122" s="270">
        <f t="shared" si="25"/>
        <v>2.9646883903530325E-3</v>
      </c>
      <c r="F122" s="270">
        <f t="shared" si="25"/>
        <v>2.9905682267264383E-3</v>
      </c>
      <c r="G122" s="270">
        <f t="shared" si="25"/>
        <v>2.92114123656045E-3</v>
      </c>
      <c r="H122" s="270">
        <f t="shared" si="25"/>
        <v>2.8710262552107983E-3</v>
      </c>
      <c r="I122" s="270">
        <f t="shared" si="25"/>
        <v>2.8999971744891008E-3</v>
      </c>
      <c r="J122" s="270">
        <f t="shared" si="25"/>
        <v>2.8668482846491553E-3</v>
      </c>
      <c r="K122" s="270">
        <f t="shared" si="25"/>
        <v>2.8084058237673789E-3</v>
      </c>
      <c r="L122" s="270">
        <f t="shared" si="25"/>
        <v>2.8284914388863784E-3</v>
      </c>
      <c r="M122" s="270">
        <f t="shared" si="25"/>
        <v>2.6510470357317541E-3</v>
      </c>
      <c r="N122" s="270">
        <f t="shared" si="25"/>
        <v>2.7004192617107441E-3</v>
      </c>
      <c r="O122" s="270">
        <f t="shared" si="25"/>
        <v>2.7013366636789451E-3</v>
      </c>
      <c r="P122" s="270">
        <f t="shared" si="25"/>
        <v>2.3502013425482139E-3</v>
      </c>
      <c r="Q122" s="270">
        <f t="shared" si="25"/>
        <v>2.5496866314160616E-3</v>
      </c>
      <c r="R122" s="270">
        <f t="shared" si="25"/>
        <v>2.4215151072497281E-3</v>
      </c>
      <c r="S122" s="270">
        <f t="shared" si="25"/>
        <v>2.6473424421115778E-3</v>
      </c>
      <c r="T122" s="270">
        <f t="shared" si="25"/>
        <v>2.6516944110395965E-3</v>
      </c>
      <c r="U122" s="270">
        <f t="shared" si="25"/>
        <v>2.6993357783683725E-3</v>
      </c>
      <c r="V122" s="270">
        <f t="shared" si="25"/>
        <v>2.7336049496574843E-3</v>
      </c>
      <c r="W122" s="270">
        <f t="shared" si="25"/>
        <v>2.5419665106088856E-3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0.35907872846723532</v>
      </c>
      <c r="C123" s="271">
        <f t="shared" si="26"/>
        <v>0.31139130732892634</v>
      </c>
      <c r="D123" s="271">
        <f t="shared" si="26"/>
        <v>0.29447428997486574</v>
      </c>
      <c r="E123" s="271">
        <f t="shared" si="26"/>
        <v>0.29318272565312725</v>
      </c>
      <c r="F123" s="271">
        <f t="shared" si="26"/>
        <v>0.2891019751825552</v>
      </c>
      <c r="G123" s="271">
        <f t="shared" si="26"/>
        <v>0.29847466877569695</v>
      </c>
      <c r="H123" s="271">
        <f t="shared" si="26"/>
        <v>0.29086583858698056</v>
      </c>
      <c r="I123" s="271">
        <f t="shared" si="26"/>
        <v>0.29109899125460076</v>
      </c>
      <c r="J123" s="271">
        <f t="shared" si="26"/>
        <v>0.28943983954280844</v>
      </c>
      <c r="K123" s="271">
        <f t="shared" si="26"/>
        <v>0.31608287239484528</v>
      </c>
      <c r="L123" s="271">
        <f t="shared" si="26"/>
        <v>0.29969571565712766</v>
      </c>
      <c r="M123" s="271">
        <f t="shared" si="26"/>
        <v>0.31465550962185446</v>
      </c>
      <c r="N123" s="271">
        <f t="shared" si="26"/>
        <v>0.3363187838093033</v>
      </c>
      <c r="O123" s="271">
        <f t="shared" si="26"/>
        <v>0.32013537445887535</v>
      </c>
      <c r="P123" s="271">
        <f t="shared" si="26"/>
        <v>0.39233759533400431</v>
      </c>
      <c r="Q123" s="271">
        <f t="shared" si="26"/>
        <v>0.36210542656010541</v>
      </c>
      <c r="R123" s="271">
        <f t="shared" si="26"/>
        <v>0.38533871808171799</v>
      </c>
      <c r="S123" s="271">
        <f t="shared" si="26"/>
        <v>0.33811815209745666</v>
      </c>
      <c r="T123" s="271">
        <f t="shared" si="26"/>
        <v>0.32135793667532819</v>
      </c>
      <c r="U123" s="271">
        <f t="shared" si="26"/>
        <v>0.32914666834160344</v>
      </c>
      <c r="V123" s="271">
        <f t="shared" si="26"/>
        <v>0.30854338585430174</v>
      </c>
      <c r="W123" s="271">
        <f t="shared" si="26"/>
        <v>0.30139300077065961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0.3806428110873728</v>
      </c>
      <c r="C125" s="271">
        <f t="shared" si="28"/>
        <v>0.41962439031051219</v>
      </c>
      <c r="D125" s="271">
        <f t="shared" si="28"/>
        <v>0.43833462330852746</v>
      </c>
      <c r="E125" s="271">
        <f t="shared" si="28"/>
        <v>0.44304890531944896</v>
      </c>
      <c r="F125" s="271">
        <f t="shared" si="28"/>
        <v>0.4511096676116812</v>
      </c>
      <c r="G125" s="271">
        <f t="shared" si="28"/>
        <v>0.4370665413050287</v>
      </c>
      <c r="H125" s="271">
        <f t="shared" si="28"/>
        <v>0.43215725463026805</v>
      </c>
      <c r="I125" s="271">
        <f t="shared" si="28"/>
        <v>0.43212078515032254</v>
      </c>
      <c r="J125" s="271">
        <f t="shared" si="28"/>
        <v>0.42793760452454188</v>
      </c>
      <c r="K125" s="271">
        <f t="shared" si="28"/>
        <v>0.44547766954716062</v>
      </c>
      <c r="L125" s="271">
        <f t="shared" si="28"/>
        <v>0.41793398908540907</v>
      </c>
      <c r="M125" s="271">
        <f t="shared" si="28"/>
        <v>0.39630596042273264</v>
      </c>
      <c r="N125" s="271">
        <f t="shared" si="28"/>
        <v>0.39906765138929329</v>
      </c>
      <c r="O125" s="271">
        <f t="shared" si="28"/>
        <v>0.4024046496586578</v>
      </c>
      <c r="P125" s="271">
        <f t="shared" si="28"/>
        <v>0.35097429705588423</v>
      </c>
      <c r="Q125" s="271">
        <f t="shared" si="28"/>
        <v>0.38563157227442102</v>
      </c>
      <c r="R125" s="271">
        <f t="shared" si="28"/>
        <v>0.36762458184334484</v>
      </c>
      <c r="S125" s="271">
        <f t="shared" si="28"/>
        <v>0.39389260223116934</v>
      </c>
      <c r="T125" s="271">
        <f t="shared" si="28"/>
        <v>0.39659058549675807</v>
      </c>
      <c r="U125" s="271">
        <f t="shared" si="28"/>
        <v>0.40166430513433143</v>
      </c>
      <c r="V125" s="271">
        <f t="shared" si="28"/>
        <v>0.41144442432886918</v>
      </c>
      <c r="W125" s="271">
        <f t="shared" si="28"/>
        <v>0.39885280263197853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0.3806428110873728</v>
      </c>
      <c r="C126" s="272">
        <f t="shared" si="29"/>
        <v>0.41962439031051219</v>
      </c>
      <c r="D126" s="272">
        <f t="shared" si="29"/>
        <v>0.43833462330852746</v>
      </c>
      <c r="E126" s="272">
        <f t="shared" si="29"/>
        <v>0.44304890531944896</v>
      </c>
      <c r="F126" s="272">
        <f t="shared" si="29"/>
        <v>0.4511096676116812</v>
      </c>
      <c r="G126" s="272">
        <f t="shared" si="29"/>
        <v>0.4370665413050287</v>
      </c>
      <c r="H126" s="272">
        <f t="shared" si="29"/>
        <v>0.43215725463026805</v>
      </c>
      <c r="I126" s="272">
        <f t="shared" si="29"/>
        <v>0.43212078515032254</v>
      </c>
      <c r="J126" s="272">
        <f t="shared" si="29"/>
        <v>0.42793760452454188</v>
      </c>
      <c r="K126" s="272">
        <f t="shared" si="29"/>
        <v>0.44547766954716062</v>
      </c>
      <c r="L126" s="272">
        <f t="shared" si="29"/>
        <v>0.41793398908540907</v>
      </c>
      <c r="M126" s="272">
        <f t="shared" si="29"/>
        <v>0.39630596042273264</v>
      </c>
      <c r="N126" s="272">
        <f t="shared" si="29"/>
        <v>0.39906765138929329</v>
      </c>
      <c r="O126" s="272">
        <f t="shared" si="29"/>
        <v>0.4024046496586578</v>
      </c>
      <c r="P126" s="272">
        <f t="shared" si="29"/>
        <v>0.35097429705588423</v>
      </c>
      <c r="Q126" s="272">
        <f t="shared" si="29"/>
        <v>0.38563157227442102</v>
      </c>
      <c r="R126" s="272">
        <f t="shared" si="29"/>
        <v>0.36762458184334484</v>
      </c>
      <c r="S126" s="272">
        <f t="shared" si="29"/>
        <v>0.39389260223116934</v>
      </c>
      <c r="T126" s="272">
        <f t="shared" si="29"/>
        <v>0.39659058549675807</v>
      </c>
      <c r="U126" s="272">
        <f t="shared" si="29"/>
        <v>0.40166430513433143</v>
      </c>
      <c r="V126" s="272">
        <f t="shared" si="29"/>
        <v>0.41144442432886918</v>
      </c>
      <c r="W126" s="272">
        <f t="shared" si="29"/>
        <v>0.39885280263197853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0.21114726824059904</v>
      </c>
      <c r="C128" s="271">
        <f t="shared" si="31"/>
        <v>0.20900379385282197</v>
      </c>
      <c r="D128" s="271">
        <f t="shared" si="31"/>
        <v>0.21059154416078146</v>
      </c>
      <c r="E128" s="271">
        <f t="shared" si="31"/>
        <v>0.21123587038598879</v>
      </c>
      <c r="F128" s="271">
        <f t="shared" si="31"/>
        <v>0.19967555263753367</v>
      </c>
      <c r="G128" s="271">
        <f t="shared" si="31"/>
        <v>0.19874121684633611</v>
      </c>
      <c r="H128" s="271">
        <f t="shared" si="31"/>
        <v>0.20602518011639853</v>
      </c>
      <c r="I128" s="271">
        <f t="shared" si="31"/>
        <v>0.20740741470684287</v>
      </c>
      <c r="J128" s="271">
        <f t="shared" si="31"/>
        <v>0.20402757118759499</v>
      </c>
      <c r="K128" s="271">
        <f t="shared" si="31"/>
        <v>0.15060567077769554</v>
      </c>
      <c r="L128" s="271">
        <f t="shared" si="31"/>
        <v>0.19616253604128078</v>
      </c>
      <c r="M128" s="271">
        <f t="shared" si="31"/>
        <v>0.19007568632742036</v>
      </c>
      <c r="N128" s="271">
        <f t="shared" si="31"/>
        <v>0.17587676916759382</v>
      </c>
      <c r="O128" s="271">
        <f t="shared" si="31"/>
        <v>0.1791247539030803</v>
      </c>
      <c r="P128" s="271">
        <f t="shared" si="31"/>
        <v>0.17636617947607536</v>
      </c>
      <c r="Q128" s="271">
        <f t="shared" si="31"/>
        <v>0.16348036232709437</v>
      </c>
      <c r="R128" s="271">
        <f t="shared" si="31"/>
        <v>0.15689983809535685</v>
      </c>
      <c r="S128" s="271">
        <f t="shared" si="31"/>
        <v>0.16372532754552549</v>
      </c>
      <c r="T128" s="271">
        <f t="shared" si="31"/>
        <v>0.17660476195578775</v>
      </c>
      <c r="U128" s="271">
        <f t="shared" si="31"/>
        <v>0.16321513005258975</v>
      </c>
      <c r="V128" s="271">
        <f t="shared" si="31"/>
        <v>0.16686687449309698</v>
      </c>
      <c r="W128" s="271">
        <f t="shared" si="31"/>
        <v>0.17847966829452808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0.11098690079042077</v>
      </c>
      <c r="C129" s="272">
        <f t="shared" si="32"/>
        <v>0.12104662357667437</v>
      </c>
      <c r="D129" s="272">
        <f t="shared" si="32"/>
        <v>0.12706707611956461</v>
      </c>
      <c r="E129" s="272">
        <f t="shared" si="32"/>
        <v>0.12847167019403971</v>
      </c>
      <c r="F129" s="272">
        <f t="shared" si="32"/>
        <v>0.13004907735485383</v>
      </c>
      <c r="G129" s="272">
        <f t="shared" si="32"/>
        <v>0.12696261787166813</v>
      </c>
      <c r="H129" s="272">
        <f t="shared" si="32"/>
        <v>0.12478793304688701</v>
      </c>
      <c r="I129" s="272">
        <f t="shared" si="32"/>
        <v>0.12620178259079895</v>
      </c>
      <c r="J129" s="272">
        <f t="shared" si="32"/>
        <v>0.12437404389041727</v>
      </c>
      <c r="K129" s="272">
        <f t="shared" si="32"/>
        <v>0.12299175681430423</v>
      </c>
      <c r="L129" s="272">
        <f t="shared" si="32"/>
        <v>0.1236470812056823</v>
      </c>
      <c r="M129" s="272">
        <f t="shared" si="32"/>
        <v>0.11559810958009889</v>
      </c>
      <c r="N129" s="272">
        <f t="shared" si="32"/>
        <v>0.11748097769859382</v>
      </c>
      <c r="O129" s="272">
        <f t="shared" si="32"/>
        <v>0.11718940993817492</v>
      </c>
      <c r="P129" s="272">
        <f t="shared" si="32"/>
        <v>0.10148250890111639</v>
      </c>
      <c r="Q129" s="272">
        <f t="shared" si="32"/>
        <v>0.1104415567482665</v>
      </c>
      <c r="R129" s="272">
        <f t="shared" si="32"/>
        <v>0.10519835590150615</v>
      </c>
      <c r="S129" s="272">
        <f t="shared" si="32"/>
        <v>0.11466605076964131</v>
      </c>
      <c r="T129" s="272">
        <f t="shared" si="32"/>
        <v>0.11464445611184058</v>
      </c>
      <c r="U129" s="272">
        <f t="shared" si="32"/>
        <v>0.11682657566792944</v>
      </c>
      <c r="V129" s="272">
        <f t="shared" si="32"/>
        <v>0.12009764835729285</v>
      </c>
      <c r="W129" s="272">
        <f t="shared" si="32"/>
        <v>0.11504656449336112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0.10016036745017824</v>
      </c>
      <c r="C130" s="272">
        <f t="shared" si="33"/>
        <v>8.7957170276147592E-2</v>
      </c>
      <c r="D130" s="272">
        <f t="shared" si="33"/>
        <v>8.3524468041216854E-2</v>
      </c>
      <c r="E130" s="272">
        <f t="shared" si="33"/>
        <v>8.2764200191949092E-2</v>
      </c>
      <c r="F130" s="272">
        <f t="shared" si="33"/>
        <v>6.9626475282679817E-2</v>
      </c>
      <c r="G130" s="272">
        <f t="shared" si="33"/>
        <v>7.1778598974667984E-2</v>
      </c>
      <c r="H130" s="272">
        <f t="shared" si="33"/>
        <v>8.123724706951152E-2</v>
      </c>
      <c r="I130" s="272">
        <f t="shared" si="33"/>
        <v>8.120563211604391E-2</v>
      </c>
      <c r="J130" s="272">
        <f t="shared" si="33"/>
        <v>7.9653527297177729E-2</v>
      </c>
      <c r="K130" s="272">
        <f t="shared" si="33"/>
        <v>2.7613913963391308E-2</v>
      </c>
      <c r="L130" s="272">
        <f t="shared" si="33"/>
        <v>7.25154548355985E-2</v>
      </c>
      <c r="M130" s="272">
        <f t="shared" si="33"/>
        <v>7.4477576747321458E-2</v>
      </c>
      <c r="N130" s="272">
        <f t="shared" si="33"/>
        <v>5.8395791468999994E-2</v>
      </c>
      <c r="O130" s="272">
        <f t="shared" si="33"/>
        <v>6.1935343964905382E-2</v>
      </c>
      <c r="P130" s="272">
        <f t="shared" si="33"/>
        <v>7.4883670574958983E-2</v>
      </c>
      <c r="Q130" s="272">
        <f t="shared" si="33"/>
        <v>5.3038805578827869E-2</v>
      </c>
      <c r="R130" s="272">
        <f t="shared" si="33"/>
        <v>5.1701482193850692E-2</v>
      </c>
      <c r="S130" s="272">
        <f t="shared" si="33"/>
        <v>4.9059276775884196E-2</v>
      </c>
      <c r="T130" s="272">
        <f t="shared" si="33"/>
        <v>6.1960305843947162E-2</v>
      </c>
      <c r="U130" s="272">
        <f t="shared" si="33"/>
        <v>4.6388554384660323E-2</v>
      </c>
      <c r="V130" s="272">
        <f t="shared" si="33"/>
        <v>4.6769226135804115E-2</v>
      </c>
      <c r="W130" s="272">
        <f t="shared" si="33"/>
        <v>6.3433103801166943E-2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4.6571510473112775E-2</v>
      </c>
      <c r="C132" s="283">
        <f t="shared" si="35"/>
        <v>5.7188850488867196E-2</v>
      </c>
      <c r="D132" s="283">
        <f t="shared" si="35"/>
        <v>5.36670713622752E-2</v>
      </c>
      <c r="E132" s="283">
        <f t="shared" si="35"/>
        <v>4.9567810251081944E-2</v>
      </c>
      <c r="F132" s="283">
        <f t="shared" si="35"/>
        <v>5.7122236341503541E-2</v>
      </c>
      <c r="G132" s="283">
        <f t="shared" si="35"/>
        <v>6.2796431836377911E-2</v>
      </c>
      <c r="H132" s="283">
        <f t="shared" si="35"/>
        <v>6.8080700411142156E-2</v>
      </c>
      <c r="I132" s="283">
        <f t="shared" si="35"/>
        <v>6.6472811713744834E-2</v>
      </c>
      <c r="J132" s="283">
        <f t="shared" si="35"/>
        <v>7.572813646040559E-2</v>
      </c>
      <c r="K132" s="283">
        <f t="shared" si="35"/>
        <v>8.5025381456531171E-2</v>
      </c>
      <c r="L132" s="283">
        <f t="shared" si="35"/>
        <v>8.3379267777296068E-2</v>
      </c>
      <c r="M132" s="283">
        <f t="shared" si="35"/>
        <v>9.6311796592260898E-2</v>
      </c>
      <c r="N132" s="283">
        <f t="shared" si="35"/>
        <v>8.6036376372098836E-2</v>
      </c>
      <c r="O132" s="283">
        <f t="shared" si="35"/>
        <v>9.5633885315707615E-2</v>
      </c>
      <c r="P132" s="283">
        <f t="shared" si="35"/>
        <v>7.797172679148788E-2</v>
      </c>
      <c r="Q132" s="283">
        <f t="shared" si="35"/>
        <v>8.6232952206963115E-2</v>
      </c>
      <c r="R132" s="283">
        <f t="shared" si="35"/>
        <v>8.7715346872330499E-2</v>
      </c>
      <c r="S132" s="283">
        <f t="shared" si="35"/>
        <v>0.10161657568373694</v>
      </c>
      <c r="T132" s="283">
        <f t="shared" si="35"/>
        <v>0.10279502146108638</v>
      </c>
      <c r="U132" s="283">
        <f t="shared" si="35"/>
        <v>0.10327456069310699</v>
      </c>
      <c r="V132" s="283">
        <f t="shared" si="35"/>
        <v>0.11041171037407467</v>
      </c>
      <c r="W132" s="283">
        <f t="shared" si="35"/>
        <v>0.11873256179222498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2.8707027633995326</v>
      </c>
      <c r="C136" s="274">
        <f>IF(C$5=0,0,(C$5-C$52)/ISI_fec!C$5)</f>
        <v>2.5832579234754594</v>
      </c>
      <c r="D136" s="274">
        <f>IF(D$5=0,0,(D$5-D$52)/ISI_fec!D$5)</f>
        <v>2.595218626717728</v>
      </c>
      <c r="E136" s="274">
        <f>IF(E$5=0,0,(E$5-E$52)/ISI_fec!E$5)</f>
        <v>2.6021020378464463</v>
      </c>
      <c r="F136" s="274">
        <f>IF(F$5=0,0,(F$5-F$52)/ISI_fec!F$5)</f>
        <v>2.5621558739209207</v>
      </c>
      <c r="G136" s="274">
        <f>IF(G$5=0,0,(G$5-G$52)/ISI_fec!G$5)</f>
        <v>2.6831091671046665</v>
      </c>
      <c r="H136" s="274">
        <f>IF(H$5=0,0,(H$5-H$52)/ISI_fec!H$5)</f>
        <v>2.6611369197585439</v>
      </c>
      <c r="I136" s="274">
        <f>IF(I$5=0,0,(I$5-I$52)/ISI_fec!I$5)</f>
        <v>2.6593204117728977</v>
      </c>
      <c r="J136" s="274">
        <f>IF(J$5=0,0,(J$5-J$52)/ISI_fec!J$5)</f>
        <v>2.5488397181778124</v>
      </c>
      <c r="K136" s="274">
        <f>IF(K$5=0,0,(K$5-K$52)/ISI_fec!K$5)</f>
        <v>2.3272117413462143</v>
      </c>
      <c r="L136" s="274">
        <f>IF(L$5=0,0,(L$5-L$52)/ISI_fec!L$5)</f>
        <v>2.3757625320797837</v>
      </c>
      <c r="M136" s="274">
        <f>IF(M$5=0,0,(M$5-M$52)/ISI_fec!M$5)</f>
        <v>2.4006995062781327</v>
      </c>
      <c r="N136" s="274">
        <f>IF(N$5=0,0,(N$5-N$52)/ISI_fec!N$5)</f>
        <v>2.4362213128677599</v>
      </c>
      <c r="O136" s="274">
        <f>IF(O$5=0,0,(O$5-O$52)/ISI_fec!O$5)</f>
        <v>2.4100240195595912</v>
      </c>
      <c r="P136" s="274">
        <f>IF(P$5=0,0,(P$5-P$52)/ISI_fec!P$5)</f>
        <v>2.6384785073533781</v>
      </c>
      <c r="Q136" s="274">
        <f>IF(Q$5=0,0,(Q$5-Q$52)/ISI_fec!Q$5)</f>
        <v>2.6614544964775804</v>
      </c>
      <c r="R136" s="274">
        <f>IF(R$5=0,0,(R$5-R$52)/ISI_fec!R$5)</f>
        <v>2.6072333929208553</v>
      </c>
      <c r="S136" s="274">
        <f>IF(S$5=0,0,(S$5-S$52)/ISI_fec!S$5)</f>
        <v>2.4744363842468835</v>
      </c>
      <c r="T136" s="274">
        <f>IF(T$5=0,0,(T$5-T$52)/ISI_fec!T$5)</f>
        <v>2.6915612209874529</v>
      </c>
      <c r="U136" s="274">
        <f>IF(U$5=0,0,(U$5-U$52)/ISI_fec!U$5)</f>
        <v>2.5885546696092665</v>
      </c>
      <c r="V136" s="274">
        <f>IF(V$5=0,0,(V$5-V$52)/ISI_fec!V$5)</f>
        <v>2.4544376076385825</v>
      </c>
      <c r="W136" s="274">
        <f>IF(W$5=0,0,(W$5-W$52)/ISI_fec!W$5)</f>
        <v>2.4634179316699205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1.471732620444375</v>
      </c>
      <c r="C141" s="277">
        <f>IF(C$10=0,0,C$10/ISI_fec!C$10)</f>
        <v>1.4105859748102485</v>
      </c>
      <c r="D141" s="277">
        <f>IF(D$10=0,0,D$10/ISI_fec!D$10)</f>
        <v>1.4737868056008432</v>
      </c>
      <c r="E141" s="277">
        <f>IF(E$10=0,0,E$10/ISI_fec!E$10)</f>
        <v>1.49839425413348</v>
      </c>
      <c r="F141" s="277">
        <f>IF(F$10=0,0,F$10/ISI_fec!F$10)</f>
        <v>1.4694797353660753</v>
      </c>
      <c r="G141" s="277">
        <f>IF(G$10=0,0,G$10/ISI_fec!G$10)</f>
        <v>1.4657371473997411</v>
      </c>
      <c r="H141" s="277">
        <f>IF(H$10=0,0,H$10/ISI_fec!H$10)</f>
        <v>1.4035771784199036</v>
      </c>
      <c r="I141" s="277">
        <f>IF(I$10=0,0,I$10/ISI_fec!I$10)</f>
        <v>1.3842913259055367</v>
      </c>
      <c r="J141" s="277">
        <f>IF(J$10=0,0,J$10/ISI_fec!J$10)</f>
        <v>1.3738253921371826</v>
      </c>
      <c r="K141" s="277">
        <f>IF(K$10=0,0,K$10/ISI_fec!K$10)</f>
        <v>1.2963556586740905</v>
      </c>
      <c r="L141" s="277">
        <f>IF(L$10=0,0,L$10/ISI_fec!L$10)</f>
        <v>1.2820056195164189</v>
      </c>
      <c r="M141" s="277">
        <f>IF(M$10=0,0,M$10/ISI_fec!M$10)</f>
        <v>1.1369168080154171</v>
      </c>
      <c r="N141" s="277">
        <f>IF(N$10=0,0,N$10/ISI_fec!N$10)</f>
        <v>1.2250385592934163</v>
      </c>
      <c r="O141" s="277">
        <f>IF(O$10=0,0,O$10/ISI_fec!O$10)</f>
        <v>1.2742675808713368</v>
      </c>
      <c r="P141" s="277">
        <f>IF(P$10=0,0,P$10/ISI_fec!P$10)</f>
        <v>1.29252117092381</v>
      </c>
      <c r="Q141" s="277">
        <f>IF(Q$10=0,0,Q$10/ISI_fec!Q$10)</f>
        <v>1.413730780381693</v>
      </c>
      <c r="R141" s="277">
        <f>IF(R$10=0,0,R$10/ISI_fec!R$10)</f>
        <v>1.3402320361514262</v>
      </c>
      <c r="S141" s="277">
        <f>IF(S$10=0,0,S$10/ISI_fec!S$10)</f>
        <v>1.380093348672057</v>
      </c>
      <c r="T141" s="277">
        <f>IF(T$10=0,0,T$10/ISI_fec!T$10)</f>
        <v>1.4123099976493998</v>
      </c>
      <c r="U141" s="277">
        <f>IF(U$10=0,0,U$10/ISI_fec!U$10)</f>
        <v>1.3982941821565922</v>
      </c>
      <c r="V141" s="277">
        <f>IF(V$10=0,0,V$10/ISI_fec!V$10)</f>
        <v>1.4719465986304516</v>
      </c>
      <c r="W141" s="277">
        <f>IF(W$10=0,0,W$10/ISI_fec!W$10)</f>
        <v>1.3202038917509549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2.2669706686266542</v>
      </c>
      <c r="C142" s="278">
        <f>IF(C$16=0,0,C$16/ISI_fec!C$16)</f>
        <v>1.6593251582171058</v>
      </c>
      <c r="D142" s="278">
        <f>IF(D$16=0,0,D$16/ISI_fec!D$16)</f>
        <v>1.603744140484235</v>
      </c>
      <c r="E142" s="278">
        <f>IF(E$16=0,0,E$16/ISI_fec!E$16)</f>
        <v>1.630836990675629</v>
      </c>
      <c r="F142" s="278">
        <f>IF(F$16=0,0,F$16/ISI_fec!F$16)</f>
        <v>1.5339504011801279</v>
      </c>
      <c r="G142" s="278">
        <f>IF(G$16=0,0,G$16/ISI_fec!G$16)</f>
        <v>1.6163696742315907</v>
      </c>
      <c r="H142" s="278">
        <f>IF(H$16=0,0,H$16/ISI_fec!H$16)</f>
        <v>1.4738524461032001</v>
      </c>
      <c r="I142" s="278">
        <f>IF(I$16=0,0,I$16/ISI_fec!I$16)</f>
        <v>1.4151150104589061</v>
      </c>
      <c r="J142" s="278">
        <f>IF(J$16=0,0,J$16/ISI_fec!J$16)</f>
        <v>1.4115662211920152</v>
      </c>
      <c r="K142" s="278">
        <f>IF(K$16=0,0,K$16/ISI_fec!K$16)</f>
        <v>1.396079625276077</v>
      </c>
      <c r="L142" s="278">
        <f>IF(L$16=0,0,L$16/ISI_fec!L$16)</f>
        <v>1.2762996646402727</v>
      </c>
      <c r="M142" s="278">
        <f>IF(M$16=0,0,M$16/ISI_fec!M$16)</f>
        <v>1.1500959018093846</v>
      </c>
      <c r="N142" s="278">
        <f>IF(N$16=0,0,N$16/ISI_fec!N$16)</f>
        <v>1.4344684518627249</v>
      </c>
      <c r="O142" s="278">
        <f>IF(O$16=0,0,O$16/ISI_fec!O$16)</f>
        <v>1.4415755152263809</v>
      </c>
      <c r="P142" s="278">
        <f>IF(P$16=0,0,P$16/ISI_fec!P$16)</f>
        <v>2.1021480234948116</v>
      </c>
      <c r="Q142" s="278">
        <f>IF(Q$16=0,0,Q$16/ISI_fec!Q$16)</f>
        <v>2.0171912392948097</v>
      </c>
      <c r="R142" s="278">
        <f>IF(R$16=0,0,R$16/ISI_fec!R$16)</f>
        <v>2.0941556875857712</v>
      </c>
      <c r="S142" s="278">
        <f>IF(S$16=0,0,S$16/ISI_fec!S$16)</f>
        <v>1.7309733193665675</v>
      </c>
      <c r="T142" s="278">
        <f>IF(T$16=0,0,T$16/ISI_fec!T$16)</f>
        <v>1.6965141700995765</v>
      </c>
      <c r="U142" s="278">
        <f>IF(U$16=0,0,U$16/ISI_fec!U$16)</f>
        <v>1.6679617032803982</v>
      </c>
      <c r="V142" s="278">
        <f>IF(V$16=0,0,V$16/ISI_fec!V$16)</f>
        <v>1.6873429027112832</v>
      </c>
      <c r="W142" s="278">
        <f>IF(W$16=0,0,W$16/ISI_fec!W$16)</f>
        <v>1.5762099629690587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4.1344408548970604</v>
      </c>
      <c r="C143" s="278">
        <f>IF(C$22=0,0,C$22/ISI_fec!C$22)</f>
        <v>3.922719373127697</v>
      </c>
      <c r="D143" s="278">
        <f>IF(D$22=0,0,D$22/ISI_fec!D$22)</f>
        <v>3.8972887721985878</v>
      </c>
      <c r="E143" s="278">
        <f>IF(E$22=0,0,E$22/ISI_fec!E$22)</f>
        <v>3.892565309477984</v>
      </c>
      <c r="F143" s="278">
        <f>IF(F$22=0,0,F$22/ISI_fec!F$22)</f>
        <v>3.9027855793277784</v>
      </c>
      <c r="G143" s="278">
        <f>IF(G$22=0,0,G$22/ISI_fec!G$22)</f>
        <v>4.0872526432107037</v>
      </c>
      <c r="H143" s="278">
        <f>IF(H$22=0,0,H$22/ISI_fec!H$22)</f>
        <v>4.0729736543869599</v>
      </c>
      <c r="I143" s="278">
        <f>IF(I$22=0,0,I$22/ISI_fec!I$22)</f>
        <v>4.0988234593901609</v>
      </c>
      <c r="J143" s="278">
        <f>IF(J$22=0,0,J$22/ISI_fec!J$22)</f>
        <v>3.9742576676740633</v>
      </c>
      <c r="K143" s="278">
        <f>IF(K$22=0,0,K$22/ISI_fec!K$22)</f>
        <v>3.9464923110810526</v>
      </c>
      <c r="L143" s="278">
        <f>IF(L$22=0,0,L$22/ISI_fec!L$22)</f>
        <v>3.8321271994619677</v>
      </c>
      <c r="M143" s="278">
        <f>IF(M$22=0,0,M$22/ISI_fec!M$22)</f>
        <v>3.986560466262731</v>
      </c>
      <c r="N143" s="278">
        <f>IF(N$22=0,0,N$22/ISI_fec!N$22)</f>
        <v>3.9408786663452045</v>
      </c>
      <c r="O143" s="278">
        <f>IF(O$22=0,0,O$22/ISI_fec!O$22)</f>
        <v>3.832986823786412</v>
      </c>
      <c r="P143" s="278">
        <f>IF(P$22=0,0,P$22/ISI_fec!P$22)</f>
        <v>4.0283791426545941</v>
      </c>
      <c r="Q143" s="278">
        <f>IF(Q$22=0,0,Q$22/ISI_fec!Q$22)</f>
        <v>4.0190374730678791</v>
      </c>
      <c r="R143" s="278">
        <f>IF(R$22=0,0,R$22/ISI_fec!R$22)</f>
        <v>4.0351058333385943</v>
      </c>
      <c r="S143" s="278">
        <f>IF(S$22=0,0,S$22/ISI_fec!S$22)</f>
        <v>3.831852723144352</v>
      </c>
      <c r="T143" s="278">
        <f>IF(T$22=0,0,T$22/ISI_fec!T$22)</f>
        <v>3.9986000680098033</v>
      </c>
      <c r="U143" s="278">
        <f>IF(U$22=0,0,U$22/ISI_fec!U$22)</f>
        <v>3.9617276025134145</v>
      </c>
      <c r="V143" s="278">
        <f>IF(V$22=0,0,V$22/ISI_fec!V$22)</f>
        <v>3.7197034169477221</v>
      </c>
      <c r="W143" s="278">
        <f>IF(W$22=0,0,W$22/ISI_fec!W$22)</f>
        <v>3.7247666124603565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1.5282364986379149</v>
      </c>
      <c r="C144" s="278">
        <f>IF(C$28=0,0,C$28/ISI_fec!C$28)</f>
        <v>1.4801285003609417</v>
      </c>
      <c r="D144" s="278">
        <f>IF(D$28=0,0,D$28/ISI_fec!D$28)</f>
        <v>1.5377116565947087</v>
      </c>
      <c r="E144" s="278">
        <f>IF(E$28=0,0,E$28/ISI_fec!E$28)</f>
        <v>1.5627573512663244</v>
      </c>
      <c r="F144" s="278">
        <f>IF(F$28=0,0,F$28/ISI_fec!F$28)</f>
        <v>1.5449247768626297</v>
      </c>
      <c r="G144" s="278">
        <f>IF(G$28=0,0,G$28/ISI_fec!G$28)</f>
        <v>1.530112473732836</v>
      </c>
      <c r="H144" s="278">
        <f>IF(H$28=0,0,H$28/ISI_fec!H$28)</f>
        <v>1.4740714621064859</v>
      </c>
      <c r="I144" s="278">
        <f>IF(I$28=0,0,I$28/ISI_fec!I$28)</f>
        <v>1.4406057211611611</v>
      </c>
      <c r="J144" s="278">
        <f>IF(J$28=0,0,J$28/ISI_fec!J$28)</f>
        <v>1.4327925973014342</v>
      </c>
      <c r="K144" s="278">
        <f>IF(K$28=0,0,K$28/ISI_fec!K$28)</f>
        <v>1.4265053169775253</v>
      </c>
      <c r="L144" s="278">
        <f>IF(L$28=0,0,L$28/ISI_fec!L$28)</f>
        <v>1.3242560513709052</v>
      </c>
      <c r="M144" s="278">
        <f>IF(M$28=0,0,M$28/ISI_fec!M$28)</f>
        <v>1.1889689999267345</v>
      </c>
      <c r="N144" s="278">
        <f>IF(N$28=0,0,N$28/ISI_fec!N$28)</f>
        <v>1.2665101429013017</v>
      </c>
      <c r="O144" s="278">
        <f>IF(O$28=0,0,O$28/ISI_fec!O$28)</f>
        <v>1.3268386686691958</v>
      </c>
      <c r="P144" s="278">
        <f>IF(P$28=0,0,P$28/ISI_fec!P$28)</f>
        <v>1.349129158236243</v>
      </c>
      <c r="Q144" s="278">
        <f>IF(Q$28=0,0,Q$28/ISI_fec!Q$28)</f>
        <v>1.4893537648734347</v>
      </c>
      <c r="R144" s="278">
        <f>IF(R$28=0,0,R$28/ISI_fec!R$28)</f>
        <v>1.4175799348409786</v>
      </c>
      <c r="S144" s="278">
        <f>IF(S$28=0,0,S$28/ISI_fec!S$28)</f>
        <v>1.4338390036204198</v>
      </c>
      <c r="T144" s="278">
        <f>IF(T$28=0,0,T$28/ISI_fec!T$28)</f>
        <v>1.4737659597179662</v>
      </c>
      <c r="U144" s="278">
        <f>IF(U$28=0,0,U$28/ISI_fec!U$28)</f>
        <v>1.4526203814787546</v>
      </c>
      <c r="V144" s="278">
        <f>IF(V$28=0,0,V$28/ISI_fec!V$28)</f>
        <v>1.5403057697235183</v>
      </c>
      <c r="W144" s="278">
        <f>IF(W$28=0,0,W$28/ISI_fec!W$28)</f>
        <v>1.4848994570795631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2.0054213770852027</v>
      </c>
      <c r="C145" s="279">
        <f>IF(C$35=0,0,C$35/ISI_fec!C$35)</f>
        <v>1.7800240969078212</v>
      </c>
      <c r="D145" s="279">
        <f>IF(D$35=0,0,D$35/ISI_fec!D$35)</f>
        <v>1.7810398776768337</v>
      </c>
      <c r="E145" s="279">
        <f>IF(E$35=0,0,E$35/ISI_fec!E$35)</f>
        <v>1.7980502359887682</v>
      </c>
      <c r="F145" s="279">
        <f>IF(F$35=0,0,F$35/ISI_fec!F$35)</f>
        <v>1.5855285786227566</v>
      </c>
      <c r="G145" s="279">
        <f>IF(G$35=0,0,G$35/ISI_fec!G$35)</f>
        <v>1.6131398498373088</v>
      </c>
      <c r="H145" s="279">
        <f>IF(H$35=0,0,H$35/ISI_fec!H$35)</f>
        <v>1.6909441196871668</v>
      </c>
      <c r="I145" s="279">
        <f>IF(I$35=0,0,I$35/ISI_fec!I$35)</f>
        <v>1.6680505330478368</v>
      </c>
      <c r="J145" s="279">
        <f>IF(J$35=0,0,J$35/ISI_fec!J$35)</f>
        <v>1.6488489461955149</v>
      </c>
      <c r="K145" s="279">
        <f>IF(K$35=0,0,K$35/ISI_fec!K$35)</f>
        <v>0.78738863442530282</v>
      </c>
      <c r="L145" s="279">
        <f>IF(L$35=0,0,L$35/ISI_fec!L$35)</f>
        <v>1.4481206201215091</v>
      </c>
      <c r="M145" s="279">
        <f>IF(M$35=0,0,M$35/ISI_fec!M$35)</f>
        <v>1.3293066115540779</v>
      </c>
      <c r="N145" s="279">
        <f>IF(N$35=0,0,N$35/ISI_fec!N$35)</f>
        <v>1.1615010430025252</v>
      </c>
      <c r="O145" s="279">
        <f>IF(O$35=0,0,O$35/ISI_fec!O$35)</f>
        <v>1.2676316730982218</v>
      </c>
      <c r="P145" s="279">
        <f>IF(P$35=0,0,P$35/ISI_fec!P$35)</f>
        <v>1.427951075774373</v>
      </c>
      <c r="Q145" s="279">
        <f>IF(Q$35=0,0,Q$35/ISI_fec!Q$35)</f>
        <v>1.2094688865866545</v>
      </c>
      <c r="R145" s="279">
        <f>IF(R$35=0,0,R$35/ISI_fec!R$35)</f>
        <v>1.1281409872183648</v>
      </c>
      <c r="S145" s="279">
        <f>IF(S$35=0,0,S$35/ISI_fec!S$35)</f>
        <v>1.1484279789127632</v>
      </c>
      <c r="T145" s="279">
        <f>IF(T$35=0,0,T$35/ISI_fec!T$35)</f>
        <v>1.3910444919096132</v>
      </c>
      <c r="U145" s="279">
        <f>IF(U$35=0,0,U$35/ISI_fec!U$35)</f>
        <v>1.1301053940794021</v>
      </c>
      <c r="V145" s="279">
        <f>IF(V$35=0,0,V$35/ISI_fec!V$35)</f>
        <v>1.2216777528002571</v>
      </c>
      <c r="W145" s="279">
        <f>IF(W$35=0,0,W$35/ISI_fec!W$35)</f>
        <v>1.4494514363902007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1.1495864207138102</v>
      </c>
      <c r="C147" s="274">
        <f>IF(C$54=0,0,(C$54-C$96)/ISI_fec!C$54)</f>
        <v>0.99854611560900952</v>
      </c>
      <c r="D147" s="274">
        <f>IF(D$54=0,0,(D$54-D$96)/ISI_fec!D$54)</f>
        <v>1.0059207084004345</v>
      </c>
      <c r="E147" s="274">
        <f>IF(E$54=0,0,(E$54-E$96)/ISI_fec!E$54)</f>
        <v>1.0180929287207445</v>
      </c>
      <c r="F147" s="274">
        <f>IF(F$54=0,0,(F$54-F$96)/ISI_fec!F$54)</f>
        <v>0.97456309256179485</v>
      </c>
      <c r="G147" s="274">
        <f>IF(G$54=0,0,(G$54-G$96)/ISI_fec!G$54)</f>
        <v>0.98786109202777839</v>
      </c>
      <c r="H147" s="274">
        <f>IF(H$54=0,0,(H$54-H$96)/ISI_fec!H$54)</f>
        <v>0.95684350085079484</v>
      </c>
      <c r="I147" s="274">
        <f>IF(I$54=0,0,(I$54-I$96)/ISI_fec!I$54)</f>
        <v>0.935203775155245</v>
      </c>
      <c r="J147" s="274">
        <f>IF(J$54=0,0,(J$54-J$96)/ISI_fec!J$54)</f>
        <v>0.9277649646969256</v>
      </c>
      <c r="K147" s="274">
        <f>IF(K$54=0,0,(K$54-K$96)/ISI_fec!K$54)</f>
        <v>0.83331926534271217</v>
      </c>
      <c r="L147" s="274">
        <f>IF(L$54=0,0,(L$54-L$96)/ISI_fec!L$54)</f>
        <v>0.86025709047548693</v>
      </c>
      <c r="M147" s="274">
        <f>IF(M$54=0,0,(M$54-M$96)/ISI_fec!M$54)</f>
        <v>0.79471792086993209</v>
      </c>
      <c r="N147" s="274">
        <f>IF(N$54=0,0,(N$54-N$96)/ISI_fec!N$54)</f>
        <v>0.84009754575079898</v>
      </c>
      <c r="O147" s="274">
        <f>IF(O$54=0,0,(O$54-O$96)/ISI_fec!O$54)</f>
        <v>0.87388667881808935</v>
      </c>
      <c r="P147" s="274">
        <f>IF(P$54=0,0,(P$54-P$96)/ISI_fec!P$54)</f>
        <v>1.0343913745068118</v>
      </c>
      <c r="Q147" s="274">
        <f>IF(Q$54=0,0,(Q$54-Q$96)/ISI_fec!Q$54)</f>
        <v>1.0359222607944876</v>
      </c>
      <c r="R147" s="274">
        <f>IF(R$54=0,0,(R$54-R$96)/ISI_fec!R$54)</f>
        <v>1.0183446790316806</v>
      </c>
      <c r="S147" s="274">
        <f>IF(S$54=0,0,(S$54-S$96)/ISI_fec!S$54)</f>
        <v>0.9586736704964125</v>
      </c>
      <c r="T147" s="274">
        <f>IF(T$54=0,0,(T$54-T$96)/ISI_fec!T$54)</f>
        <v>0.99751554650103846</v>
      </c>
      <c r="U147" s="274">
        <f>IF(U$54=0,0,(U$54-U$96)/ISI_fec!U$54)</f>
        <v>0.9551316724335368</v>
      </c>
      <c r="V147" s="274">
        <f>IF(V$54=0,0,(V$54-V$96)/ISI_fec!V$54)</f>
        <v>0.99573928288141278</v>
      </c>
      <c r="W147" s="274">
        <f>IF(W$54=0,0,(W$54-W$96)/ISI_fec!W$54)</f>
        <v>0.98797840317839214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1.471732620444375</v>
      </c>
      <c r="C152" s="277">
        <f>IF(C$59=0,0,C$59/ISI_fec!C$59)</f>
        <v>1.4105859748102489</v>
      </c>
      <c r="D152" s="277">
        <f>IF(D$59=0,0,D$59/ISI_fec!D$59)</f>
        <v>1.4737868056008432</v>
      </c>
      <c r="E152" s="277">
        <f>IF(E$59=0,0,E$59/ISI_fec!E$59)</f>
        <v>1.4983942541334798</v>
      </c>
      <c r="F152" s="277">
        <f>IF(F$59=0,0,F$59/ISI_fec!F$59)</f>
        <v>1.4694797353660751</v>
      </c>
      <c r="G152" s="277">
        <f>IF(G$59=0,0,G$59/ISI_fec!G$59)</f>
        <v>1.4657371473997414</v>
      </c>
      <c r="H152" s="277">
        <f>IF(H$59=0,0,H$59/ISI_fec!H$59)</f>
        <v>1.403577178419904</v>
      </c>
      <c r="I152" s="277">
        <f>IF(I$59=0,0,I$59/ISI_fec!I$59)</f>
        <v>1.3842913259055367</v>
      </c>
      <c r="J152" s="277">
        <f>IF(J$59=0,0,J$59/ISI_fec!J$59)</f>
        <v>1.3738253921371826</v>
      </c>
      <c r="K152" s="277">
        <f>IF(K$59=0,0,K$59/ISI_fec!K$59)</f>
        <v>1.2963556586740905</v>
      </c>
      <c r="L152" s="277">
        <f>IF(L$59=0,0,L$59/ISI_fec!L$59)</f>
        <v>1.2820056195164189</v>
      </c>
      <c r="M152" s="277">
        <f>IF(M$59=0,0,M$59/ISI_fec!M$59)</f>
        <v>1.1369168080154168</v>
      </c>
      <c r="N152" s="277">
        <f>IF(N$59=0,0,N$59/ISI_fec!N$59)</f>
        <v>1.2250385592934163</v>
      </c>
      <c r="O152" s="277">
        <f>IF(O$59=0,0,O$59/ISI_fec!O$59)</f>
        <v>1.2742675808713371</v>
      </c>
      <c r="P152" s="277">
        <f>IF(P$59=0,0,P$59/ISI_fec!P$59)</f>
        <v>1.29252117092381</v>
      </c>
      <c r="Q152" s="277">
        <f>IF(Q$59=0,0,Q$59/ISI_fec!Q$59)</f>
        <v>1.4137307803816925</v>
      </c>
      <c r="R152" s="277">
        <f>IF(R$59=0,0,R$59/ISI_fec!R$59)</f>
        <v>1.3402320361514259</v>
      </c>
      <c r="S152" s="277">
        <f>IF(S$59=0,0,S$59/ISI_fec!S$59)</f>
        <v>1.3800933486720566</v>
      </c>
      <c r="T152" s="277">
        <f>IF(T$59=0,0,T$59/ISI_fec!T$59)</f>
        <v>1.4123099976493998</v>
      </c>
      <c r="U152" s="277">
        <f>IF(U$59=0,0,U$59/ISI_fec!U$59)</f>
        <v>1.398294182156592</v>
      </c>
      <c r="V152" s="277">
        <f>IF(V$59=0,0,V$59/ISI_fec!V$59)</f>
        <v>1.4719465986304516</v>
      </c>
      <c r="W152" s="277">
        <f>IF(W$59=0,0,W$59/ISI_fec!W$59)</f>
        <v>1.3202038917509553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3.2630612573941327</v>
      </c>
      <c r="C153" s="278">
        <f>IF(C$65=0,0,C$65/ISI_fec!C$65)</f>
        <v>2.6769311111842438</v>
      </c>
      <c r="D153" s="278">
        <f>IF(D$65=0,0,D$65/ISI_fec!D$65)</f>
        <v>2.5043410359869207</v>
      </c>
      <c r="E153" s="278">
        <f>IF(E$65=0,0,E$65/ISI_fec!E$65)</f>
        <v>2.5107860488244662</v>
      </c>
      <c r="F153" s="278">
        <f>IF(F$65=0,0,F$65/ISI_fec!F$65)</f>
        <v>2.4157983349468735</v>
      </c>
      <c r="G153" s="278">
        <f>IF(G$65=0,0,G$65/ISI_fec!G$65)</f>
        <v>2.54545685855576</v>
      </c>
      <c r="H153" s="278">
        <f>IF(H$65=0,0,H$65/ISI_fec!H$65)</f>
        <v>2.428376383821599</v>
      </c>
      <c r="I153" s="278">
        <f>IF(I$65=0,0,I$65/ISI_fec!I$65)</f>
        <v>2.379867349466362</v>
      </c>
      <c r="J153" s="278">
        <f>IF(J$65=0,0,J$65/ISI_fec!J$65)</f>
        <v>2.3847190682323922</v>
      </c>
      <c r="K153" s="278">
        <f>IF(K$65=0,0,K$65/ISI_fec!K$65)</f>
        <v>2.4364288391689413</v>
      </c>
      <c r="L153" s="278">
        <f>IF(L$65=0,0,L$65/ISI_fec!L$65)</f>
        <v>2.365967265951364</v>
      </c>
      <c r="M153" s="278">
        <f>IF(M$65=0,0,M$65/ISI_fec!M$65)</f>
        <v>2.3790208752321202</v>
      </c>
      <c r="N153" s="278">
        <f>IF(N$65=0,0,N$65/ISI_fec!N$65)</f>
        <v>2.4301344968970726</v>
      </c>
      <c r="O153" s="278">
        <f>IF(O$65=0,0,O$65/ISI_fec!O$65)</f>
        <v>2.3907106685172081</v>
      </c>
      <c r="P153" s="278">
        <f>IF(P$65=0,0,P$65/ISI_fec!P$65)</f>
        <v>3.2408939635172151</v>
      </c>
      <c r="Q153" s="278">
        <f>IF(Q$65=0,0,Q$65/ISI_fec!Q$65)</f>
        <v>2.9526036515133427</v>
      </c>
      <c r="R153" s="278">
        <f>IF(R$65=0,0,R$65/ISI_fec!R$65)</f>
        <v>3.1693738290208828</v>
      </c>
      <c r="S153" s="278">
        <f>IF(S$65=0,0,S$65/ISI_fec!S$65)</f>
        <v>2.6733418804798541</v>
      </c>
      <c r="T153" s="278">
        <f>IF(T$65=0,0,T$65/ISI_fec!T$65)</f>
        <v>2.5962693053471155</v>
      </c>
      <c r="U153" s="278">
        <f>IF(U$65=0,0,U$65/ISI_fec!U$65)</f>
        <v>2.6073209161163589</v>
      </c>
      <c r="V153" s="278">
        <f>IF(V$65=0,0,V$65/ISI_fec!V$65)</f>
        <v>2.5324295393271785</v>
      </c>
      <c r="W153" s="278">
        <f>IF(W$65=0,0,W$65/ISI_fec!W$65)</f>
        <v>2.5040061620349996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1.5282364986379149</v>
      </c>
      <c r="C155" s="278">
        <f>IF(C$72=0,0,C$72/ISI_fec!C$72)</f>
        <v>1.4801285003609419</v>
      </c>
      <c r="D155" s="278">
        <f>IF(D$72=0,0,D$72/ISI_fec!D$72)</f>
        <v>1.5377116565947089</v>
      </c>
      <c r="E155" s="278">
        <f>IF(E$72=0,0,E$72/ISI_fec!E$72)</f>
        <v>1.5627573512663249</v>
      </c>
      <c r="F155" s="278">
        <f>IF(F$72=0,0,F$72/ISI_fec!F$72)</f>
        <v>1.54492477686263</v>
      </c>
      <c r="G155" s="278">
        <f>IF(G$72=0,0,G$72/ISI_fec!G$72)</f>
        <v>1.5301124737328362</v>
      </c>
      <c r="H155" s="278">
        <f>IF(H$72=0,0,H$72/ISI_fec!H$72)</f>
        <v>1.4740714621064859</v>
      </c>
      <c r="I155" s="278">
        <f>IF(I$72=0,0,I$72/ISI_fec!I$72)</f>
        <v>1.4406057211611616</v>
      </c>
      <c r="J155" s="278">
        <f>IF(J$72=0,0,J$72/ISI_fec!J$72)</f>
        <v>1.4327925973014339</v>
      </c>
      <c r="K155" s="278">
        <f>IF(K$72=0,0,K$72/ISI_fec!K$72)</f>
        <v>1.4265053169775253</v>
      </c>
      <c r="L155" s="278">
        <f>IF(L$72=0,0,L$72/ISI_fec!L$72)</f>
        <v>1.3242560513709047</v>
      </c>
      <c r="M155" s="278">
        <f>IF(M$72=0,0,M$72/ISI_fec!M$72)</f>
        <v>1.1889689999267348</v>
      </c>
      <c r="N155" s="278">
        <f>IF(N$72=0,0,N$72/ISI_fec!N$72)</f>
        <v>1.2665101429013019</v>
      </c>
      <c r="O155" s="278">
        <f>IF(O$72=0,0,O$72/ISI_fec!O$72)</f>
        <v>1.3268386686691953</v>
      </c>
      <c r="P155" s="278">
        <f>IF(P$72=0,0,P$72/ISI_fec!P$72)</f>
        <v>1.3491291582362428</v>
      </c>
      <c r="Q155" s="278">
        <f>IF(Q$72=0,0,Q$72/ISI_fec!Q$72)</f>
        <v>1.489353764873435</v>
      </c>
      <c r="R155" s="278">
        <f>IF(R$72=0,0,R$72/ISI_fec!R$72)</f>
        <v>1.4175799348409781</v>
      </c>
      <c r="S155" s="278">
        <f>IF(S$72=0,0,S$72/ISI_fec!S$72)</f>
        <v>1.4338390036204205</v>
      </c>
      <c r="T155" s="278">
        <f>IF(T$72=0,0,T$72/ISI_fec!T$72)</f>
        <v>1.4737659597179653</v>
      </c>
      <c r="U155" s="278">
        <f>IF(U$72=0,0,U$72/ISI_fec!U$72)</f>
        <v>1.4526203814787544</v>
      </c>
      <c r="V155" s="278">
        <f>IF(V$72=0,0,V$72/ISI_fec!V$72)</f>
        <v>1.5403057697235181</v>
      </c>
      <c r="W155" s="278">
        <f>IF(W$72=0,0,W$72/ISI_fec!W$72)</f>
        <v>1.4848994570795639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2.0054213770852036</v>
      </c>
      <c r="C156" s="279">
        <f>IF(C$79=0,0,C$79/ISI_fec!C$79)</f>
        <v>1.780024096907822</v>
      </c>
      <c r="D156" s="279">
        <f>IF(D$79=0,0,D$79/ISI_fec!D$79)</f>
        <v>1.7810398776768346</v>
      </c>
      <c r="E156" s="279">
        <f>IF(E$79=0,0,E$79/ISI_fec!E$79)</f>
        <v>1.7980502359887689</v>
      </c>
      <c r="F156" s="279">
        <f>IF(F$79=0,0,F$79/ISI_fec!F$79)</f>
        <v>1.5855285786227566</v>
      </c>
      <c r="G156" s="279">
        <f>IF(G$79=0,0,G$79/ISI_fec!G$79)</f>
        <v>1.6131398498373093</v>
      </c>
      <c r="H156" s="279">
        <f>IF(H$79=0,0,H$79/ISI_fec!H$79)</f>
        <v>1.6909441196871666</v>
      </c>
      <c r="I156" s="279">
        <f>IF(I$79=0,0,I$79/ISI_fec!I$79)</f>
        <v>1.6680505330478366</v>
      </c>
      <c r="J156" s="279">
        <f>IF(J$79=0,0,J$79/ISI_fec!J$79)</f>
        <v>1.6488489461955149</v>
      </c>
      <c r="K156" s="279">
        <f>IF(K$79=0,0,K$79/ISI_fec!K$79)</f>
        <v>0.78738863442530238</v>
      </c>
      <c r="L156" s="279">
        <f>IF(L$79=0,0,L$79/ISI_fec!L$79)</f>
        <v>1.4481206201215089</v>
      </c>
      <c r="M156" s="279">
        <f>IF(M$79=0,0,M$79/ISI_fec!M$79)</f>
        <v>1.3293066115540779</v>
      </c>
      <c r="N156" s="279">
        <f>IF(N$79=0,0,N$79/ISI_fec!N$79)</f>
        <v>1.161501043002525</v>
      </c>
      <c r="O156" s="279">
        <f>IF(O$79=0,0,O$79/ISI_fec!O$79)</f>
        <v>1.267631673098222</v>
      </c>
      <c r="P156" s="279">
        <f>IF(P$79=0,0,P$79/ISI_fec!P$79)</f>
        <v>1.4279510757743725</v>
      </c>
      <c r="Q156" s="279">
        <f>IF(Q$79=0,0,Q$79/ISI_fec!Q$79)</f>
        <v>1.2094688865866543</v>
      </c>
      <c r="R156" s="279">
        <f>IF(R$79=0,0,R$79/ISI_fec!R$79)</f>
        <v>1.1281409872183645</v>
      </c>
      <c r="S156" s="279">
        <f>IF(S$79=0,0,S$79/ISI_fec!S$79)</f>
        <v>1.1484279789127627</v>
      </c>
      <c r="T156" s="279">
        <f>IF(T$79=0,0,T$79/ISI_fec!T$79)</f>
        <v>1.3910444919096125</v>
      </c>
      <c r="U156" s="279">
        <f>IF(U$79=0,0,U$79/ISI_fec!U$79)</f>
        <v>1.1301053940794019</v>
      </c>
      <c r="V156" s="279">
        <f>IF(V$79=0,0,V$79/ISI_fec!V$79)</f>
        <v>1.2216777528002565</v>
      </c>
      <c r="W156" s="279">
        <f>IF(W$79=0,0,W$79/ISI_fec!W$79)</f>
        <v>1.4494514363902005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IT: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2261.9446197702964</v>
      </c>
      <c r="C3" s="205">
        <f t="shared" si="0"/>
        <v>2035.9925022615864</v>
      </c>
      <c r="D3" s="205">
        <f t="shared" si="0"/>
        <v>1873.3458487341177</v>
      </c>
      <c r="E3" s="205">
        <f t="shared" si="0"/>
        <v>2034.4471793603188</v>
      </c>
      <c r="F3" s="205">
        <f t="shared" si="0"/>
        <v>2111.1937958496737</v>
      </c>
      <c r="G3" s="205">
        <f t="shared" si="0"/>
        <v>2212.8650330217151</v>
      </c>
      <c r="H3" s="205">
        <f t="shared" si="0"/>
        <v>2357.9713008692638</v>
      </c>
      <c r="I3" s="205">
        <f t="shared" si="0"/>
        <v>2648.6268317612939</v>
      </c>
      <c r="J3" s="205">
        <f t="shared" si="0"/>
        <v>2385.1763983762357</v>
      </c>
      <c r="K3" s="205">
        <f t="shared" si="0"/>
        <v>1983.1531438048175</v>
      </c>
      <c r="L3" s="205">
        <f t="shared" si="0"/>
        <v>2510.4342875826446</v>
      </c>
      <c r="M3" s="205">
        <f t="shared" si="0"/>
        <v>2603.8765729422648</v>
      </c>
      <c r="N3" s="205">
        <f t="shared" si="0"/>
        <v>2194.3460018162623</v>
      </c>
      <c r="O3" s="205">
        <f t="shared" si="0"/>
        <v>2129.088400839682</v>
      </c>
      <c r="P3" s="205">
        <f t="shared" si="0"/>
        <v>2327.2916752542942</v>
      </c>
      <c r="Q3" s="205">
        <f t="shared" si="0"/>
        <v>2622.0850611273481</v>
      </c>
      <c r="R3" s="205">
        <f t="shared" si="0"/>
        <v>2619.6945465754952</v>
      </c>
      <c r="S3" s="205">
        <f t="shared" si="0"/>
        <v>2882.3495305743068</v>
      </c>
      <c r="T3" s="205">
        <f t="shared" si="0"/>
        <v>2866.8659136475508</v>
      </c>
      <c r="U3" s="205">
        <f t="shared" si="0"/>
        <v>2746.2813317858599</v>
      </c>
      <c r="V3" s="205">
        <f t="shared" si="0"/>
        <v>2274.2607975098663</v>
      </c>
      <c r="W3" s="205">
        <f t="shared" si="0"/>
        <v>2910.9135536836134</v>
      </c>
      <c r="DA3" s="112"/>
    </row>
    <row r="4" spans="1:105" ht="12" customHeight="1" x14ac:dyDescent="0.25">
      <c r="A4" s="50" t="s">
        <v>43</v>
      </c>
      <c r="B4" s="243">
        <v>341.51975452229232</v>
      </c>
      <c r="C4" s="243">
        <v>307.40436945455212</v>
      </c>
      <c r="D4" s="243">
        <v>282.84716115640458</v>
      </c>
      <c r="E4" s="243">
        <v>307.17104884480528</v>
      </c>
      <c r="F4" s="243">
        <v>318.75863829981267</v>
      </c>
      <c r="G4" s="243">
        <v>334.10947211664569</v>
      </c>
      <c r="H4" s="243">
        <v>356.01834492537671</v>
      </c>
      <c r="I4" s="243">
        <v>399.90297618167739</v>
      </c>
      <c r="J4" s="243">
        <v>360.12590712700108</v>
      </c>
      <c r="K4" s="243">
        <v>30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1024.5592635668772</v>
      </c>
      <c r="C5" s="284">
        <f t="shared" si="1"/>
        <v>922.21310836365683</v>
      </c>
      <c r="D5" s="284">
        <f t="shared" si="1"/>
        <v>848.54148346921386</v>
      </c>
      <c r="E5" s="284">
        <f t="shared" si="1"/>
        <v>921.51314653441591</v>
      </c>
      <c r="F5" s="284">
        <f t="shared" si="1"/>
        <v>956.27591489943802</v>
      </c>
      <c r="G5" s="284">
        <f t="shared" si="1"/>
        <v>1002.3284163499371</v>
      </c>
      <c r="H5" s="284">
        <f t="shared" si="1"/>
        <v>1068.05503477613</v>
      </c>
      <c r="I5" s="284">
        <f t="shared" si="1"/>
        <v>1199.7089285450324</v>
      </c>
      <c r="J5" s="284">
        <f t="shared" si="1"/>
        <v>1080.3777213810033</v>
      </c>
      <c r="K5" s="284">
        <f t="shared" si="1"/>
        <v>744.18796609313563</v>
      </c>
      <c r="L5" s="284">
        <f t="shared" si="1"/>
        <v>1332.2659379836625</v>
      </c>
      <c r="M5" s="284">
        <f t="shared" si="1"/>
        <v>1437.8373449864441</v>
      </c>
      <c r="N5" s="284">
        <f t="shared" si="1"/>
        <v>1129.4173064780505</v>
      </c>
      <c r="O5" s="284">
        <f t="shared" si="1"/>
        <v>1105.356864618926</v>
      </c>
      <c r="P5" s="284">
        <f t="shared" si="1"/>
        <v>527.48389666902403</v>
      </c>
      <c r="Q5" s="284">
        <f t="shared" si="1"/>
        <v>572.10223537092702</v>
      </c>
      <c r="R5" s="284">
        <f t="shared" si="1"/>
        <v>604.21487934312131</v>
      </c>
      <c r="S5" s="284">
        <f t="shared" si="1"/>
        <v>822.01534020656754</v>
      </c>
      <c r="T5" s="284">
        <f t="shared" si="1"/>
        <v>911.93420772048887</v>
      </c>
      <c r="U5" s="284">
        <f t="shared" si="1"/>
        <v>900.63727571682261</v>
      </c>
      <c r="V5" s="284">
        <f t="shared" si="1"/>
        <v>779.20970009697157</v>
      </c>
      <c r="W5" s="284">
        <f t="shared" si="1"/>
        <v>794.2771720312345</v>
      </c>
      <c r="DA5" s="94"/>
    </row>
    <row r="6" spans="1:105" ht="12" customHeight="1" x14ac:dyDescent="0.25">
      <c r="A6" s="99" t="s">
        <v>44</v>
      </c>
      <c r="B6" s="284">
        <v>263.06221046310969</v>
      </c>
      <c r="C6" s="284">
        <v>259.00688885668131</v>
      </c>
      <c r="D6" s="284">
        <v>237.0093944902253</v>
      </c>
      <c r="E6" s="284">
        <v>257.11798699700898</v>
      </c>
      <c r="F6" s="284">
        <v>262.87482874299468</v>
      </c>
      <c r="G6" s="284">
        <v>173.09518456672299</v>
      </c>
      <c r="H6" s="284">
        <v>166.36406863535359</v>
      </c>
      <c r="I6" s="284">
        <v>172.24069148692129</v>
      </c>
      <c r="J6" s="284">
        <v>157.15816556900629</v>
      </c>
      <c r="K6" s="284">
        <v>149.09517153381199</v>
      </c>
      <c r="L6" s="284">
        <v>186.3484461375906</v>
      </c>
      <c r="M6" s="284">
        <v>199.59862254528329</v>
      </c>
      <c r="N6" s="284">
        <v>131.76079759489801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761.49705310376748</v>
      </c>
      <c r="C7" s="284">
        <v>663.20621950697546</v>
      </c>
      <c r="D7" s="284">
        <v>611.53208897898855</v>
      </c>
      <c r="E7" s="284">
        <v>664.39515953740693</v>
      </c>
      <c r="F7" s="284">
        <v>693.4010861564434</v>
      </c>
      <c r="G7" s="284">
        <v>829.23323178321414</v>
      </c>
      <c r="H7" s="284">
        <v>901.69096614077648</v>
      </c>
      <c r="I7" s="284">
        <v>1027.4682370581111</v>
      </c>
      <c r="J7" s="284">
        <v>923.219555811997</v>
      </c>
      <c r="K7" s="284">
        <v>595.09279455932369</v>
      </c>
      <c r="L7" s="284">
        <v>1145.9174918460719</v>
      </c>
      <c r="M7" s="284">
        <v>1238.2387224411609</v>
      </c>
      <c r="N7" s="284">
        <v>997.65650888315247</v>
      </c>
      <c r="O7" s="284">
        <v>1105.356864618926</v>
      </c>
      <c r="P7" s="284">
        <v>527.48389666902403</v>
      </c>
      <c r="Q7" s="284">
        <v>572.10223537092702</v>
      </c>
      <c r="R7" s="284">
        <v>604.21487934312131</v>
      </c>
      <c r="S7" s="284">
        <v>822.01534020656754</v>
      </c>
      <c r="T7" s="284">
        <v>911.93420772048887</v>
      </c>
      <c r="U7" s="284">
        <v>900.63727571682261</v>
      </c>
      <c r="V7" s="284">
        <v>779.20970009697157</v>
      </c>
      <c r="W7" s="284">
        <v>794.2771720312345</v>
      </c>
      <c r="DA7" s="94" t="s">
        <v>437</v>
      </c>
    </row>
    <row r="8" spans="1:105" ht="12" customHeight="1" x14ac:dyDescent="0.25">
      <c r="A8" s="49" t="s">
        <v>45</v>
      </c>
      <c r="B8" s="244">
        <v>895.8656016811268</v>
      </c>
      <c r="C8" s="244">
        <v>806.37502444337747</v>
      </c>
      <c r="D8" s="244">
        <v>741.95720410849924</v>
      </c>
      <c r="E8" s="244">
        <v>805.7629839810977</v>
      </c>
      <c r="F8" s="244">
        <v>836.15924265042293</v>
      </c>
      <c r="G8" s="244">
        <v>876.42714455513226</v>
      </c>
      <c r="H8" s="244">
        <v>933.89792116775686</v>
      </c>
      <c r="I8" s="244">
        <v>1049.0149270345839</v>
      </c>
      <c r="J8" s="244">
        <v>944.67276986823151</v>
      </c>
      <c r="K8" s="244">
        <v>1208.9651777116819</v>
      </c>
      <c r="L8" s="244">
        <v>1178.1683495989821</v>
      </c>
      <c r="M8" s="244">
        <v>1166.0392279558209</v>
      </c>
      <c r="N8" s="244">
        <v>1064.928695338212</v>
      </c>
      <c r="O8" s="244">
        <v>1023.731536220756</v>
      </c>
      <c r="P8" s="244">
        <v>1799.8077785852699</v>
      </c>
      <c r="Q8" s="244">
        <v>2049.9828257564209</v>
      </c>
      <c r="R8" s="244">
        <v>2015.4796672323739</v>
      </c>
      <c r="S8" s="244">
        <v>2060.3341903677392</v>
      </c>
      <c r="T8" s="244">
        <v>1954.931705927062</v>
      </c>
      <c r="U8" s="244">
        <v>1845.6440560690371</v>
      </c>
      <c r="V8" s="244">
        <v>1495.0510974128949</v>
      </c>
      <c r="W8" s="244">
        <v>2116.636381652379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950</v>
      </c>
      <c r="C11" s="243">
        <v>500</v>
      </c>
      <c r="D11" s="243">
        <v>1010</v>
      </c>
      <c r="E11" s="243">
        <v>1064</v>
      </c>
      <c r="F11" s="243">
        <v>1114</v>
      </c>
      <c r="G11" s="243">
        <v>1093</v>
      </c>
      <c r="H11" s="243">
        <v>1103</v>
      </c>
      <c r="I11" s="243">
        <v>1069</v>
      </c>
      <c r="J11" s="243">
        <v>1045</v>
      </c>
      <c r="K11" s="243">
        <v>92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846.8</v>
      </c>
      <c r="C12" s="284">
        <f t="shared" si="2"/>
        <v>762</v>
      </c>
      <c r="D12" s="284">
        <f t="shared" si="2"/>
        <v>781.69999999999993</v>
      </c>
      <c r="E12" s="284">
        <f t="shared" si="2"/>
        <v>785.4</v>
      </c>
      <c r="F12" s="284">
        <f t="shared" si="2"/>
        <v>814.4</v>
      </c>
      <c r="G12" s="284">
        <f t="shared" si="2"/>
        <v>1313.7450000000001</v>
      </c>
      <c r="H12" s="284">
        <f t="shared" si="2"/>
        <v>1471.999</v>
      </c>
      <c r="I12" s="284">
        <f t="shared" si="2"/>
        <v>1501.453</v>
      </c>
      <c r="J12" s="284">
        <f t="shared" si="2"/>
        <v>1462.9169999999999</v>
      </c>
      <c r="K12" s="284">
        <f t="shared" si="2"/>
        <v>997.62299999999993</v>
      </c>
      <c r="L12" s="284">
        <f t="shared" si="2"/>
        <v>1414.2360000000001</v>
      </c>
      <c r="M12" s="284">
        <f t="shared" si="2"/>
        <v>1190.1010000000001</v>
      </c>
      <c r="N12" s="284">
        <f t="shared" si="2"/>
        <v>1112.8139999999999</v>
      </c>
      <c r="O12" s="284">
        <f t="shared" si="2"/>
        <v>1061.6030000000001</v>
      </c>
      <c r="P12" s="284">
        <f t="shared" si="2"/>
        <v>734.6</v>
      </c>
      <c r="Q12" s="284">
        <f t="shared" si="2"/>
        <v>706.7</v>
      </c>
      <c r="R12" s="284">
        <f t="shared" si="2"/>
        <v>721.6</v>
      </c>
      <c r="S12" s="284">
        <f t="shared" si="2"/>
        <v>743</v>
      </c>
      <c r="T12" s="284">
        <f t="shared" si="2"/>
        <v>684.5</v>
      </c>
      <c r="U12" s="284">
        <f t="shared" si="2"/>
        <v>687.6</v>
      </c>
      <c r="V12" s="284">
        <f t="shared" si="2"/>
        <v>584.6439702427565</v>
      </c>
      <c r="W12" s="284">
        <f t="shared" si="2"/>
        <v>587.54892009236278</v>
      </c>
      <c r="DA12" s="94"/>
    </row>
    <row r="13" spans="1:105" ht="12" customHeight="1" x14ac:dyDescent="0.25">
      <c r="A13" s="99" t="s">
        <v>44</v>
      </c>
      <c r="B13" s="284">
        <v>189.3</v>
      </c>
      <c r="C13" s="284">
        <v>187.1</v>
      </c>
      <c r="D13" s="284">
        <v>190.4</v>
      </c>
      <c r="E13" s="284">
        <v>191.4</v>
      </c>
      <c r="F13" s="284">
        <v>195.4</v>
      </c>
      <c r="G13" s="284">
        <v>192.9</v>
      </c>
      <c r="H13" s="284">
        <v>194.2</v>
      </c>
      <c r="I13" s="284">
        <v>182.56899999999999</v>
      </c>
      <c r="J13" s="284">
        <v>180</v>
      </c>
      <c r="K13" s="284">
        <v>170.64599999999999</v>
      </c>
      <c r="L13" s="284">
        <v>168</v>
      </c>
      <c r="M13" s="284">
        <v>141</v>
      </c>
      <c r="N13" s="284">
        <v>110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657.5</v>
      </c>
      <c r="C14" s="284">
        <v>574.9</v>
      </c>
      <c r="D14" s="284">
        <v>591.29999999999995</v>
      </c>
      <c r="E14" s="284">
        <v>594</v>
      </c>
      <c r="F14" s="284">
        <v>619</v>
      </c>
      <c r="G14" s="284">
        <v>1120.845</v>
      </c>
      <c r="H14" s="284">
        <v>1277.799</v>
      </c>
      <c r="I14" s="284">
        <v>1318.884</v>
      </c>
      <c r="J14" s="284">
        <v>1282.9169999999999</v>
      </c>
      <c r="K14" s="284">
        <v>826.97699999999998</v>
      </c>
      <c r="L14" s="284">
        <v>1246.2360000000001</v>
      </c>
      <c r="M14" s="284">
        <v>1049.1010000000001</v>
      </c>
      <c r="N14" s="284">
        <v>1002.814</v>
      </c>
      <c r="O14" s="284">
        <v>1061.6030000000001</v>
      </c>
      <c r="P14" s="284">
        <v>734.6</v>
      </c>
      <c r="Q14" s="284">
        <v>706.7</v>
      </c>
      <c r="R14" s="284">
        <v>721.6</v>
      </c>
      <c r="S14" s="284">
        <v>743</v>
      </c>
      <c r="T14" s="284">
        <v>684.5</v>
      </c>
      <c r="U14" s="284">
        <v>687.6</v>
      </c>
      <c r="V14" s="284">
        <v>584.6439702427565</v>
      </c>
      <c r="W14" s="284">
        <v>587.54892009236278</v>
      </c>
      <c r="DA14" s="94" t="s">
        <v>444</v>
      </c>
    </row>
    <row r="15" spans="1:105" ht="12" customHeight="1" x14ac:dyDescent="0.25">
      <c r="A15" s="49" t="s">
        <v>445</v>
      </c>
      <c r="B15" s="244">
        <v>774.1</v>
      </c>
      <c r="C15" s="244">
        <v>1151.55</v>
      </c>
      <c r="D15" s="244">
        <v>759.53333333333342</v>
      </c>
      <c r="E15" s="244">
        <v>654.76666666666677</v>
      </c>
      <c r="F15" s="244">
        <v>625.33333333333337</v>
      </c>
      <c r="G15" s="244">
        <v>628.93333333333339</v>
      </c>
      <c r="H15" s="244">
        <v>593.36666666666667</v>
      </c>
      <c r="I15" s="244">
        <v>589.73333333333335</v>
      </c>
      <c r="J15" s="244">
        <v>554.73333333333335</v>
      </c>
      <c r="K15" s="244">
        <v>856</v>
      </c>
      <c r="L15" s="244">
        <v>891.93333333333339</v>
      </c>
      <c r="M15" s="244">
        <v>1556.916666666667</v>
      </c>
      <c r="N15" s="244">
        <v>1268</v>
      </c>
      <c r="O15" s="244">
        <v>1497.1063333333329</v>
      </c>
      <c r="P15" s="244">
        <v>1575.811666666667</v>
      </c>
      <c r="Q15" s="244">
        <v>1585.748333333333</v>
      </c>
      <c r="R15" s="244">
        <v>1620</v>
      </c>
      <c r="S15" s="244">
        <v>1584.5</v>
      </c>
      <c r="T15" s="244">
        <v>1610.25</v>
      </c>
      <c r="U15" s="244">
        <v>1573.25</v>
      </c>
      <c r="V15" s="244">
        <v>1544.25</v>
      </c>
      <c r="W15" s="244">
        <v>1880.5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1264.367816091954</v>
      </c>
      <c r="C18" s="243">
        <v>1264.367816091954</v>
      </c>
      <c r="D18" s="243">
        <v>1139.159316004497</v>
      </c>
      <c r="E18" s="243">
        <v>1139.159316004497</v>
      </c>
      <c r="F18" s="243">
        <v>1264.367816091954</v>
      </c>
      <c r="G18" s="243">
        <v>1264.367816091954</v>
      </c>
      <c r="H18" s="243">
        <v>1264.367816091954</v>
      </c>
      <c r="I18" s="243">
        <v>1264.367816091954</v>
      </c>
      <c r="J18" s="243">
        <v>1264.367816091954</v>
      </c>
      <c r="K18" s="243">
        <v>1264.367816091954</v>
      </c>
      <c r="L18" s="243">
        <v>1139.159316004497</v>
      </c>
      <c r="M18" s="243">
        <v>1139.159316004497</v>
      </c>
      <c r="N18" s="243">
        <v>1139.159316004497</v>
      </c>
      <c r="O18" s="243">
        <v>1139.159316004497</v>
      </c>
      <c r="P18" s="243">
        <v>1013.95081591704</v>
      </c>
      <c r="Q18" s="243">
        <v>1013.95081591704</v>
      </c>
      <c r="R18" s="243">
        <v>1013.95081591704</v>
      </c>
      <c r="S18" s="243">
        <v>1013.95081591704</v>
      </c>
      <c r="T18" s="243">
        <v>1013.95081591704</v>
      </c>
      <c r="U18" s="243">
        <v>888.74231582958305</v>
      </c>
      <c r="V18" s="243">
        <v>888.74231582958305</v>
      </c>
      <c r="W18" s="243">
        <v>888.74231582958305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953.66379310344837</v>
      </c>
      <c r="C19" s="284">
        <f t="shared" si="3"/>
        <v>953.66379310344837</v>
      </c>
      <c r="D19" s="284">
        <f t="shared" si="3"/>
        <v>885.13832146736172</v>
      </c>
      <c r="E19" s="284">
        <f t="shared" si="3"/>
        <v>885.13832146736172</v>
      </c>
      <c r="F19" s="284">
        <f t="shared" si="3"/>
        <v>900.52526970725853</v>
      </c>
      <c r="G19" s="284">
        <f t="shared" si="3"/>
        <v>1448.7290427959515</v>
      </c>
      <c r="H19" s="284">
        <f t="shared" si="3"/>
        <v>1585.7799860681246</v>
      </c>
      <c r="I19" s="284">
        <f t="shared" si="3"/>
        <v>1654.3054577042114</v>
      </c>
      <c r="J19" s="284">
        <f t="shared" si="3"/>
        <v>1570.3930378282278</v>
      </c>
      <c r="K19" s="284">
        <f t="shared" si="3"/>
        <v>1570.3930378282278</v>
      </c>
      <c r="L19" s="284">
        <f t="shared" si="3"/>
        <v>1570.3930378282278</v>
      </c>
      <c r="M19" s="284">
        <f t="shared" si="3"/>
        <v>1555.0060895883307</v>
      </c>
      <c r="N19" s="284">
        <f t="shared" si="3"/>
        <v>1555.0060895883307</v>
      </c>
      <c r="O19" s="284">
        <f t="shared" si="3"/>
        <v>1486.4806179522448</v>
      </c>
      <c r="P19" s="284">
        <f t="shared" si="3"/>
        <v>1471.0936697123479</v>
      </c>
      <c r="Q19" s="284">
        <f t="shared" si="3"/>
        <v>1471.0936697123479</v>
      </c>
      <c r="R19" s="284">
        <f t="shared" si="3"/>
        <v>1402.5681980762608</v>
      </c>
      <c r="S19" s="284">
        <f t="shared" si="3"/>
        <v>1387.1812498363638</v>
      </c>
      <c r="T19" s="284">
        <f t="shared" si="3"/>
        <v>1318.6557782002778</v>
      </c>
      <c r="U19" s="284">
        <f t="shared" si="3"/>
        <v>1318.6557782002778</v>
      </c>
      <c r="V19" s="284">
        <f t="shared" si="3"/>
        <v>1318.6557782002778</v>
      </c>
      <c r="W19" s="284">
        <f t="shared" si="3"/>
        <v>1234.7433583242939</v>
      </c>
      <c r="DA19" s="94"/>
    </row>
    <row r="20" spans="1:105" ht="12" customHeight="1" x14ac:dyDescent="0.25">
      <c r="A20" s="99" t="s">
        <v>44</v>
      </c>
      <c r="B20" s="284">
        <v>197.91666666666671</v>
      </c>
      <c r="C20" s="284">
        <v>197.91666666666671</v>
      </c>
      <c r="D20" s="284">
        <v>197.91666666666671</v>
      </c>
      <c r="E20" s="284">
        <v>197.91666666666671</v>
      </c>
      <c r="F20" s="284">
        <v>213.30361490656361</v>
      </c>
      <c r="G20" s="284">
        <v>213.30361490656361</v>
      </c>
      <c r="H20" s="284">
        <v>213.30361490656361</v>
      </c>
      <c r="I20" s="284">
        <v>213.30361490656361</v>
      </c>
      <c r="J20" s="284">
        <v>197.91666666666671</v>
      </c>
      <c r="K20" s="284">
        <v>197.91666666666671</v>
      </c>
      <c r="L20" s="284">
        <v>197.91666666666671</v>
      </c>
      <c r="M20" s="284">
        <v>182.5297184267697</v>
      </c>
      <c r="N20" s="284">
        <v>182.5297184267697</v>
      </c>
      <c r="O20" s="284">
        <v>182.5297184267697</v>
      </c>
      <c r="P20" s="284">
        <v>167.14277018687281</v>
      </c>
      <c r="Q20" s="284">
        <v>167.14277018687281</v>
      </c>
      <c r="R20" s="284">
        <v>167.14277018687281</v>
      </c>
      <c r="S20" s="284">
        <v>151.7558219469758</v>
      </c>
      <c r="T20" s="284">
        <v>151.7558219469758</v>
      </c>
      <c r="U20" s="284">
        <v>151.7558219469758</v>
      </c>
      <c r="V20" s="284">
        <v>151.7558219469758</v>
      </c>
      <c r="W20" s="284">
        <v>136.3688737070789</v>
      </c>
      <c r="DA20" s="94" t="s">
        <v>449</v>
      </c>
    </row>
    <row r="21" spans="1:105" ht="12" customHeight="1" x14ac:dyDescent="0.25">
      <c r="A21" s="99" t="s">
        <v>81</v>
      </c>
      <c r="B21" s="284">
        <v>755.74712643678163</v>
      </c>
      <c r="C21" s="284">
        <v>755.74712643678163</v>
      </c>
      <c r="D21" s="284">
        <v>687.22165480069498</v>
      </c>
      <c r="E21" s="284">
        <v>687.22165480069498</v>
      </c>
      <c r="F21" s="284">
        <v>687.22165480069498</v>
      </c>
      <c r="G21" s="284">
        <v>1235.4254278893879</v>
      </c>
      <c r="H21" s="284">
        <v>1372.476371161561</v>
      </c>
      <c r="I21" s="284">
        <v>1441.0018427976479</v>
      </c>
      <c r="J21" s="284">
        <v>1372.476371161561</v>
      </c>
      <c r="K21" s="284">
        <v>1372.476371161561</v>
      </c>
      <c r="L21" s="284">
        <v>1372.476371161561</v>
      </c>
      <c r="M21" s="284">
        <v>1372.476371161561</v>
      </c>
      <c r="N21" s="284">
        <v>1372.476371161561</v>
      </c>
      <c r="O21" s="284">
        <v>1303.9508995254751</v>
      </c>
      <c r="P21" s="284">
        <v>1303.9508995254751</v>
      </c>
      <c r="Q21" s="284">
        <v>1303.9508995254751</v>
      </c>
      <c r="R21" s="284">
        <v>1235.4254278893879</v>
      </c>
      <c r="S21" s="284">
        <v>1235.4254278893879</v>
      </c>
      <c r="T21" s="284">
        <v>1166.899956253302</v>
      </c>
      <c r="U21" s="284">
        <v>1166.899956253302</v>
      </c>
      <c r="V21" s="284">
        <v>1166.899956253302</v>
      </c>
      <c r="W21" s="284">
        <v>1098.3744846172151</v>
      </c>
      <c r="DA21" s="94" t="s">
        <v>450</v>
      </c>
    </row>
    <row r="22" spans="1:105" ht="12" customHeight="1" x14ac:dyDescent="0.25">
      <c r="A22" s="49" t="s">
        <v>445</v>
      </c>
      <c r="B22" s="244">
        <v>889.77011494252872</v>
      </c>
      <c r="C22" s="244">
        <v>1229.0193943551981</v>
      </c>
      <c r="D22" s="244">
        <v>1161.169538472664</v>
      </c>
      <c r="E22" s="244">
        <v>1161.169538472664</v>
      </c>
      <c r="F22" s="244">
        <v>1161.169538472664</v>
      </c>
      <c r="G22" s="244">
        <v>1093.31968259013</v>
      </c>
      <c r="H22" s="244">
        <v>1093.31968259013</v>
      </c>
      <c r="I22" s="244">
        <v>1025.469826707596</v>
      </c>
      <c r="J22" s="244">
        <v>1025.469826707596</v>
      </c>
      <c r="K22" s="244">
        <v>957.61997082506241</v>
      </c>
      <c r="L22" s="244">
        <v>957.61997082506241</v>
      </c>
      <c r="M22" s="244">
        <v>1703.968385532934</v>
      </c>
      <c r="N22" s="244">
        <v>1703.968385532934</v>
      </c>
      <c r="O22" s="244">
        <v>1703.968385532934</v>
      </c>
      <c r="P22" s="244">
        <v>1703.968385532934</v>
      </c>
      <c r="Q22" s="244">
        <v>1703.968385532934</v>
      </c>
      <c r="R22" s="244">
        <v>1771.818241415468</v>
      </c>
      <c r="S22" s="244">
        <v>1771.818241415468</v>
      </c>
      <c r="T22" s="244">
        <v>1703.968385532934</v>
      </c>
      <c r="U22" s="244">
        <v>1703.968385532934</v>
      </c>
      <c r="V22" s="244">
        <v>1703.968385532934</v>
      </c>
      <c r="W22" s="244">
        <v>2043.217664945603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125.208500087457</v>
      </c>
      <c r="G24" s="243">
        <v>0</v>
      </c>
      <c r="H24" s="243">
        <v>125.208500087457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15.386948239896959</v>
      </c>
      <c r="D25" s="284">
        <f t="shared" si="4"/>
        <v>0</v>
      </c>
      <c r="E25" s="284">
        <f t="shared" si="4"/>
        <v>0</v>
      </c>
      <c r="F25" s="284">
        <f t="shared" si="4"/>
        <v>30.773896479793919</v>
      </c>
      <c r="G25" s="284">
        <f t="shared" si="4"/>
        <v>616.72924472477996</v>
      </c>
      <c r="H25" s="284">
        <f t="shared" si="4"/>
        <v>137.0509432721733</v>
      </c>
      <c r="I25" s="284">
        <f t="shared" si="4"/>
        <v>68.525471636086664</v>
      </c>
      <c r="J25" s="284">
        <f t="shared" si="4"/>
        <v>0</v>
      </c>
      <c r="K25" s="284">
        <f t="shared" si="4"/>
        <v>0</v>
      </c>
      <c r="L25" s="284">
        <f t="shared" si="4"/>
        <v>68.525471636086664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15.386948239896959</v>
      </c>
      <c r="D26" s="284">
        <v>0</v>
      </c>
      <c r="E26" s="284">
        <v>0</v>
      </c>
      <c r="F26" s="284">
        <v>30.773896479793919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616.72924472477996</v>
      </c>
      <c r="H27" s="284">
        <v>137.0509432721733</v>
      </c>
      <c r="I27" s="284">
        <v>68.525471636086664</v>
      </c>
      <c r="J27" s="284">
        <v>0</v>
      </c>
      <c r="K27" s="284">
        <v>0</v>
      </c>
      <c r="L27" s="284">
        <v>68.525471636086664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339.24927941266901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814.19827059040551</v>
      </c>
      <c r="N28" s="244">
        <v>0</v>
      </c>
      <c r="O28" s="244">
        <v>0</v>
      </c>
      <c r="P28" s="244">
        <v>67.849855882533788</v>
      </c>
      <c r="Q28" s="244">
        <v>0</v>
      </c>
      <c r="R28" s="244">
        <v>135.6997117650676</v>
      </c>
      <c r="S28" s="244">
        <v>0</v>
      </c>
      <c r="T28" s="244">
        <v>0</v>
      </c>
      <c r="U28" s="244">
        <v>0</v>
      </c>
      <c r="V28" s="244">
        <v>0</v>
      </c>
      <c r="W28" s="244">
        <v>407.09913529520281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125.20850008745697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125.20850008745697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125.20850008745697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125.20850008745697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125.20850008745697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15.386948239896952</v>
      </c>
      <c r="D31" s="284">
        <f t="shared" si="6"/>
        <v>68.52547163608665</v>
      </c>
      <c r="E31" s="284">
        <f t="shared" si="6"/>
        <v>0</v>
      </c>
      <c r="F31" s="284">
        <f t="shared" si="6"/>
        <v>15.386948239897038</v>
      </c>
      <c r="G31" s="284">
        <f t="shared" si="6"/>
        <v>68.525471636087104</v>
      </c>
      <c r="H31" s="284">
        <f t="shared" si="6"/>
        <v>0</v>
      </c>
      <c r="I31" s="284">
        <f t="shared" si="6"/>
        <v>0</v>
      </c>
      <c r="J31" s="284">
        <f t="shared" si="6"/>
        <v>83.912419875983772</v>
      </c>
      <c r="K31" s="284">
        <f t="shared" si="6"/>
        <v>0</v>
      </c>
      <c r="L31" s="284">
        <f t="shared" si="6"/>
        <v>68.52547163608665</v>
      </c>
      <c r="M31" s="284">
        <f t="shared" si="6"/>
        <v>15.386948239897009</v>
      </c>
      <c r="N31" s="284">
        <f t="shared" si="6"/>
        <v>0</v>
      </c>
      <c r="O31" s="284">
        <f t="shared" si="6"/>
        <v>68.525471636085967</v>
      </c>
      <c r="P31" s="284">
        <f t="shared" si="6"/>
        <v>15.386948239896896</v>
      </c>
      <c r="Q31" s="284">
        <f t="shared" si="6"/>
        <v>0</v>
      </c>
      <c r="R31" s="284">
        <f t="shared" si="6"/>
        <v>68.525471636087104</v>
      </c>
      <c r="S31" s="284">
        <f t="shared" si="6"/>
        <v>15.386948239897009</v>
      </c>
      <c r="T31" s="284">
        <f t="shared" si="6"/>
        <v>68.525471636085967</v>
      </c>
      <c r="U31" s="284">
        <f t="shared" si="6"/>
        <v>0</v>
      </c>
      <c r="V31" s="284">
        <f t="shared" si="6"/>
        <v>0</v>
      </c>
      <c r="W31" s="284">
        <f t="shared" si="6"/>
        <v>83.912419875983772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15.386948239896952</v>
      </c>
      <c r="D32" s="284">
        <f t="shared" si="7"/>
        <v>0</v>
      </c>
      <c r="E32" s="284">
        <f t="shared" si="7"/>
        <v>0</v>
      </c>
      <c r="F32" s="284">
        <f t="shared" si="7"/>
        <v>15.386948239897038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15.386948239896896</v>
      </c>
      <c r="K32" s="284">
        <f t="shared" si="7"/>
        <v>0</v>
      </c>
      <c r="L32" s="284">
        <f t="shared" si="7"/>
        <v>0</v>
      </c>
      <c r="M32" s="284">
        <f t="shared" si="7"/>
        <v>15.386948239897009</v>
      </c>
      <c r="N32" s="284">
        <f t="shared" si="7"/>
        <v>0</v>
      </c>
      <c r="O32" s="284">
        <f t="shared" si="7"/>
        <v>0</v>
      </c>
      <c r="P32" s="284">
        <f t="shared" si="7"/>
        <v>15.386948239896896</v>
      </c>
      <c r="Q32" s="284">
        <f t="shared" si="7"/>
        <v>0</v>
      </c>
      <c r="R32" s="284">
        <f t="shared" si="7"/>
        <v>0</v>
      </c>
      <c r="S32" s="284">
        <f t="shared" si="7"/>
        <v>15.386948239897009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15.386948239896896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68.52547163608665</v>
      </c>
      <c r="E33" s="284">
        <f t="shared" si="8"/>
        <v>0</v>
      </c>
      <c r="F33" s="284">
        <f t="shared" si="8"/>
        <v>0</v>
      </c>
      <c r="G33" s="284">
        <f t="shared" si="8"/>
        <v>68.525471636087104</v>
      </c>
      <c r="H33" s="284">
        <f t="shared" si="8"/>
        <v>0</v>
      </c>
      <c r="I33" s="284">
        <f t="shared" si="8"/>
        <v>0</v>
      </c>
      <c r="J33" s="284">
        <f t="shared" si="8"/>
        <v>68.525471636086877</v>
      </c>
      <c r="K33" s="284">
        <f t="shared" si="8"/>
        <v>0</v>
      </c>
      <c r="L33" s="284">
        <f t="shared" si="8"/>
        <v>68.52547163608665</v>
      </c>
      <c r="M33" s="284">
        <f t="shared" si="8"/>
        <v>0</v>
      </c>
      <c r="N33" s="284">
        <f t="shared" si="8"/>
        <v>0</v>
      </c>
      <c r="O33" s="284">
        <f t="shared" si="8"/>
        <v>68.525471636085967</v>
      </c>
      <c r="P33" s="284">
        <f t="shared" si="8"/>
        <v>0</v>
      </c>
      <c r="Q33" s="284">
        <f t="shared" si="8"/>
        <v>0</v>
      </c>
      <c r="R33" s="284">
        <f t="shared" si="8"/>
        <v>68.525471636087104</v>
      </c>
      <c r="S33" s="284">
        <f t="shared" si="8"/>
        <v>0</v>
      </c>
      <c r="T33" s="284">
        <f t="shared" si="8"/>
        <v>68.525471636085967</v>
      </c>
      <c r="U33" s="284">
        <f t="shared" si="8"/>
        <v>0</v>
      </c>
      <c r="V33" s="284">
        <f t="shared" si="8"/>
        <v>0</v>
      </c>
      <c r="W33" s="284">
        <f t="shared" si="8"/>
        <v>68.525471636086877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67.84985588253403</v>
      </c>
      <c r="E34" s="244">
        <f t="shared" si="9"/>
        <v>0</v>
      </c>
      <c r="F34" s="244">
        <f t="shared" si="9"/>
        <v>0</v>
      </c>
      <c r="G34" s="244">
        <f t="shared" si="9"/>
        <v>67.84985588253403</v>
      </c>
      <c r="H34" s="244">
        <f t="shared" si="9"/>
        <v>0</v>
      </c>
      <c r="I34" s="244">
        <f t="shared" si="9"/>
        <v>67.84985588253403</v>
      </c>
      <c r="J34" s="244">
        <f t="shared" si="9"/>
        <v>0</v>
      </c>
      <c r="K34" s="244">
        <f t="shared" si="9"/>
        <v>67.849855882533575</v>
      </c>
      <c r="L34" s="244">
        <f t="shared" si="9"/>
        <v>0</v>
      </c>
      <c r="M34" s="244">
        <f t="shared" si="9"/>
        <v>67.84985588253403</v>
      </c>
      <c r="N34" s="244">
        <f t="shared" si="9"/>
        <v>0</v>
      </c>
      <c r="O34" s="244">
        <f t="shared" si="9"/>
        <v>0</v>
      </c>
      <c r="P34" s="244">
        <f t="shared" si="9"/>
        <v>67.849855882533802</v>
      </c>
      <c r="Q34" s="244">
        <f t="shared" si="9"/>
        <v>0</v>
      </c>
      <c r="R34" s="244">
        <f t="shared" si="9"/>
        <v>67.849855882533575</v>
      </c>
      <c r="S34" s="244">
        <f t="shared" si="9"/>
        <v>0</v>
      </c>
      <c r="T34" s="244">
        <f t="shared" si="9"/>
        <v>67.84985588253403</v>
      </c>
      <c r="U34" s="244">
        <f t="shared" si="9"/>
        <v>0</v>
      </c>
      <c r="V34" s="244">
        <f t="shared" si="9"/>
        <v>0</v>
      </c>
      <c r="W34" s="244">
        <f t="shared" si="9"/>
        <v>67.849855882533802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314.36781609195396</v>
      </c>
      <c r="C36" s="243">
        <f t="shared" si="10"/>
        <v>764.36781609195396</v>
      </c>
      <c r="D36" s="243">
        <f t="shared" si="10"/>
        <v>129.15931600449699</v>
      </c>
      <c r="E36" s="243">
        <f t="shared" si="10"/>
        <v>75.159316004496986</v>
      </c>
      <c r="F36" s="243">
        <f t="shared" si="10"/>
        <v>150.36781609195396</v>
      </c>
      <c r="G36" s="243">
        <f t="shared" si="10"/>
        <v>171.36781609195396</v>
      </c>
      <c r="H36" s="243">
        <f t="shared" si="10"/>
        <v>161.36781609195396</v>
      </c>
      <c r="I36" s="243">
        <f t="shared" si="10"/>
        <v>195.36781609195396</v>
      </c>
      <c r="J36" s="243">
        <f t="shared" si="10"/>
        <v>219.36781609195396</v>
      </c>
      <c r="K36" s="243">
        <f t="shared" si="10"/>
        <v>1172.367816091954</v>
      </c>
      <c r="L36" s="243">
        <f t="shared" si="10"/>
        <v>1139.159316004497</v>
      </c>
      <c r="M36" s="243">
        <f t="shared" si="10"/>
        <v>1139.159316004497</v>
      </c>
      <c r="N36" s="243">
        <f t="shared" si="10"/>
        <v>1139.159316004497</v>
      </c>
      <c r="O36" s="243">
        <f t="shared" si="10"/>
        <v>1139.159316004497</v>
      </c>
      <c r="P36" s="243">
        <f t="shared" si="10"/>
        <v>1013.95081591704</v>
      </c>
      <c r="Q36" s="243">
        <f t="shared" si="10"/>
        <v>1013.95081591704</v>
      </c>
      <c r="R36" s="243">
        <f t="shared" si="10"/>
        <v>1013.95081591704</v>
      </c>
      <c r="S36" s="243">
        <f t="shared" si="10"/>
        <v>1013.95081591704</v>
      </c>
      <c r="T36" s="243">
        <f t="shared" si="10"/>
        <v>1013.95081591704</v>
      </c>
      <c r="U36" s="243">
        <f t="shared" si="10"/>
        <v>888.74231582958305</v>
      </c>
      <c r="V36" s="243">
        <f t="shared" si="10"/>
        <v>888.74231582958305</v>
      </c>
      <c r="W36" s="243">
        <f t="shared" si="10"/>
        <v>888.74231582958305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106.86379310344833</v>
      </c>
      <c r="C37" s="284">
        <f t="shared" si="11"/>
        <v>191.66379310344837</v>
      </c>
      <c r="D37" s="284">
        <f t="shared" si="11"/>
        <v>103.43832146736173</v>
      </c>
      <c r="E37" s="284">
        <f t="shared" si="11"/>
        <v>99.738321467361686</v>
      </c>
      <c r="F37" s="284">
        <f t="shared" si="11"/>
        <v>86.125269707258582</v>
      </c>
      <c r="G37" s="284">
        <f t="shared" si="11"/>
        <v>134.98404279595152</v>
      </c>
      <c r="H37" s="284">
        <f t="shared" si="11"/>
        <v>113.78098606812466</v>
      </c>
      <c r="I37" s="284">
        <f t="shared" si="11"/>
        <v>152.8524577042115</v>
      </c>
      <c r="J37" s="284">
        <f t="shared" si="11"/>
        <v>107.47603782822782</v>
      </c>
      <c r="K37" s="284">
        <f t="shared" si="11"/>
        <v>572.77003782822771</v>
      </c>
      <c r="L37" s="284">
        <f t="shared" si="11"/>
        <v>156.15703782822763</v>
      </c>
      <c r="M37" s="284">
        <f t="shared" si="11"/>
        <v>364.90508958833061</v>
      </c>
      <c r="N37" s="284">
        <f t="shared" si="11"/>
        <v>442.19208958833076</v>
      </c>
      <c r="O37" s="284">
        <f t="shared" si="11"/>
        <v>424.87761795224469</v>
      </c>
      <c r="P37" s="284">
        <f t="shared" si="11"/>
        <v>736.49366971234781</v>
      </c>
      <c r="Q37" s="284">
        <f t="shared" si="11"/>
        <v>764.39366971234779</v>
      </c>
      <c r="R37" s="284">
        <f t="shared" si="11"/>
        <v>680.96819807626071</v>
      </c>
      <c r="S37" s="284">
        <f t="shared" si="11"/>
        <v>644.1812498363638</v>
      </c>
      <c r="T37" s="284">
        <f t="shared" si="11"/>
        <v>634.15577820027784</v>
      </c>
      <c r="U37" s="284">
        <f t="shared" si="11"/>
        <v>631.0557782002777</v>
      </c>
      <c r="V37" s="284">
        <f t="shared" si="11"/>
        <v>734.01180795752134</v>
      </c>
      <c r="W37" s="284">
        <f t="shared" si="11"/>
        <v>647.19443823193126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8.6166666666667027</v>
      </c>
      <c r="C38" s="284">
        <f t="shared" si="12"/>
        <v>10.81666666666672</v>
      </c>
      <c r="D38" s="284">
        <f t="shared" si="12"/>
        <v>7.5166666666667084</v>
      </c>
      <c r="E38" s="284">
        <f t="shared" si="12"/>
        <v>6.5166666666667084</v>
      </c>
      <c r="F38" s="284">
        <f t="shared" si="12"/>
        <v>17.903614906563604</v>
      </c>
      <c r="G38" s="284">
        <f t="shared" si="12"/>
        <v>20.403614906563604</v>
      </c>
      <c r="H38" s="284">
        <f t="shared" si="12"/>
        <v>19.103614906563621</v>
      </c>
      <c r="I38" s="284">
        <f t="shared" si="12"/>
        <v>30.734614906563621</v>
      </c>
      <c r="J38" s="284">
        <f t="shared" si="12"/>
        <v>17.916666666666714</v>
      </c>
      <c r="K38" s="284">
        <f t="shared" si="12"/>
        <v>27.270666666666727</v>
      </c>
      <c r="L38" s="284">
        <f t="shared" si="12"/>
        <v>29.916666666666714</v>
      </c>
      <c r="M38" s="284">
        <f t="shared" si="12"/>
        <v>41.529718426769705</v>
      </c>
      <c r="N38" s="284">
        <f t="shared" si="12"/>
        <v>72.529718426769705</v>
      </c>
      <c r="O38" s="284">
        <f t="shared" si="12"/>
        <v>182.5297184267697</v>
      </c>
      <c r="P38" s="284">
        <f t="shared" si="12"/>
        <v>167.14277018687281</v>
      </c>
      <c r="Q38" s="284">
        <f t="shared" si="12"/>
        <v>167.14277018687281</v>
      </c>
      <c r="R38" s="284">
        <f t="shared" si="12"/>
        <v>167.14277018687281</v>
      </c>
      <c r="S38" s="284">
        <f t="shared" si="12"/>
        <v>151.7558219469758</v>
      </c>
      <c r="T38" s="284">
        <f t="shared" si="12"/>
        <v>151.7558219469758</v>
      </c>
      <c r="U38" s="284">
        <f t="shared" si="12"/>
        <v>151.7558219469758</v>
      </c>
      <c r="V38" s="284">
        <f t="shared" si="12"/>
        <v>151.7558219469758</v>
      </c>
      <c r="W38" s="284">
        <f t="shared" si="12"/>
        <v>136.3688737070789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98.247126436781627</v>
      </c>
      <c r="C39" s="284">
        <f t="shared" si="13"/>
        <v>180.84712643678165</v>
      </c>
      <c r="D39" s="284">
        <f t="shared" si="13"/>
        <v>95.921654800695023</v>
      </c>
      <c r="E39" s="284">
        <f t="shared" si="13"/>
        <v>93.221654800694978</v>
      </c>
      <c r="F39" s="284">
        <f t="shared" si="13"/>
        <v>68.221654800694978</v>
      </c>
      <c r="G39" s="284">
        <f t="shared" si="13"/>
        <v>114.58042788938792</v>
      </c>
      <c r="H39" s="284">
        <f t="shared" si="13"/>
        <v>94.677371161561041</v>
      </c>
      <c r="I39" s="284">
        <f t="shared" si="13"/>
        <v>122.11784279764788</v>
      </c>
      <c r="J39" s="284">
        <f t="shared" si="13"/>
        <v>89.559371161561103</v>
      </c>
      <c r="K39" s="284">
        <f t="shared" si="13"/>
        <v>545.49937116156104</v>
      </c>
      <c r="L39" s="284">
        <f t="shared" si="13"/>
        <v>126.24037116156092</v>
      </c>
      <c r="M39" s="284">
        <f t="shared" si="13"/>
        <v>323.37537116156091</v>
      </c>
      <c r="N39" s="284">
        <f t="shared" si="13"/>
        <v>369.66237116156105</v>
      </c>
      <c r="O39" s="284">
        <f t="shared" si="13"/>
        <v>242.34789952547499</v>
      </c>
      <c r="P39" s="284">
        <f t="shared" si="13"/>
        <v>569.35089952547503</v>
      </c>
      <c r="Q39" s="284">
        <f t="shared" si="13"/>
        <v>597.25089952547501</v>
      </c>
      <c r="R39" s="284">
        <f t="shared" si="13"/>
        <v>513.82542788938792</v>
      </c>
      <c r="S39" s="284">
        <f t="shared" si="13"/>
        <v>492.42542788938795</v>
      </c>
      <c r="T39" s="284">
        <f t="shared" si="13"/>
        <v>482.39995625330198</v>
      </c>
      <c r="U39" s="284">
        <f t="shared" si="13"/>
        <v>479.29995625330196</v>
      </c>
      <c r="V39" s="284">
        <f t="shared" si="13"/>
        <v>582.25598601054548</v>
      </c>
      <c r="W39" s="284">
        <f t="shared" si="13"/>
        <v>510.82556452485233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115.6701149425287</v>
      </c>
      <c r="C40" s="244">
        <f t="shared" si="14"/>
        <v>77.469394355198119</v>
      </c>
      <c r="D40" s="244">
        <f t="shared" si="14"/>
        <v>401.63620513933063</v>
      </c>
      <c r="E40" s="244">
        <f t="shared" si="14"/>
        <v>506.40287180599728</v>
      </c>
      <c r="F40" s="244">
        <f t="shared" si="14"/>
        <v>535.83620513933067</v>
      </c>
      <c r="G40" s="244">
        <f t="shared" si="14"/>
        <v>464.38634925679662</v>
      </c>
      <c r="H40" s="244">
        <f t="shared" si="14"/>
        <v>499.95301592346334</v>
      </c>
      <c r="I40" s="244">
        <f t="shared" si="14"/>
        <v>435.73649337426264</v>
      </c>
      <c r="J40" s="244">
        <f t="shared" si="14"/>
        <v>470.73649337426264</v>
      </c>
      <c r="K40" s="244">
        <f t="shared" si="14"/>
        <v>101.61997082506241</v>
      </c>
      <c r="L40" s="244">
        <f t="shared" si="14"/>
        <v>65.686637491729016</v>
      </c>
      <c r="M40" s="244">
        <f t="shared" si="14"/>
        <v>147.05171886626704</v>
      </c>
      <c r="N40" s="244">
        <f t="shared" si="14"/>
        <v>435.96838553293401</v>
      </c>
      <c r="O40" s="244">
        <f t="shared" si="14"/>
        <v>206.86205219960107</v>
      </c>
      <c r="P40" s="244">
        <f t="shared" si="14"/>
        <v>128.15671886626706</v>
      </c>
      <c r="Q40" s="244">
        <f t="shared" si="14"/>
        <v>118.22005219960101</v>
      </c>
      <c r="R40" s="244">
        <f t="shared" si="14"/>
        <v>151.81824141546804</v>
      </c>
      <c r="S40" s="244">
        <f t="shared" si="14"/>
        <v>187.31824141546804</v>
      </c>
      <c r="T40" s="244">
        <f t="shared" si="14"/>
        <v>93.718385532934008</v>
      </c>
      <c r="U40" s="244">
        <f t="shared" si="14"/>
        <v>130.71838553293401</v>
      </c>
      <c r="V40" s="244">
        <f t="shared" si="14"/>
        <v>159.71838553293401</v>
      </c>
      <c r="W40" s="244">
        <f t="shared" si="14"/>
        <v>162.71766494560302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965.08005159071365</v>
      </c>
      <c r="C43" s="212">
        <v>979.01203783318999</v>
      </c>
      <c r="D43" s="212">
        <v>954.95073086844354</v>
      </c>
      <c r="E43" s="212">
        <v>961.71977644024082</v>
      </c>
      <c r="F43" s="212">
        <v>967.76956147893384</v>
      </c>
      <c r="G43" s="212">
        <v>964.23215821152189</v>
      </c>
      <c r="H43" s="212">
        <v>981.98804815133258</v>
      </c>
      <c r="I43" s="212">
        <v>947.09174548581257</v>
      </c>
      <c r="J43" s="212">
        <v>931.12184006878761</v>
      </c>
      <c r="K43" s="212">
        <v>857.57944969905407</v>
      </c>
      <c r="L43" s="212">
        <v>843.36534823731722</v>
      </c>
      <c r="M43" s="212">
        <v>943.73989681857256</v>
      </c>
      <c r="N43" s="212">
        <v>763.70756663800512</v>
      </c>
      <c r="O43" s="212">
        <v>639.02502149613065</v>
      </c>
      <c r="P43" s="212">
        <v>643.52347377472051</v>
      </c>
      <c r="Q43" s="212">
        <v>624.54333619948409</v>
      </c>
      <c r="R43" s="212">
        <v>655.29518486672396</v>
      </c>
      <c r="S43" s="212">
        <v>694.44832330180566</v>
      </c>
      <c r="T43" s="212">
        <v>713.8707652622528</v>
      </c>
      <c r="U43" s="212">
        <v>663.458985382631</v>
      </c>
      <c r="V43" s="212">
        <v>662.6336199484092</v>
      </c>
      <c r="W43" s="212">
        <v>800.66933281599881</v>
      </c>
      <c r="DA43" s="109" t="s">
        <v>459</v>
      </c>
    </row>
    <row r="44" spans="1:105" ht="12" customHeight="1" x14ac:dyDescent="0.25">
      <c r="A44" s="24" t="s">
        <v>30</v>
      </c>
      <c r="B44" s="215">
        <v>27.242046431642301</v>
      </c>
      <c r="C44" s="215">
        <v>23.42295786758384</v>
      </c>
      <c r="D44" s="215">
        <v>6.8112639724849524</v>
      </c>
      <c r="E44" s="215">
        <v>6.8688736027515036</v>
      </c>
      <c r="F44" s="215">
        <v>6.1186586414445392</v>
      </c>
      <c r="G44" s="215">
        <v>6.8112639724849524</v>
      </c>
      <c r="H44" s="215">
        <v>12.35253654342219</v>
      </c>
      <c r="I44" s="215">
        <v>11.53000859845228</v>
      </c>
      <c r="J44" s="215">
        <v>11.359673258813411</v>
      </c>
      <c r="K44" s="215">
        <v>10.59122957867584</v>
      </c>
      <c r="L44" s="215">
        <v>11.938005159071359</v>
      </c>
      <c r="M44" s="215">
        <v>9.9431642304385193</v>
      </c>
      <c r="N44" s="215">
        <v>6.5756663800515902</v>
      </c>
      <c r="O44" s="215">
        <v>1.385296646603611</v>
      </c>
      <c r="P44" s="215">
        <v>1.3552020636285469</v>
      </c>
      <c r="Q44" s="215">
        <v>2.7104041272570929</v>
      </c>
      <c r="R44" s="215">
        <v>0</v>
      </c>
      <c r="S44" s="215">
        <v>0</v>
      </c>
      <c r="T44" s="215">
        <v>31.434479793637141</v>
      </c>
      <c r="U44" s="215">
        <v>27.764316423043852</v>
      </c>
      <c r="V44" s="215">
        <v>13.973086844368011</v>
      </c>
      <c r="W44" s="215">
        <v>10.70799656061909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87.537059329320712</v>
      </c>
      <c r="C45" s="206">
        <f t="shared" si="15"/>
        <v>88.349183147033528</v>
      </c>
      <c r="D45" s="206">
        <f t="shared" si="15"/>
        <v>83.285640584694747</v>
      </c>
      <c r="E45" s="206">
        <f t="shared" si="15"/>
        <v>89.438177128116934</v>
      </c>
      <c r="F45" s="206">
        <f t="shared" si="15"/>
        <v>79.73155631986242</v>
      </c>
      <c r="G45" s="206">
        <f t="shared" si="15"/>
        <v>73.11547721410146</v>
      </c>
      <c r="H45" s="206">
        <f t="shared" si="15"/>
        <v>76.793723129836621</v>
      </c>
      <c r="I45" s="206">
        <f t="shared" si="15"/>
        <v>64.096646603611347</v>
      </c>
      <c r="J45" s="206">
        <f t="shared" si="15"/>
        <v>66.532932072226984</v>
      </c>
      <c r="K45" s="206">
        <f t="shared" si="15"/>
        <v>52.808856405846946</v>
      </c>
      <c r="L45" s="206">
        <f t="shared" si="15"/>
        <v>29.096216680997422</v>
      </c>
      <c r="M45" s="206">
        <f t="shared" si="15"/>
        <v>41.487532244196039</v>
      </c>
      <c r="N45" s="206">
        <f t="shared" si="15"/>
        <v>27.825537403267411</v>
      </c>
      <c r="O45" s="206">
        <f t="shared" si="15"/>
        <v>25.566036113499564</v>
      </c>
      <c r="P45" s="206">
        <f t="shared" si="15"/>
        <v>27.39561478933792</v>
      </c>
      <c r="Q45" s="206">
        <f t="shared" si="15"/>
        <v>30.467239896818565</v>
      </c>
      <c r="R45" s="206">
        <f t="shared" si="15"/>
        <v>51.710146173688742</v>
      </c>
      <c r="S45" s="206">
        <f t="shared" si="15"/>
        <v>46.915133276010316</v>
      </c>
      <c r="T45" s="206">
        <f t="shared" si="15"/>
        <v>62.219346517626818</v>
      </c>
      <c r="U45" s="206">
        <f t="shared" si="15"/>
        <v>62.703611349957001</v>
      </c>
      <c r="V45" s="206">
        <f t="shared" si="15"/>
        <v>48.818830610490103</v>
      </c>
      <c r="W45" s="206">
        <f t="shared" si="15"/>
        <v>71.306362854686142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23.072484952708511</v>
      </c>
      <c r="C47" s="206">
        <v>21.97386070507309</v>
      </c>
      <c r="D47" s="206">
        <v>19.77644024075666</v>
      </c>
      <c r="E47" s="206">
        <v>23.072484952708511</v>
      </c>
      <c r="F47" s="206">
        <v>21.97386070507309</v>
      </c>
      <c r="G47" s="206">
        <v>21.97386070507309</v>
      </c>
      <c r="H47" s="206">
        <v>20.875150472914871</v>
      </c>
      <c r="I47" s="206">
        <v>19.77644024075666</v>
      </c>
      <c r="J47" s="206">
        <v>16.480395528804809</v>
      </c>
      <c r="K47" s="206">
        <v>14.28297506448839</v>
      </c>
      <c r="L47" s="206">
        <v>21.97386070507309</v>
      </c>
      <c r="M47" s="206">
        <v>15.3816852966466</v>
      </c>
      <c r="N47" s="206">
        <v>13.184264832330181</v>
      </c>
      <c r="O47" s="206">
        <v>10.98693035253654</v>
      </c>
      <c r="P47" s="206">
        <v>9.8882201203783318</v>
      </c>
      <c r="Q47" s="206">
        <v>10.98693035253654</v>
      </c>
      <c r="R47" s="206">
        <v>13.184264832330181</v>
      </c>
      <c r="S47" s="206">
        <v>15.3816852966466</v>
      </c>
      <c r="T47" s="206">
        <v>13.184264832330181</v>
      </c>
      <c r="U47" s="206">
        <v>13.76001719690456</v>
      </c>
      <c r="V47" s="206">
        <v>15.503611349957</v>
      </c>
      <c r="W47" s="206">
        <v>17.58013757523646</v>
      </c>
      <c r="DA47" s="71" t="s">
        <v>462</v>
      </c>
    </row>
    <row r="48" spans="1:105" ht="12" customHeight="1" x14ac:dyDescent="0.25">
      <c r="A48" s="18" t="s">
        <v>69</v>
      </c>
      <c r="B48" s="206">
        <v>5.0874462596732588</v>
      </c>
      <c r="C48" s="206">
        <v>5.0874462596732588</v>
      </c>
      <c r="D48" s="206">
        <v>5.0874462596732588</v>
      </c>
      <c r="E48" s="206">
        <v>6.1049011177987964</v>
      </c>
      <c r="F48" s="206">
        <v>7.1223559759243331</v>
      </c>
      <c r="G48" s="206">
        <v>7.1223559759243331</v>
      </c>
      <c r="H48" s="206">
        <v>7.1223559759243331</v>
      </c>
      <c r="I48" s="206">
        <v>6.1049011177987964</v>
      </c>
      <c r="J48" s="206">
        <v>6.1049011177987964</v>
      </c>
      <c r="K48" s="206">
        <v>5.0874462596732588</v>
      </c>
      <c r="L48" s="206">
        <v>7.1223559759243331</v>
      </c>
      <c r="M48" s="206">
        <v>5.0874462596732588</v>
      </c>
      <c r="N48" s="206">
        <v>5.0874462596732588</v>
      </c>
      <c r="O48" s="206">
        <v>4.0699054170249349</v>
      </c>
      <c r="P48" s="206">
        <v>5.0874462596732588</v>
      </c>
      <c r="Q48" s="206">
        <v>6.1049011177987964</v>
      </c>
      <c r="R48" s="206">
        <v>5.0874462596732588</v>
      </c>
      <c r="S48" s="206">
        <v>8.139896818572657</v>
      </c>
      <c r="T48" s="206">
        <v>5.0874462596732588</v>
      </c>
      <c r="U48" s="206">
        <v>4.8411865864144454</v>
      </c>
      <c r="V48" s="206">
        <v>8.0940670679277726</v>
      </c>
      <c r="W48" s="206">
        <v>20.337489251934649</v>
      </c>
      <c r="DA48" s="71" t="s">
        <v>463</v>
      </c>
    </row>
    <row r="49" spans="1:105" ht="12" customHeight="1" x14ac:dyDescent="0.25">
      <c r="A49" s="18" t="s">
        <v>70</v>
      </c>
      <c r="B49" s="206">
        <v>57.323043852106622</v>
      </c>
      <c r="C49" s="206">
        <v>59.233791917454852</v>
      </c>
      <c r="D49" s="206">
        <v>56.3676698194325</v>
      </c>
      <c r="E49" s="206">
        <v>59.233791917454852</v>
      </c>
      <c r="F49" s="206">
        <v>50.635339638864998</v>
      </c>
      <c r="G49" s="206">
        <v>42.992261392949267</v>
      </c>
      <c r="H49" s="206">
        <v>47.769217540842646</v>
      </c>
      <c r="I49" s="206">
        <v>38.215305245055887</v>
      </c>
      <c r="J49" s="206">
        <v>43.947635425623382</v>
      </c>
      <c r="K49" s="206">
        <v>33.438435081685299</v>
      </c>
      <c r="L49" s="206">
        <v>0</v>
      </c>
      <c r="M49" s="206">
        <v>21.018400687876181</v>
      </c>
      <c r="N49" s="206">
        <v>9.5538263112639719</v>
      </c>
      <c r="O49" s="206">
        <v>10.50920034393809</v>
      </c>
      <c r="P49" s="206">
        <v>12.419948409286331</v>
      </c>
      <c r="Q49" s="206">
        <v>13.375408426483229</v>
      </c>
      <c r="R49" s="206">
        <v>33.438435081685299</v>
      </c>
      <c r="S49" s="206">
        <v>23.393551160791059</v>
      </c>
      <c r="T49" s="206">
        <v>43.947635425623382</v>
      </c>
      <c r="U49" s="206">
        <v>44.102407566638</v>
      </c>
      <c r="V49" s="206">
        <v>25.221152192605331</v>
      </c>
      <c r="W49" s="206">
        <v>33.388736027515037</v>
      </c>
      <c r="DA49" s="71" t="s">
        <v>464</v>
      </c>
    </row>
    <row r="50" spans="1:105" ht="12" customHeight="1" x14ac:dyDescent="0.25">
      <c r="A50" s="18" t="s">
        <v>34</v>
      </c>
      <c r="B50" s="206">
        <v>2.0540842648323299</v>
      </c>
      <c r="C50" s="206">
        <v>2.0540842648323299</v>
      </c>
      <c r="D50" s="206">
        <v>2.0540842648323299</v>
      </c>
      <c r="E50" s="206">
        <v>1.026999140154772</v>
      </c>
      <c r="F50" s="206">
        <v>0</v>
      </c>
      <c r="G50" s="206">
        <v>1.026999140154772</v>
      </c>
      <c r="H50" s="206">
        <v>1.026999140154772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375.15047291487531</v>
      </c>
      <c r="C51" s="206">
        <f t="shared" si="16"/>
        <v>375.92433361994841</v>
      </c>
      <c r="D51" s="206">
        <f t="shared" si="16"/>
        <v>381.70679277730011</v>
      </c>
      <c r="E51" s="206">
        <f t="shared" si="16"/>
        <v>395.5932932072227</v>
      </c>
      <c r="F51" s="206">
        <f t="shared" si="16"/>
        <v>405.33104041272571</v>
      </c>
      <c r="G51" s="206">
        <f t="shared" si="16"/>
        <v>399.3766122098022</v>
      </c>
      <c r="H51" s="206">
        <f t="shared" si="16"/>
        <v>397.74290627687009</v>
      </c>
      <c r="I51" s="206">
        <f t="shared" si="16"/>
        <v>393.4436801375752</v>
      </c>
      <c r="J51" s="206">
        <f t="shared" si="16"/>
        <v>370.98022355975922</v>
      </c>
      <c r="K51" s="206">
        <f t="shared" si="16"/>
        <v>355.86844368013749</v>
      </c>
      <c r="L51" s="206">
        <f t="shared" si="16"/>
        <v>408.8134135855546</v>
      </c>
      <c r="M51" s="206">
        <f t="shared" si="16"/>
        <v>493.4651762682717</v>
      </c>
      <c r="N51" s="206">
        <f t="shared" si="16"/>
        <v>399.69905417024933</v>
      </c>
      <c r="O51" s="206">
        <f t="shared" si="16"/>
        <v>403.76182287188311</v>
      </c>
      <c r="P51" s="206">
        <f t="shared" si="16"/>
        <v>397.22699914015482</v>
      </c>
      <c r="Q51" s="206">
        <f t="shared" si="16"/>
        <v>377.79449699054169</v>
      </c>
      <c r="R51" s="206">
        <f t="shared" si="16"/>
        <v>390.43422184006869</v>
      </c>
      <c r="S51" s="206">
        <f t="shared" si="16"/>
        <v>427.49355116079101</v>
      </c>
      <c r="T51" s="206">
        <f t="shared" si="16"/>
        <v>402.58306104901118</v>
      </c>
      <c r="U51" s="206">
        <f t="shared" si="16"/>
        <v>396.64780739466892</v>
      </c>
      <c r="V51" s="206">
        <f t="shared" si="16"/>
        <v>387.90266552020631</v>
      </c>
      <c r="W51" s="206">
        <f t="shared" si="16"/>
        <v>481.36147893379189</v>
      </c>
      <c r="DA51" s="71"/>
    </row>
    <row r="52" spans="1:105" ht="12" customHeight="1" x14ac:dyDescent="0.25">
      <c r="A52" s="18" t="s">
        <v>72</v>
      </c>
      <c r="B52" s="206">
        <v>375.15047291487531</v>
      </c>
      <c r="C52" s="206">
        <v>375.92433361994841</v>
      </c>
      <c r="D52" s="206">
        <v>381.70679277730011</v>
      </c>
      <c r="E52" s="206">
        <v>395.5932932072227</v>
      </c>
      <c r="F52" s="206">
        <v>405.33104041272571</v>
      </c>
      <c r="G52" s="206">
        <v>399.3766122098022</v>
      </c>
      <c r="H52" s="206">
        <v>397.74290627687009</v>
      </c>
      <c r="I52" s="206">
        <v>393.4436801375752</v>
      </c>
      <c r="J52" s="206">
        <v>370.98022355975922</v>
      </c>
      <c r="K52" s="206">
        <v>355.86844368013749</v>
      </c>
      <c r="L52" s="206">
        <v>408.8134135855546</v>
      </c>
      <c r="M52" s="206">
        <v>493.4651762682717</v>
      </c>
      <c r="N52" s="206">
        <v>399.69905417024933</v>
      </c>
      <c r="O52" s="206">
        <v>403.76182287188311</v>
      </c>
      <c r="P52" s="206">
        <v>397.22699914015482</v>
      </c>
      <c r="Q52" s="206">
        <v>377.79449699054169</v>
      </c>
      <c r="R52" s="206">
        <v>390.43422184006869</v>
      </c>
      <c r="S52" s="206">
        <v>427.49355116079101</v>
      </c>
      <c r="T52" s="206">
        <v>402.58306104901118</v>
      </c>
      <c r="U52" s="206">
        <v>396.64780739466892</v>
      </c>
      <c r="V52" s="206">
        <v>387.90266552020631</v>
      </c>
      <c r="W52" s="206">
        <v>481.36147893379189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9.882550731442899E-2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9.882550731442899E-2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0.40601891659501288</v>
      </c>
      <c r="G61" s="206">
        <v>0.40601891659501288</v>
      </c>
      <c r="H61" s="206">
        <v>0.42992261392949271</v>
      </c>
      <c r="I61" s="206">
        <v>0.5493551160791057</v>
      </c>
      <c r="J61" s="206">
        <v>0.90765262252794487</v>
      </c>
      <c r="K61" s="206">
        <v>0.47773000859845233</v>
      </c>
      <c r="L61" s="206">
        <v>0.31049011177987962</v>
      </c>
      <c r="M61" s="206">
        <v>0.90765262252794487</v>
      </c>
      <c r="N61" s="206">
        <v>0.7165090283748925</v>
      </c>
      <c r="O61" s="206">
        <v>0.57325881341358553</v>
      </c>
      <c r="P61" s="206">
        <v>0.69269131556319852</v>
      </c>
      <c r="Q61" s="206">
        <v>7.1625107480653469E-2</v>
      </c>
      <c r="R61" s="206">
        <v>0.16715391229578669</v>
      </c>
      <c r="S61" s="206">
        <v>0.2438521066208082</v>
      </c>
      <c r="T61" s="206">
        <v>0.24909716251074801</v>
      </c>
      <c r="U61" s="206">
        <v>1.288736027515047</v>
      </c>
      <c r="V61" s="206">
        <v>0.99475494411006016</v>
      </c>
      <c r="W61" s="206">
        <v>1.4497850386930351</v>
      </c>
      <c r="DA61" s="71" t="s">
        <v>474</v>
      </c>
    </row>
    <row r="62" spans="1:105" ht="12" customHeight="1" x14ac:dyDescent="0.25">
      <c r="A62" s="21" t="s">
        <v>38</v>
      </c>
      <c r="B62" s="209">
        <v>475.15047291487531</v>
      </c>
      <c r="C62" s="209">
        <v>491.3155631986242</v>
      </c>
      <c r="D62" s="209">
        <v>483.14703353396379</v>
      </c>
      <c r="E62" s="209">
        <v>469.8194325021496</v>
      </c>
      <c r="F62" s="209">
        <v>476.18228718830608</v>
      </c>
      <c r="G62" s="209">
        <v>484.52278589853819</v>
      </c>
      <c r="H62" s="209">
        <v>494.66895958727417</v>
      </c>
      <c r="I62" s="209">
        <v>477.47205503009462</v>
      </c>
      <c r="J62" s="209">
        <v>481.34135855545998</v>
      </c>
      <c r="K62" s="209">
        <v>437.83319002579532</v>
      </c>
      <c r="L62" s="209">
        <v>393.20722269991398</v>
      </c>
      <c r="M62" s="209">
        <v>397.93637145313841</v>
      </c>
      <c r="N62" s="209">
        <v>328.89079965606192</v>
      </c>
      <c r="O62" s="209">
        <v>207.73860705073079</v>
      </c>
      <c r="P62" s="209">
        <v>216.85296646603609</v>
      </c>
      <c r="Q62" s="209">
        <v>213.4995700773861</v>
      </c>
      <c r="R62" s="209">
        <v>212.98366294067071</v>
      </c>
      <c r="S62" s="209">
        <v>219.79578675838351</v>
      </c>
      <c r="T62" s="209">
        <v>217.38478073946689</v>
      </c>
      <c r="U62" s="209">
        <v>175.05451418744619</v>
      </c>
      <c r="V62" s="209">
        <v>210.9442820292347</v>
      </c>
      <c r="W62" s="209">
        <v>235.74488392089421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965.08005159071354</v>
      </c>
      <c r="C63" s="286">
        <f t="shared" si="18"/>
        <v>979.01203783318988</v>
      </c>
      <c r="D63" s="286">
        <f t="shared" si="18"/>
        <v>954.95073086844354</v>
      </c>
      <c r="E63" s="286">
        <f t="shared" si="18"/>
        <v>961.71977644024071</v>
      </c>
      <c r="F63" s="286">
        <f t="shared" si="18"/>
        <v>967.76956147893384</v>
      </c>
      <c r="G63" s="286">
        <f t="shared" si="18"/>
        <v>964.23215821152189</v>
      </c>
      <c r="H63" s="286">
        <f t="shared" si="18"/>
        <v>981.98804815133246</v>
      </c>
      <c r="I63" s="286">
        <f t="shared" si="18"/>
        <v>947.09174548581268</v>
      </c>
      <c r="J63" s="286">
        <f t="shared" si="18"/>
        <v>931.12184006878738</v>
      </c>
      <c r="K63" s="286">
        <f t="shared" si="18"/>
        <v>857.57944969905395</v>
      </c>
      <c r="L63" s="286">
        <f t="shared" si="18"/>
        <v>843.36534823731711</v>
      </c>
      <c r="M63" s="286">
        <f t="shared" si="18"/>
        <v>943.73989681857233</v>
      </c>
      <c r="N63" s="286">
        <f t="shared" si="18"/>
        <v>763.70756663800489</v>
      </c>
      <c r="O63" s="286">
        <f t="shared" si="18"/>
        <v>639.02502149613042</v>
      </c>
      <c r="P63" s="286">
        <f t="shared" si="18"/>
        <v>643.52347377472029</v>
      </c>
      <c r="Q63" s="286">
        <f t="shared" si="18"/>
        <v>624.5433361994842</v>
      </c>
      <c r="R63" s="286">
        <f t="shared" si="18"/>
        <v>655.29518486672384</v>
      </c>
      <c r="S63" s="286">
        <f t="shared" si="18"/>
        <v>694.44832330180566</v>
      </c>
      <c r="T63" s="286">
        <f t="shared" si="18"/>
        <v>713.87076526225292</v>
      </c>
      <c r="U63" s="286">
        <f t="shared" si="18"/>
        <v>663.45898538263089</v>
      </c>
      <c r="V63" s="286">
        <f t="shared" si="18"/>
        <v>662.6336199484092</v>
      </c>
      <c r="W63" s="286">
        <f t="shared" si="18"/>
        <v>800.66933281599881</v>
      </c>
      <c r="DA63" s="118"/>
    </row>
    <row r="64" spans="1:105" ht="12" customHeight="1" x14ac:dyDescent="0.25">
      <c r="A64" s="51" t="s">
        <v>43</v>
      </c>
      <c r="B64" s="243">
        <f>NFM_fec!B5</f>
        <v>331.96284437071199</v>
      </c>
      <c r="C64" s="243">
        <f>NFM_fec!C5</f>
        <v>191.01941305938769</v>
      </c>
      <c r="D64" s="243">
        <f>NFM_fec!D5</f>
        <v>354.04280945775503</v>
      </c>
      <c r="E64" s="243">
        <f>NFM_fec!E5</f>
        <v>381.12076431407792</v>
      </c>
      <c r="F64" s="243">
        <f>NFM_fec!F5</f>
        <v>391.15802004939729</v>
      </c>
      <c r="G64" s="243">
        <f>NFM_fec!G5</f>
        <v>366.99310896653537</v>
      </c>
      <c r="H64" s="243">
        <f>NFM_fec!H5</f>
        <v>365.70933776782829</v>
      </c>
      <c r="I64" s="243">
        <f>NFM_fec!I5</f>
        <v>350.50051868350369</v>
      </c>
      <c r="J64" s="243">
        <f>NFM_fec!J5</f>
        <v>346.80762949399133</v>
      </c>
      <c r="K64" s="243">
        <f>NFM_fec!K5</f>
        <v>40.528133634877257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362.61990424382469</v>
      </c>
      <c r="C65" s="284">
        <f t="shared" si="19"/>
        <v>374.65104711205367</v>
      </c>
      <c r="D65" s="284">
        <f t="shared" si="19"/>
        <v>350.75819393590297</v>
      </c>
      <c r="E65" s="284">
        <f t="shared" si="19"/>
        <v>360.24227356115125</v>
      </c>
      <c r="F65" s="284">
        <f t="shared" si="19"/>
        <v>363.26722670713326</v>
      </c>
      <c r="G65" s="284">
        <f t="shared" si="19"/>
        <v>392.05442799619442</v>
      </c>
      <c r="H65" s="284">
        <f t="shared" si="19"/>
        <v>418.90162788892451</v>
      </c>
      <c r="I65" s="284">
        <f t="shared" si="19"/>
        <v>402.60107696491218</v>
      </c>
      <c r="J65" s="284">
        <f t="shared" si="19"/>
        <v>399.61303556881774</v>
      </c>
      <c r="K65" s="284">
        <f t="shared" si="19"/>
        <v>438.73455352948162</v>
      </c>
      <c r="L65" s="284">
        <f t="shared" si="19"/>
        <v>471.05332309635821</v>
      </c>
      <c r="M65" s="284">
        <f t="shared" si="19"/>
        <v>416.9243623020306</v>
      </c>
      <c r="N65" s="284">
        <f t="shared" si="19"/>
        <v>345.69984723112077</v>
      </c>
      <c r="O65" s="284">
        <f t="shared" si="19"/>
        <v>160.77620918392449</v>
      </c>
      <c r="P65" s="284">
        <f t="shared" si="19"/>
        <v>117.8239952983738</v>
      </c>
      <c r="Q65" s="284">
        <f t="shared" si="19"/>
        <v>110.2045843260084</v>
      </c>
      <c r="R65" s="284">
        <f t="shared" si="19"/>
        <v>118.5046281531191</v>
      </c>
      <c r="S65" s="284">
        <f t="shared" si="19"/>
        <v>130.9579837492193</v>
      </c>
      <c r="T65" s="284">
        <f t="shared" si="19"/>
        <v>124.22765985282351</v>
      </c>
      <c r="U65" s="284">
        <f t="shared" si="19"/>
        <v>118.12674489919461</v>
      </c>
      <c r="V65" s="284">
        <f t="shared" si="19"/>
        <v>104.69160669113469</v>
      </c>
      <c r="W65" s="284">
        <f t="shared" si="19"/>
        <v>117.7119654391298</v>
      </c>
      <c r="DA65" s="94"/>
    </row>
    <row r="66" spans="1:105" ht="12" customHeight="1" x14ac:dyDescent="0.25">
      <c r="A66" s="44" t="s">
        <v>44</v>
      </c>
      <c r="B66" s="284">
        <f>NFM_fec!B34</f>
        <v>264.59185869210847</v>
      </c>
      <c r="C66" s="284">
        <f>NFM_fec!C34</f>
        <v>280.94048876082849</v>
      </c>
      <c r="D66" s="284">
        <f>NFM_fec!D34</f>
        <v>262.32180550770681</v>
      </c>
      <c r="E66" s="284">
        <f>NFM_fec!E34</f>
        <v>269.46102684333181</v>
      </c>
      <c r="F66" s="284">
        <f>NFM_fec!F34</f>
        <v>267.36469601173337</v>
      </c>
      <c r="G66" s="284">
        <f>NFM_fec!G34</f>
        <v>252.39597691391151</v>
      </c>
      <c r="H66" s="284">
        <f>NFM_fec!H34</f>
        <v>259.07935772549399</v>
      </c>
      <c r="I66" s="284">
        <f>NFM_fec!I34</f>
        <v>240.85798330642069</v>
      </c>
      <c r="J66" s="284">
        <f>NFM_fec!J34</f>
        <v>240.36316105473651</v>
      </c>
      <c r="K66" s="284">
        <f>NFM_fec!K34</f>
        <v>302.47392297217982</v>
      </c>
      <c r="L66" s="284">
        <f>NFM_fec!L34</f>
        <v>281.25092340340262</v>
      </c>
      <c r="M66" s="284">
        <f>NFM_fec!M34</f>
        <v>248.63025843570469</v>
      </c>
      <c r="N66" s="284">
        <f>NFM_fec!N34</f>
        <v>188.9728432175323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98.028045551716218</v>
      </c>
      <c r="C67" s="284">
        <f>NFM_fec!C72</f>
        <v>93.710558351225188</v>
      </c>
      <c r="D67" s="284">
        <f>NFM_fec!D72</f>
        <v>88.436388428196153</v>
      </c>
      <c r="E67" s="284">
        <f>NFM_fec!E72</f>
        <v>90.781246717819442</v>
      </c>
      <c r="F67" s="284">
        <f>NFM_fec!F72</f>
        <v>95.902530695399903</v>
      </c>
      <c r="G67" s="284">
        <f>NFM_fec!G72</f>
        <v>139.65845108228291</v>
      </c>
      <c r="H67" s="284">
        <f>NFM_fec!H72</f>
        <v>159.82227016343049</v>
      </c>
      <c r="I67" s="284">
        <f>NFM_fec!I72</f>
        <v>161.74309365849149</v>
      </c>
      <c r="J67" s="284">
        <f>NFM_fec!J72</f>
        <v>159.2498745140812</v>
      </c>
      <c r="K67" s="284">
        <f>NFM_fec!K72</f>
        <v>136.26063055730179</v>
      </c>
      <c r="L67" s="284">
        <f>NFM_fec!L72</f>
        <v>189.80239969295559</v>
      </c>
      <c r="M67" s="284">
        <f>NFM_fec!M72</f>
        <v>168.29410386632591</v>
      </c>
      <c r="N67" s="284">
        <f>NFM_fec!N72</f>
        <v>156.7270040135885</v>
      </c>
      <c r="O67" s="284">
        <f>NFM_fec!O72</f>
        <v>160.77620918392449</v>
      </c>
      <c r="P67" s="284">
        <f>NFM_fec!P72</f>
        <v>117.8239952983738</v>
      </c>
      <c r="Q67" s="284">
        <f>NFM_fec!Q72</f>
        <v>110.2045843260084</v>
      </c>
      <c r="R67" s="284">
        <f>NFM_fec!R72</f>
        <v>118.5046281531191</v>
      </c>
      <c r="S67" s="284">
        <f>NFM_fec!S72</f>
        <v>130.9579837492193</v>
      </c>
      <c r="T67" s="284">
        <f>NFM_fec!T72</f>
        <v>124.22765985282351</v>
      </c>
      <c r="U67" s="284">
        <f>NFM_fec!U72</f>
        <v>118.12674489919461</v>
      </c>
      <c r="V67" s="284">
        <f>NFM_fec!V72</f>
        <v>104.69160669113469</v>
      </c>
      <c r="W67" s="284">
        <f>NFM_fec!W72</f>
        <v>117.7119654391298</v>
      </c>
      <c r="DA67" s="94"/>
    </row>
    <row r="68" spans="1:105" ht="12" customHeight="1" x14ac:dyDescent="0.25">
      <c r="A68" s="52" t="s">
        <v>45</v>
      </c>
      <c r="B68" s="244">
        <f>NFM_fec!B115</f>
        <v>270.4973029761768</v>
      </c>
      <c r="C68" s="244">
        <f>NFM_fec!C115</f>
        <v>413.34157766174849</v>
      </c>
      <c r="D68" s="244">
        <f>NFM_fec!D115</f>
        <v>250.14972747478549</v>
      </c>
      <c r="E68" s="244">
        <f>NFM_fec!E115</f>
        <v>220.3567385650116</v>
      </c>
      <c r="F68" s="244">
        <f>NFM_fec!F115</f>
        <v>213.34431472240331</v>
      </c>
      <c r="G68" s="244">
        <f>NFM_fec!G115</f>
        <v>205.1846212487921</v>
      </c>
      <c r="H68" s="244">
        <f>NFM_fec!H115</f>
        <v>197.3770824945797</v>
      </c>
      <c r="I68" s="244">
        <f>NFM_fec!I115</f>
        <v>193.99014983739681</v>
      </c>
      <c r="J68" s="244">
        <f>NFM_fec!J115</f>
        <v>184.70117500597831</v>
      </c>
      <c r="K68" s="244">
        <f>NFM_fec!K115</f>
        <v>378.3167625346951</v>
      </c>
      <c r="L68" s="244">
        <f>NFM_fec!L115</f>
        <v>372.31202514095889</v>
      </c>
      <c r="M68" s="244">
        <f>NFM_fec!M115</f>
        <v>526.81553451654167</v>
      </c>
      <c r="N68" s="244">
        <f>NFM_fec!N115</f>
        <v>418.00771940688412</v>
      </c>
      <c r="O68" s="244">
        <f>NFM_fec!O115</f>
        <v>478.24881231220593</v>
      </c>
      <c r="P68" s="244">
        <f>NFM_fec!P115</f>
        <v>525.69947847634648</v>
      </c>
      <c r="Q68" s="244">
        <f>NFM_fec!Q115</f>
        <v>514.33875187347576</v>
      </c>
      <c r="R68" s="244">
        <f>NFM_fec!R115</f>
        <v>536.7905567136047</v>
      </c>
      <c r="S68" s="244">
        <f>NFM_fec!S115</f>
        <v>563.49033955258642</v>
      </c>
      <c r="T68" s="244">
        <f>NFM_fec!T115</f>
        <v>589.64310540942938</v>
      </c>
      <c r="U68" s="244">
        <f>NFM_fec!U115</f>
        <v>545.33224048343629</v>
      </c>
      <c r="V68" s="244">
        <f>NFM_fec!V115</f>
        <v>557.94201325727454</v>
      </c>
      <c r="W68" s="244">
        <f>NFM_fec!W115</f>
        <v>682.957367376869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2054.878248810166</v>
      </c>
      <c r="C70" s="205">
        <f t="shared" si="20"/>
        <v>2045.7139154481422</v>
      </c>
      <c r="D70" s="205">
        <f t="shared" si="20"/>
        <v>1985.8177037626599</v>
      </c>
      <c r="E70" s="205">
        <f t="shared" si="20"/>
        <v>1969.098773002429</v>
      </c>
      <c r="F70" s="205">
        <f t="shared" si="20"/>
        <v>1879.9112800670309</v>
      </c>
      <c r="G70" s="205">
        <f t="shared" si="20"/>
        <v>1865.6810322167921</v>
      </c>
      <c r="H70" s="205">
        <f t="shared" si="20"/>
        <v>1807.8518204606949</v>
      </c>
      <c r="I70" s="205">
        <f t="shared" si="20"/>
        <v>1823.1117422334546</v>
      </c>
      <c r="J70" s="205">
        <f t="shared" si="20"/>
        <v>1774.3679524372305</v>
      </c>
      <c r="K70" s="205">
        <f t="shared" si="20"/>
        <v>1586.9815795068771</v>
      </c>
      <c r="L70" s="205">
        <f t="shared" si="20"/>
        <v>1506.5944487845386</v>
      </c>
      <c r="M70" s="205">
        <f t="shared" si="20"/>
        <v>1717.636122664861</v>
      </c>
      <c r="N70" s="205">
        <f t="shared" si="20"/>
        <v>1370.9015786626001</v>
      </c>
      <c r="O70" s="205">
        <f t="shared" si="20"/>
        <v>1233.1212413947831</v>
      </c>
      <c r="P70" s="205">
        <f t="shared" si="20"/>
        <v>1243.0582403124997</v>
      </c>
      <c r="Q70" s="205">
        <f t="shared" si="20"/>
        <v>1227.4227312969483</v>
      </c>
      <c r="R70" s="205">
        <f t="shared" si="20"/>
        <v>1313.1077479006444</v>
      </c>
      <c r="S70" s="205">
        <f t="shared" si="20"/>
        <v>1412.9902309099089</v>
      </c>
      <c r="T70" s="205">
        <f t="shared" si="20"/>
        <v>1509.8552992867385</v>
      </c>
      <c r="U70" s="205">
        <f t="shared" si="20"/>
        <v>1483.13191446471</v>
      </c>
      <c r="V70" s="205">
        <f t="shared" si="20"/>
        <v>1338.251625901433</v>
      </c>
      <c r="W70" s="205">
        <f t="shared" si="20"/>
        <v>1635.1220698151981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1258.880955742148</v>
      </c>
      <c r="C71" s="215">
        <f>NFM_emi!C5+(NFM_emi!C34-NFM_emi!C70)+NFM_emi!C72+(NFM_emi!C115-NFM_emi!C158)</f>
        <v>1250.8516500211149</v>
      </c>
      <c r="D71" s="215">
        <f>NFM_emi!D5+(NFM_emi!D34-NFM_emi!D70)+NFM_emi!D72+(NFM_emi!D115-NFM_emi!D158)</f>
        <v>1183.5465167624327</v>
      </c>
      <c r="E71" s="215">
        <f>NFM_emi!E5+(NFM_emi!E34-NFM_emi!E70)+NFM_emi!E72+(NFM_emi!E115-NFM_emi!E158)</f>
        <v>1234.8817697809523</v>
      </c>
      <c r="F71" s="215">
        <f>NFM_emi!F5+(NFM_emi!F34-NFM_emi!F70)+NFM_emi!F72+(NFM_emi!F115-NFM_emi!F158)</f>
        <v>1223.3124770044301</v>
      </c>
      <c r="G71" s="215">
        <f>NFM_emi!G5+(NFM_emi!G34-NFM_emi!G70)+NFM_emi!G72+(NFM_emi!G115-NFM_emi!G158)</f>
        <v>1191.3816695506225</v>
      </c>
      <c r="H71" s="215">
        <f>NFM_emi!H5+(NFM_emi!H34-NFM_emi!H70)+NFM_emi!H72+(NFM_emi!H115-NFM_emi!H158)</f>
        <v>1225.9038242270851</v>
      </c>
      <c r="I71" s="215">
        <f>NFM_emi!I5+(NFM_emi!I34-NFM_emi!I70)+NFM_emi!I72+(NFM_emi!I115-NFM_emi!I158)</f>
        <v>1171.7967030439418</v>
      </c>
      <c r="J71" s="215">
        <f>NFM_emi!J5+(NFM_emi!J34-NFM_emi!J70)+NFM_emi!J72+(NFM_emi!J115-NFM_emi!J158)</f>
        <v>1127.0648153574525</v>
      </c>
      <c r="K71" s="215">
        <f>NFM_emi!K5+(NFM_emi!K34-NFM_emi!K70)+NFM_emi!K72+(NFM_emi!K115-NFM_emi!K158)</f>
        <v>1044.4478630725002</v>
      </c>
      <c r="L71" s="215">
        <f>NFM_emi!L5+(NFM_emi!L34-NFM_emi!L70)+NFM_emi!L72+(NFM_emi!L115-NFM_emi!L158)</f>
        <v>1092.5876240378852</v>
      </c>
      <c r="M71" s="215">
        <f>NFM_emi!M5+(NFM_emi!M34-NFM_emi!M70)+NFM_emi!M72+(NFM_emi!M115-NFM_emi!M158)</f>
        <v>1327.411528548457</v>
      </c>
      <c r="N71" s="215">
        <f>NFM_emi!N5+(NFM_emi!N34-NFM_emi!N70)+NFM_emi!N72+(NFM_emi!N115-NFM_emi!N158)</f>
        <v>1049.2280336626</v>
      </c>
      <c r="O71" s="215">
        <f>NFM_emi!O5+(NFM_emi!O34-NFM_emi!O70)+NFM_emi!O72+(NFM_emi!O115-NFM_emi!O158)</f>
        <v>1030.511053559783</v>
      </c>
      <c r="P71" s="215">
        <f>NFM_emi!P5+(NFM_emi!P34-NFM_emi!P70)+NFM_emi!P72+(NFM_emi!P115-NFM_emi!P158)</f>
        <v>1021.3592493068696</v>
      </c>
      <c r="Q71" s="215">
        <f>NFM_emi!Q5+(NFM_emi!Q34-NFM_emi!Q70)+NFM_emi!Q72+(NFM_emi!Q115-NFM_emi!Q158)</f>
        <v>991.13212502213139</v>
      </c>
      <c r="R71" s="215">
        <f>NFM_emi!R5+(NFM_emi!R34-NFM_emi!R70)+NFM_emi!R72+(NFM_emi!R115-NFM_emi!R158)</f>
        <v>1076.0244141597202</v>
      </c>
      <c r="S71" s="215">
        <f>NFM_emi!S5+(NFM_emi!S34-NFM_emi!S70)+NFM_emi!S72+(NFM_emi!S115-NFM_emi!S158)</f>
        <v>1145.793173039674</v>
      </c>
      <c r="T71" s="215">
        <f>NFM_emi!T5+(NFM_emi!T34-NFM_emi!T70)+NFM_emi!T72+(NFM_emi!T115-NFM_emi!T158)</f>
        <v>1264.5107978013384</v>
      </c>
      <c r="U71" s="215">
        <f>NFM_emi!U5+(NFM_emi!U34-NFM_emi!U70)+NFM_emi!U72+(NFM_emi!U115-NFM_emi!U158)</f>
        <v>1237.8977300702043</v>
      </c>
      <c r="V71" s="215">
        <f>NFM_emi!V5+(NFM_emi!V34-NFM_emi!V70)+NFM_emi!V72+(NFM_emi!V115-NFM_emi!V158)</f>
        <v>1114.3243023537414</v>
      </c>
      <c r="W71" s="215">
        <f>NFM_emi!W5+(NFM_emi!W34-NFM_emi!W70)+NFM_emi!W72+(NFM_emi!W115-NFM_emi!W158)</f>
        <v>1390.1151986001978</v>
      </c>
      <c r="DA71" s="85"/>
    </row>
    <row r="72" spans="1:105" ht="12" customHeight="1" x14ac:dyDescent="0.25">
      <c r="A72" s="14" t="s">
        <v>147</v>
      </c>
      <c r="B72" s="206">
        <f>NFM_emi!B70+NFM_emi!B158</f>
        <v>795.99729306801805</v>
      </c>
      <c r="C72" s="206">
        <f>NFM_emi!C70+NFM_emi!C158</f>
        <v>794.8622654270273</v>
      </c>
      <c r="D72" s="206">
        <f>NFM_emi!D70+NFM_emi!D158</f>
        <v>802.2711870002272</v>
      </c>
      <c r="E72" s="206">
        <f>NFM_emi!E70+NFM_emi!E158</f>
        <v>734.21700322147672</v>
      </c>
      <c r="F72" s="206">
        <f>NFM_emi!F70+NFM_emi!F158</f>
        <v>656.59880306260095</v>
      </c>
      <c r="G72" s="206">
        <f>NFM_emi!G70+NFM_emi!G158</f>
        <v>674.2993626661696</v>
      </c>
      <c r="H72" s="206">
        <f>NFM_emi!H70+NFM_emi!H158</f>
        <v>581.94799623360973</v>
      </c>
      <c r="I72" s="206">
        <f>NFM_emi!I70+NFM_emi!I158</f>
        <v>651.31503918951285</v>
      </c>
      <c r="J72" s="206">
        <f>NFM_emi!J70+NFM_emi!J158</f>
        <v>647.30313707977814</v>
      </c>
      <c r="K72" s="206">
        <f>NFM_emi!K70+NFM_emi!K158</f>
        <v>542.53371643437686</v>
      </c>
      <c r="L72" s="206">
        <f>NFM_emi!L70+NFM_emi!L158</f>
        <v>414.00682474665325</v>
      </c>
      <c r="M72" s="206">
        <f>NFM_emi!M70+NFM_emi!M158</f>
        <v>390.22459411640409</v>
      </c>
      <c r="N72" s="206">
        <f>NFM_emi!N70+NFM_emi!N158</f>
        <v>321.67354499999999</v>
      </c>
      <c r="O72" s="206">
        <f>NFM_emi!O70+NFM_emi!O158</f>
        <v>202.610187835</v>
      </c>
      <c r="P72" s="206">
        <f>NFM_emi!P70+NFM_emi!P158</f>
        <v>221.69899100563001</v>
      </c>
      <c r="Q72" s="206">
        <f>NFM_emi!Q70+NFM_emi!Q158</f>
        <v>236.29060627481701</v>
      </c>
      <c r="R72" s="206">
        <f>NFM_emi!R70+NFM_emi!R158</f>
        <v>237.0833337409243</v>
      </c>
      <c r="S72" s="206">
        <f>NFM_emi!S70+NFM_emi!S158</f>
        <v>267.19705787023491</v>
      </c>
      <c r="T72" s="206">
        <f>NFM_emi!T70+NFM_emi!T158</f>
        <v>245.3445014854</v>
      </c>
      <c r="U72" s="206">
        <f>NFM_emi!U70+NFM_emi!U158</f>
        <v>245.23418439450569</v>
      </c>
      <c r="V72" s="206">
        <f>NFM_emi!V70+NFM_emi!V158</f>
        <v>223.92732354769171</v>
      </c>
      <c r="W72" s="206">
        <f>NFM_emi!W70+NFM_emi!W158</f>
        <v>245.0068712150003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2054.878248810166</v>
      </c>
      <c r="C73" s="212">
        <f t="shared" si="21"/>
        <v>2045.7139154481422</v>
      </c>
      <c r="D73" s="212">
        <f t="shared" si="21"/>
        <v>1985.8177037626599</v>
      </c>
      <c r="E73" s="212">
        <f t="shared" si="21"/>
        <v>1969.098773002429</v>
      </c>
      <c r="F73" s="212">
        <f t="shared" si="21"/>
        <v>1879.9112800670309</v>
      </c>
      <c r="G73" s="212">
        <f t="shared" si="21"/>
        <v>1865.6810322167921</v>
      </c>
      <c r="H73" s="212">
        <f t="shared" si="21"/>
        <v>1807.8518204606949</v>
      </c>
      <c r="I73" s="212">
        <f t="shared" si="21"/>
        <v>1823.1117422334546</v>
      </c>
      <c r="J73" s="212">
        <f t="shared" si="21"/>
        <v>1774.3679524372305</v>
      </c>
      <c r="K73" s="212">
        <f t="shared" si="21"/>
        <v>1586.9815795068771</v>
      </c>
      <c r="L73" s="212">
        <f t="shared" si="21"/>
        <v>1506.5944487845384</v>
      </c>
      <c r="M73" s="212">
        <f t="shared" si="21"/>
        <v>1717.6361226648612</v>
      </c>
      <c r="N73" s="212">
        <f t="shared" si="21"/>
        <v>1370.9015786625998</v>
      </c>
      <c r="O73" s="212">
        <f t="shared" si="21"/>
        <v>1233.1212413947831</v>
      </c>
      <c r="P73" s="212">
        <f t="shared" si="21"/>
        <v>1243.0582403124995</v>
      </c>
      <c r="Q73" s="212">
        <f t="shared" si="21"/>
        <v>1227.4227312969483</v>
      </c>
      <c r="R73" s="212">
        <f t="shared" si="21"/>
        <v>1313.1077479006444</v>
      </c>
      <c r="S73" s="212">
        <f t="shared" si="21"/>
        <v>1412.9902309099089</v>
      </c>
      <c r="T73" s="212">
        <f t="shared" si="21"/>
        <v>1509.8552992867385</v>
      </c>
      <c r="U73" s="212">
        <f t="shared" si="21"/>
        <v>1483.13191446471</v>
      </c>
      <c r="V73" s="212">
        <f t="shared" si="21"/>
        <v>1338.251625901433</v>
      </c>
      <c r="W73" s="212">
        <f t="shared" si="21"/>
        <v>1635.1220698151981</v>
      </c>
      <c r="DA73" s="109"/>
    </row>
    <row r="74" spans="1:105" ht="12" customHeight="1" x14ac:dyDescent="0.25">
      <c r="A74" s="51" t="s">
        <v>43</v>
      </c>
      <c r="B74" s="243">
        <f>NFM_emi!B$5</f>
        <v>668.66869335350805</v>
      </c>
      <c r="C74" s="243">
        <f>NFM_emi!C$5</f>
        <v>396.39005766567561</v>
      </c>
      <c r="D74" s="243">
        <f>NFM_emi!D$5</f>
        <v>680.07354720006015</v>
      </c>
      <c r="E74" s="243">
        <f>NFM_emi!E$5</f>
        <v>744.40777220953146</v>
      </c>
      <c r="F74" s="243">
        <f>NFM_emi!F$5</f>
        <v>750.01304914964157</v>
      </c>
      <c r="G74" s="243">
        <f>NFM_emi!G$5</f>
        <v>692.00084232596498</v>
      </c>
      <c r="H74" s="243">
        <f>NFM_emi!H$5</f>
        <v>700.7283232873308</v>
      </c>
      <c r="I74" s="243">
        <f>NFM_emi!I$5</f>
        <v>662.1487266971194</v>
      </c>
      <c r="J74" s="243">
        <f>NFM_emi!J$5</f>
        <v>648.74700428484869</v>
      </c>
      <c r="K74" s="243">
        <f>NFM_emi!K$5</f>
        <v>85.434465861793527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492.10469481937508</v>
      </c>
      <c r="C75" s="284">
        <f t="shared" si="22"/>
        <v>502.55732798259606</v>
      </c>
      <c r="D75" s="284">
        <f t="shared" si="22"/>
        <v>468.05155754745988</v>
      </c>
      <c r="E75" s="284">
        <f t="shared" si="22"/>
        <v>521.42118773589868</v>
      </c>
      <c r="F75" s="284">
        <f t="shared" si="22"/>
        <v>487.10897388472864</v>
      </c>
      <c r="G75" s="284">
        <f t="shared" si="22"/>
        <v>534.0281494861166</v>
      </c>
      <c r="H75" s="284">
        <f t="shared" si="22"/>
        <v>562.85697138784042</v>
      </c>
      <c r="I75" s="284">
        <f t="shared" si="22"/>
        <v>614.01677307238833</v>
      </c>
      <c r="J75" s="284">
        <f t="shared" si="22"/>
        <v>618.22104227952377</v>
      </c>
      <c r="K75" s="284">
        <f t="shared" si="22"/>
        <v>662.37151004388397</v>
      </c>
      <c r="L75" s="284">
        <f t="shared" si="22"/>
        <v>676.11780782558424</v>
      </c>
      <c r="M75" s="284">
        <f t="shared" si="22"/>
        <v>619.12910936121352</v>
      </c>
      <c r="N75" s="284">
        <f t="shared" si="22"/>
        <v>486.55395024807831</v>
      </c>
      <c r="O75" s="284">
        <f t="shared" si="22"/>
        <v>264.95772354316438</v>
      </c>
      <c r="P75" s="284">
        <f t="shared" si="22"/>
        <v>191.73813204071061</v>
      </c>
      <c r="Q75" s="284">
        <f t="shared" si="22"/>
        <v>179.08453579680199</v>
      </c>
      <c r="R75" s="284">
        <f t="shared" si="22"/>
        <v>199.47807218147571</v>
      </c>
      <c r="S75" s="284">
        <f t="shared" si="22"/>
        <v>221.42393748015769</v>
      </c>
      <c r="T75" s="284">
        <f t="shared" si="22"/>
        <v>216.26495837021389</v>
      </c>
      <c r="U75" s="284">
        <f t="shared" si="22"/>
        <v>216.2892062057465</v>
      </c>
      <c r="V75" s="284">
        <f t="shared" si="22"/>
        <v>176.91162726759711</v>
      </c>
      <c r="W75" s="284">
        <f t="shared" si="22"/>
        <v>206.39744523794289</v>
      </c>
      <c r="DA75" s="94"/>
    </row>
    <row r="76" spans="1:105" ht="12" customHeight="1" x14ac:dyDescent="0.25">
      <c r="A76" s="44" t="s">
        <v>44</v>
      </c>
      <c r="B76" s="284">
        <f>NFM_emi!B$34</f>
        <v>348.40887651307838</v>
      </c>
      <c r="C76" s="284">
        <f>NFM_emi!C$34</f>
        <v>355.67782654248288</v>
      </c>
      <c r="D76" s="284">
        <f>NFM_emi!D$34</f>
        <v>345.32835520012679</v>
      </c>
      <c r="E76" s="284">
        <f>NFM_emi!E$34</f>
        <v>390.18503445754072</v>
      </c>
      <c r="F76" s="284">
        <f>NFM_emi!F$34</f>
        <v>352.03930399830625</v>
      </c>
      <c r="G76" s="284">
        <f>NFM_emi!G$34</f>
        <v>344.9361808118357</v>
      </c>
      <c r="H76" s="284">
        <f>NFM_emi!H$34</f>
        <v>344.72770121398099</v>
      </c>
      <c r="I76" s="284">
        <f>NFM_emi!I$34</f>
        <v>397.24643086888409</v>
      </c>
      <c r="J76" s="284">
        <f>NFM_emi!J$34</f>
        <v>411.10876514763424</v>
      </c>
      <c r="K76" s="284">
        <f>NFM_emi!K$34</f>
        <v>428.97221867981898</v>
      </c>
      <c r="L76" s="284">
        <f>NFM_emi!L$34</f>
        <v>335.72190652400963</v>
      </c>
      <c r="M76" s="284">
        <f>NFM_emi!M$34</f>
        <v>314.03354326658678</v>
      </c>
      <c r="N76" s="284">
        <f>NFM_emi!N$34</f>
        <v>212.08123100927799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143.6958183062967</v>
      </c>
      <c r="C77" s="284">
        <f>NFM_emi!C$72</f>
        <v>146.87950144011319</v>
      </c>
      <c r="D77" s="284">
        <f>NFM_emi!D$72</f>
        <v>122.7232023473331</v>
      </c>
      <c r="E77" s="284">
        <f>NFM_emi!E$72</f>
        <v>131.23615327835799</v>
      </c>
      <c r="F77" s="284">
        <f>NFM_emi!F$72</f>
        <v>135.06966988642239</v>
      </c>
      <c r="G77" s="284">
        <f>NFM_emi!G$72</f>
        <v>189.09196867428091</v>
      </c>
      <c r="H77" s="284">
        <f>NFM_emi!H$72</f>
        <v>218.1292701738594</v>
      </c>
      <c r="I77" s="284">
        <f>NFM_emi!I$72</f>
        <v>216.77034220350421</v>
      </c>
      <c r="J77" s="284">
        <f>NFM_emi!J$72</f>
        <v>207.1122771318895</v>
      </c>
      <c r="K77" s="284">
        <f>NFM_emi!K$72</f>
        <v>233.39929136406499</v>
      </c>
      <c r="L77" s="284">
        <f>NFM_emi!L$72</f>
        <v>340.39590130157461</v>
      </c>
      <c r="M77" s="284">
        <f>NFM_emi!M$72</f>
        <v>305.09556609462669</v>
      </c>
      <c r="N77" s="284">
        <f>NFM_emi!N$72</f>
        <v>274.47271923880032</v>
      </c>
      <c r="O77" s="284">
        <f>NFM_emi!O$72</f>
        <v>264.95772354316438</v>
      </c>
      <c r="P77" s="284">
        <f>NFM_emi!P$72</f>
        <v>191.73813204071061</v>
      </c>
      <c r="Q77" s="284">
        <f>NFM_emi!Q$72</f>
        <v>179.08453579680199</v>
      </c>
      <c r="R77" s="284">
        <f>NFM_emi!R$72</f>
        <v>199.47807218147571</v>
      </c>
      <c r="S77" s="284">
        <f>NFM_emi!S$72</f>
        <v>221.42393748015769</v>
      </c>
      <c r="T77" s="284">
        <f>NFM_emi!T$72</f>
        <v>216.26495837021389</v>
      </c>
      <c r="U77" s="284">
        <f>NFM_emi!U$72</f>
        <v>216.2892062057465</v>
      </c>
      <c r="V77" s="284">
        <f>NFM_emi!V$72</f>
        <v>176.91162726759711</v>
      </c>
      <c r="W77" s="284">
        <f>NFM_emi!W$72</f>
        <v>206.39744523794289</v>
      </c>
      <c r="DA77" s="94"/>
    </row>
    <row r="78" spans="1:105" ht="12" customHeight="1" x14ac:dyDescent="0.25">
      <c r="A78" s="52" t="s">
        <v>45</v>
      </c>
      <c r="B78" s="244">
        <f>NFM_emi!B$115</f>
        <v>894.10486063728285</v>
      </c>
      <c r="C78" s="244">
        <f>NFM_emi!C$115</f>
        <v>1146.7665297998706</v>
      </c>
      <c r="D78" s="244">
        <f>NFM_emi!D$115</f>
        <v>837.69259901513988</v>
      </c>
      <c r="E78" s="244">
        <f>NFM_emi!E$115</f>
        <v>703.26981305699871</v>
      </c>
      <c r="F78" s="244">
        <f>NFM_emi!F$115</f>
        <v>642.78925703266077</v>
      </c>
      <c r="G78" s="244">
        <f>NFM_emi!G$115</f>
        <v>639.65204040471053</v>
      </c>
      <c r="H78" s="244">
        <f>NFM_emi!H$115</f>
        <v>544.26652578552375</v>
      </c>
      <c r="I78" s="244">
        <f>NFM_emi!I$115</f>
        <v>546.94624246394676</v>
      </c>
      <c r="J78" s="244">
        <f>NFM_emi!J$115</f>
        <v>507.3999058728582</v>
      </c>
      <c r="K78" s="244">
        <f>NFM_emi!K$115</f>
        <v>839.17560360119955</v>
      </c>
      <c r="L78" s="244">
        <f>NFM_emi!L$115</f>
        <v>830.47664095895414</v>
      </c>
      <c r="M78" s="244">
        <f>NFM_emi!M$115</f>
        <v>1098.5070133036477</v>
      </c>
      <c r="N78" s="244">
        <f>NFM_emi!N$115</f>
        <v>884.34762841452152</v>
      </c>
      <c r="O78" s="244">
        <f>NFM_emi!O$115</f>
        <v>968.16351785161862</v>
      </c>
      <c r="P78" s="244">
        <f>NFM_emi!P$115</f>
        <v>1051.320108271789</v>
      </c>
      <c r="Q78" s="244">
        <f>NFM_emi!Q$115</f>
        <v>1048.3381955001464</v>
      </c>
      <c r="R78" s="244">
        <f>NFM_emi!R$115</f>
        <v>1113.6296757191687</v>
      </c>
      <c r="S78" s="244">
        <f>NFM_emi!S$115</f>
        <v>1191.5662934297511</v>
      </c>
      <c r="T78" s="244">
        <f>NFM_emi!T$115</f>
        <v>1293.5903409165246</v>
      </c>
      <c r="U78" s="244">
        <f>NFM_emi!U$115</f>
        <v>1266.8427082589635</v>
      </c>
      <c r="V78" s="244">
        <f>NFM_emi!V$115</f>
        <v>1161.3399986338359</v>
      </c>
      <c r="W78" s="244">
        <f>NFM_emi!W$115</f>
        <v>1428.7246245772551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359.49447844451822</v>
      </c>
      <c r="C81" s="289">
        <f t="shared" si="23"/>
        <v>614.80873890910425</v>
      </c>
      <c r="D81" s="289">
        <f t="shared" si="23"/>
        <v>280.046694214262</v>
      </c>
      <c r="E81" s="289">
        <f t="shared" si="23"/>
        <v>288.69459477895231</v>
      </c>
      <c r="F81" s="289">
        <f t="shared" si="23"/>
        <v>286.13881355458949</v>
      </c>
      <c r="G81" s="289">
        <f t="shared" si="23"/>
        <v>305.68112727963927</v>
      </c>
      <c r="H81" s="289">
        <f t="shared" si="23"/>
        <v>322.77275151892718</v>
      </c>
      <c r="I81" s="289">
        <f t="shared" si="23"/>
        <v>374.09071672748115</v>
      </c>
      <c r="J81" s="289">
        <f t="shared" si="23"/>
        <v>344.61809294449864</v>
      </c>
      <c r="K81" s="289">
        <f t="shared" si="23"/>
        <v>326.08695652173913</v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1209.9188280194585</v>
      </c>
      <c r="C82" s="290">
        <f t="shared" si="24"/>
        <v>1210.2534230494184</v>
      </c>
      <c r="D82" s="290">
        <f t="shared" si="24"/>
        <v>1085.507846321113</v>
      </c>
      <c r="E82" s="290">
        <f t="shared" si="24"/>
        <v>1173.3042354652609</v>
      </c>
      <c r="F82" s="290">
        <f t="shared" si="24"/>
        <v>1174.2091292969524</v>
      </c>
      <c r="G82" s="290">
        <f t="shared" si="24"/>
        <v>762.9550760230768</v>
      </c>
      <c r="H82" s="290">
        <f t="shared" si="24"/>
        <v>725.58135893851147</v>
      </c>
      <c r="I82" s="290">
        <f t="shared" si="24"/>
        <v>799.03195674125823</v>
      </c>
      <c r="J82" s="290">
        <f t="shared" si="24"/>
        <v>738.50923967730455</v>
      </c>
      <c r="K82" s="290">
        <f t="shared" si="24"/>
        <v>745.96111566507147</v>
      </c>
      <c r="L82" s="290">
        <f t="shared" si="24"/>
        <v>942.03933288621022</v>
      </c>
      <c r="M82" s="290">
        <f t="shared" si="24"/>
        <v>1208.1641347973357</v>
      </c>
      <c r="N82" s="290">
        <f t="shared" si="24"/>
        <v>1014.9201092707772</v>
      </c>
      <c r="O82" s="290">
        <f t="shared" si="24"/>
        <v>1041.2149029523521</v>
      </c>
      <c r="P82" s="290">
        <f t="shared" si="24"/>
        <v>718.05594428127415</v>
      </c>
      <c r="Q82" s="290">
        <f t="shared" si="24"/>
        <v>809.54044908861886</v>
      </c>
      <c r="R82" s="290">
        <f t="shared" si="24"/>
        <v>837.32660662849401</v>
      </c>
      <c r="S82" s="290">
        <f t="shared" si="24"/>
        <v>1106.3463529025134</v>
      </c>
      <c r="T82" s="290">
        <f t="shared" si="24"/>
        <v>1332.2632691314666</v>
      </c>
      <c r="U82" s="290">
        <f t="shared" si="24"/>
        <v>1309.8273352484332</v>
      </c>
      <c r="V82" s="290">
        <f t="shared" si="24"/>
        <v>1332.7935286383392</v>
      </c>
      <c r="W82" s="290">
        <f t="shared" si="24"/>
        <v>1351.8485778279942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1157.2995758702066</v>
      </c>
      <c r="C83" s="291">
        <f t="shared" si="25"/>
        <v>700.25185571045768</v>
      </c>
      <c r="D83" s="291">
        <f t="shared" si="25"/>
        <v>976.85930497915274</v>
      </c>
      <c r="E83" s="291">
        <f t="shared" si="25"/>
        <v>1230.6108801829114</v>
      </c>
      <c r="F83" s="291">
        <f t="shared" si="25"/>
        <v>1337.1416460294608</v>
      </c>
      <c r="G83" s="291">
        <f t="shared" si="25"/>
        <v>1393.513585788317</v>
      </c>
      <c r="H83" s="291">
        <f t="shared" si="25"/>
        <v>1573.8968392243528</v>
      </c>
      <c r="I83" s="291">
        <f t="shared" si="25"/>
        <v>1778.7953770651998</v>
      </c>
      <c r="J83" s="291">
        <f t="shared" si="25"/>
        <v>1702.9313241225179</v>
      </c>
      <c r="K83" s="291">
        <f t="shared" si="25"/>
        <v>1412.3424973267311</v>
      </c>
      <c r="L83" s="291">
        <f t="shared" si="25"/>
        <v>1320.9152585383608</v>
      </c>
      <c r="M83" s="291">
        <f t="shared" si="25"/>
        <v>748.9413228855027</v>
      </c>
      <c r="N83" s="291">
        <f t="shared" si="25"/>
        <v>839.84912881562468</v>
      </c>
      <c r="O83" s="291">
        <f t="shared" si="25"/>
        <v>683.80683016776777</v>
      </c>
      <c r="P83" s="291">
        <f t="shared" si="25"/>
        <v>1142.146499265629</v>
      </c>
      <c r="Q83" s="291">
        <f t="shared" si="25"/>
        <v>1292.754204853705</v>
      </c>
      <c r="R83" s="291">
        <f t="shared" si="25"/>
        <v>1244.1232513780085</v>
      </c>
      <c r="S83" s="291">
        <f t="shared" si="25"/>
        <v>1300.3055792791033</v>
      </c>
      <c r="T83" s="291">
        <f t="shared" si="25"/>
        <v>1214.0547777842335</v>
      </c>
      <c r="U83" s="291">
        <f t="shared" si="25"/>
        <v>1173.1409859011837</v>
      </c>
      <c r="V83" s="291">
        <f t="shared" si="25"/>
        <v>968.14058436969071</v>
      </c>
      <c r="W83" s="291">
        <f t="shared" si="25"/>
        <v>1125.571061766753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0.34943457302180209</v>
      </c>
      <c r="C85" s="254">
        <f t="shared" si="26"/>
        <v>0.38203882611877538</v>
      </c>
      <c r="D85" s="254">
        <f t="shared" si="26"/>
        <v>0.35053743510668817</v>
      </c>
      <c r="E85" s="254">
        <f t="shared" si="26"/>
        <v>0.35819620706210331</v>
      </c>
      <c r="F85" s="254">
        <f t="shared" si="26"/>
        <v>0.35112928191148768</v>
      </c>
      <c r="G85" s="254">
        <f t="shared" si="26"/>
        <v>0.33576679685867827</v>
      </c>
      <c r="H85" s="254">
        <f t="shared" si="26"/>
        <v>0.3315587831077319</v>
      </c>
      <c r="I85" s="254">
        <f t="shared" si="26"/>
        <v>0.32787700531665454</v>
      </c>
      <c r="J85" s="254">
        <f t="shared" si="26"/>
        <v>0.33187332965932187</v>
      </c>
      <c r="K85" s="254">
        <f t="shared" si="26"/>
        <v>0.44052319168344845</v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0.42822378866771932</v>
      </c>
      <c r="C86" s="293">
        <f t="shared" si="27"/>
        <v>0.49166804082946675</v>
      </c>
      <c r="D86" s="293">
        <f t="shared" si="27"/>
        <v>0.44871203010861327</v>
      </c>
      <c r="E86" s="293">
        <f t="shared" si="27"/>
        <v>0.45867363580487808</v>
      </c>
      <c r="F86" s="293">
        <f t="shared" si="27"/>
        <v>0.44605504261681395</v>
      </c>
      <c r="G86" s="293">
        <f t="shared" si="27"/>
        <v>0.29842505813243392</v>
      </c>
      <c r="H86" s="293">
        <f t="shared" si="27"/>
        <v>0.28458010357950275</v>
      </c>
      <c r="I86" s="293">
        <f t="shared" si="27"/>
        <v>0.26814097874852705</v>
      </c>
      <c r="J86" s="293">
        <f t="shared" si="27"/>
        <v>0.27316179630752652</v>
      </c>
      <c r="K86" s="293">
        <f t="shared" si="27"/>
        <v>0.43977991037644648</v>
      </c>
      <c r="L86" s="293">
        <f t="shared" si="27"/>
        <v>0.33307971448637863</v>
      </c>
      <c r="M86" s="293">
        <f t="shared" si="27"/>
        <v>0.35032687335111101</v>
      </c>
      <c r="N86" s="293">
        <f t="shared" si="27"/>
        <v>0.31065375456376432</v>
      </c>
      <c r="O86" s="293">
        <f t="shared" si="27"/>
        <v>0.15144664171439276</v>
      </c>
      <c r="P86" s="293">
        <f t="shared" si="27"/>
        <v>0.16039204369503648</v>
      </c>
      <c r="Q86" s="293">
        <f t="shared" si="27"/>
        <v>0.15594252770059203</v>
      </c>
      <c r="R86" s="293">
        <f t="shared" si="27"/>
        <v>0.16422481728536459</v>
      </c>
      <c r="S86" s="293">
        <f t="shared" si="27"/>
        <v>0.17625569818199097</v>
      </c>
      <c r="T86" s="293">
        <f t="shared" si="27"/>
        <v>0.18148672001873412</v>
      </c>
      <c r="U86" s="293">
        <f t="shared" si="27"/>
        <v>0.17179573138335458</v>
      </c>
      <c r="V86" s="293">
        <f t="shared" si="27"/>
        <v>0.17906899244623106</v>
      </c>
      <c r="W86" s="293">
        <f t="shared" si="27"/>
        <v>0.2003441099349233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1.3977382920872079</v>
      </c>
      <c r="C87" s="293">
        <f t="shared" si="28"/>
        <v>1.5015525855736425</v>
      </c>
      <c r="D87" s="293">
        <f t="shared" si="28"/>
        <v>1.377740575145519</v>
      </c>
      <c r="E87" s="293">
        <f t="shared" si="28"/>
        <v>1.4078423555033008</v>
      </c>
      <c r="F87" s="293">
        <f t="shared" si="28"/>
        <v>1.3682942477570796</v>
      </c>
      <c r="G87" s="293">
        <f t="shared" si="28"/>
        <v>1.3084291182680741</v>
      </c>
      <c r="H87" s="293">
        <f t="shared" si="28"/>
        <v>1.3340852612023377</v>
      </c>
      <c r="I87" s="293">
        <f t="shared" si="28"/>
        <v>1.3192709786788595</v>
      </c>
      <c r="J87" s="293">
        <f t="shared" si="28"/>
        <v>1.3353508947485362</v>
      </c>
      <c r="K87" s="293">
        <f t="shared" si="28"/>
        <v>1.7725227838459727</v>
      </c>
      <c r="L87" s="293">
        <f t="shared" si="28"/>
        <v>1.674112639305968</v>
      </c>
      <c r="M87" s="293">
        <f t="shared" si="28"/>
        <v>1.7633351662106715</v>
      </c>
      <c r="N87" s="293">
        <f t="shared" si="28"/>
        <v>1.7179349383412028</v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0.14909208448930222</v>
      </c>
      <c r="C88" s="293">
        <f t="shared" si="29"/>
        <v>0.16300323247734422</v>
      </c>
      <c r="D88" s="293">
        <f t="shared" si="29"/>
        <v>0.14956263897885363</v>
      </c>
      <c r="E88" s="293">
        <f t="shared" si="29"/>
        <v>0.15283038167983071</v>
      </c>
      <c r="F88" s="293">
        <f t="shared" si="29"/>
        <v>0.15493139046106608</v>
      </c>
      <c r="G88" s="293">
        <f t="shared" si="29"/>
        <v>0.12460103857561296</v>
      </c>
      <c r="H88" s="293">
        <f t="shared" si="29"/>
        <v>0.12507622103588317</v>
      </c>
      <c r="I88" s="293">
        <f t="shared" si="29"/>
        <v>0.12263633015374474</v>
      </c>
      <c r="J88" s="293">
        <f t="shared" si="29"/>
        <v>0.12413108136697948</v>
      </c>
      <c r="K88" s="293">
        <f t="shared" si="29"/>
        <v>0.16476955291054263</v>
      </c>
      <c r="L88" s="293">
        <f t="shared" si="29"/>
        <v>0.15230052710157271</v>
      </c>
      <c r="M88" s="293">
        <f t="shared" si="29"/>
        <v>0.16041744681048431</v>
      </c>
      <c r="N88" s="293">
        <f t="shared" si="29"/>
        <v>0.15628721179958446</v>
      </c>
      <c r="O88" s="293">
        <f t="shared" si="29"/>
        <v>0.15144664171439276</v>
      </c>
      <c r="P88" s="293">
        <f t="shared" si="29"/>
        <v>0.16039204369503648</v>
      </c>
      <c r="Q88" s="293">
        <f t="shared" si="29"/>
        <v>0.15594252770059203</v>
      </c>
      <c r="R88" s="293">
        <f t="shared" si="29"/>
        <v>0.16422481728536459</v>
      </c>
      <c r="S88" s="293">
        <f t="shared" si="29"/>
        <v>0.17625569818199097</v>
      </c>
      <c r="T88" s="293">
        <f t="shared" si="29"/>
        <v>0.18148672001873412</v>
      </c>
      <c r="U88" s="293">
        <f t="shared" si="29"/>
        <v>0.17179573138335458</v>
      </c>
      <c r="V88" s="293">
        <f t="shared" si="29"/>
        <v>0.17906899244623106</v>
      </c>
      <c r="W88" s="293">
        <f t="shared" si="29"/>
        <v>0.2003441099349233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0.34943457302180181</v>
      </c>
      <c r="C89" s="255">
        <f t="shared" si="30"/>
        <v>0.35894366520059789</v>
      </c>
      <c r="D89" s="255">
        <f t="shared" si="30"/>
        <v>0.32934660863001686</v>
      </c>
      <c r="E89" s="255">
        <f t="shared" si="30"/>
        <v>0.33654238950009402</v>
      </c>
      <c r="F89" s="255">
        <f t="shared" si="30"/>
        <v>0.34116894678422705</v>
      </c>
      <c r="G89" s="255">
        <f t="shared" si="30"/>
        <v>0.32624224281660813</v>
      </c>
      <c r="H89" s="255">
        <f t="shared" si="30"/>
        <v>0.33263931660229151</v>
      </c>
      <c r="I89" s="255">
        <f t="shared" si="30"/>
        <v>0.32894554008150034</v>
      </c>
      <c r="J89" s="255">
        <f t="shared" si="30"/>
        <v>0.33295488824536412</v>
      </c>
      <c r="K89" s="255">
        <f t="shared" si="30"/>
        <v>0.44195883473679332</v>
      </c>
      <c r="L89" s="255">
        <f t="shared" si="30"/>
        <v>0.41742136012515008</v>
      </c>
      <c r="M89" s="255">
        <f t="shared" si="30"/>
        <v>0.33837105465923561</v>
      </c>
      <c r="N89" s="255">
        <f t="shared" si="30"/>
        <v>0.32965908470574457</v>
      </c>
      <c r="O89" s="255">
        <f t="shared" si="30"/>
        <v>0.31944879375894214</v>
      </c>
      <c r="P89" s="255">
        <f t="shared" si="30"/>
        <v>0.3336055250741764</v>
      </c>
      <c r="Q89" s="255">
        <f t="shared" si="30"/>
        <v>0.32435080716263881</v>
      </c>
      <c r="R89" s="255">
        <f t="shared" si="30"/>
        <v>0.33135219550222511</v>
      </c>
      <c r="S89" s="255">
        <f t="shared" si="30"/>
        <v>0.35562659485805392</v>
      </c>
      <c r="T89" s="255">
        <f t="shared" si="30"/>
        <v>0.36618109325224618</v>
      </c>
      <c r="U89" s="255">
        <f t="shared" si="30"/>
        <v>0.34662783440866757</v>
      </c>
      <c r="V89" s="255">
        <f t="shared" si="30"/>
        <v>0.36130290643177887</v>
      </c>
      <c r="W89" s="255">
        <f t="shared" si="30"/>
        <v>0.36317860535861152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0.11496273485175684</v>
      </c>
      <c r="C91" s="254">
        <f>IF(NFM_ued!C$5=0,"",NFM_ued!C$5/C$11)</f>
        <v>0.12544015960096275</v>
      </c>
      <c r="D91" s="254">
        <f>IF(NFM_ued!D$5=0,"",NFM_ued!D$5/D$11)</f>
        <v>0.11621274539799892</v>
      </c>
      <c r="E91" s="254">
        <f>IF(NFM_ued!E$5=0,"",NFM_ued!E$5/E$11)</f>
        <v>0.1185026391154874</v>
      </c>
      <c r="F91" s="254">
        <f>IF(NFM_ued!F$5=0,"",NFM_ued!F$5/F$11)</f>
        <v>0.11727193792037953</v>
      </c>
      <c r="G91" s="254">
        <f>IF(NFM_ued!G$5=0,"",NFM_ued!G$5/G$11)</f>
        <v>0.11243119297918647</v>
      </c>
      <c r="H91" s="254">
        <f>IF(NFM_ued!H$5=0,"",NFM_ued!H$5/H$11)</f>
        <v>0.11171908590129673</v>
      </c>
      <c r="I91" s="254">
        <f>IF(NFM_ued!I$5=0,"",NFM_ued!I$5/I$11)</f>
        <v>0.11078223738621525</v>
      </c>
      <c r="J91" s="254">
        <f>IF(NFM_ued!J$5=0,"",NFM_ued!J$5/J$11)</f>
        <v>0.11211634284232355</v>
      </c>
      <c r="K91" s="254">
        <f>IF(NFM_ued!K$5=0,"",NFM_ued!K$5/K$11)</f>
        <v>0.14756287736115642</v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0.19112325681576589</v>
      </c>
      <c r="C92" s="293">
        <f>IF(SUM(NFM_ued!C$34,NFM_ued!C$72)=0,"",SUM(NFM_ued!C$34,NFM_ued!C$72)/C$12)</f>
        <v>0.21835233105082805</v>
      </c>
      <c r="D92" s="293">
        <f>IF(SUM(NFM_ued!D$34,NFM_ued!D$72)=0,"",SUM(NFM_ued!D$34,NFM_ued!D$72)/D$12)</f>
        <v>0.20067346478837381</v>
      </c>
      <c r="E92" s="293">
        <f>IF(SUM(NFM_ued!E$34,NFM_ued!E$72)=0,"",SUM(NFM_ued!E$34,NFM_ued!E$72)/E$12)</f>
        <v>0.2047136931139773</v>
      </c>
      <c r="F92" s="293">
        <f>IF(SUM(NFM_ued!F$34,NFM_ued!F$72)=0,"",SUM(NFM_ued!F$34,NFM_ued!F$72)/F$12)</f>
        <v>0.20086715397608637</v>
      </c>
      <c r="G92" s="293">
        <f>IF(SUM(NFM_ued!G$34,NFM_ued!G$72)=0,"",SUM(NFM_ued!G$34,NFM_ued!G$72)/G$12)</f>
        <v>0.13778257830961241</v>
      </c>
      <c r="H92" s="293">
        <f>IF(SUM(NFM_ued!H$34,NFM_ued!H$72)=0,"",SUM(NFM_ued!H$34,NFM_ued!H$72)/H$12)</f>
        <v>0.13206621546164535</v>
      </c>
      <c r="I92" s="293">
        <f>IF(SUM(NFM_ued!I$34,NFM_ued!I$72)=0,"",SUM(NFM_ued!I$34,NFM_ued!I$72)/I$12)</f>
        <v>0.12510745208475807</v>
      </c>
      <c r="J92" s="293">
        <f>IF(SUM(NFM_ued!J$34,NFM_ued!J$72)=0,"",SUM(NFM_ued!J$34,NFM_ued!J$72)/J$12)</f>
        <v>0.12759334608085296</v>
      </c>
      <c r="K92" s="293">
        <f>IF(SUM(NFM_ued!K$34,NFM_ued!K$72)=0,"",SUM(NFM_ued!K$34,NFM_ued!K$72)/K$12)</f>
        <v>0.19932113011511843</v>
      </c>
      <c r="L92" s="293">
        <f>IF(SUM(NFM_ued!L$34,NFM_ued!L$72)=0,"",SUM(NFM_ued!L$34,NFM_ued!L$72)/L$12)</f>
        <v>0.15248014105396218</v>
      </c>
      <c r="M92" s="293">
        <f>IF(SUM(NFM_ued!M$34,NFM_ued!M$72)=0,"",SUM(NFM_ued!M$34,NFM_ued!M$72)/M$12)</f>
        <v>0.16011891471955053</v>
      </c>
      <c r="N92" s="293">
        <f>IF(SUM(NFM_ued!N$34,NFM_ued!N$72)=0,"",SUM(NFM_ued!N$34,NFM_ued!N$72)/N$12)</f>
        <v>0.1433455844200365</v>
      </c>
      <c r="O92" s="293">
        <f>IF(SUM(NFM_ued!O$34,NFM_ued!O$72)=0,"",SUM(NFM_ued!O$34,NFM_ued!O$72)/O$12)</f>
        <v>7.4895057927929318E-2</v>
      </c>
      <c r="P92" s="293">
        <f>IF(SUM(NFM_ued!P$34,NFM_ued!P$72)=0,"",SUM(NFM_ued!P$34,NFM_ued!P$72)/P$12)</f>
        <v>7.9458255388343807E-2</v>
      </c>
      <c r="Q92" s="293">
        <f>IF(SUM(NFM_ued!Q$34,NFM_ued!Q$72)=0,"",SUM(NFM_ued!Q$34,NFM_ued!Q$72)/Q$12)</f>
        <v>7.7273438610713757E-2</v>
      </c>
      <c r="R92" s="293">
        <f>IF(SUM(NFM_ued!R$34,NFM_ued!R$72)=0,"",SUM(NFM_ued!R$34,NFM_ued!R$72)/R$12)</f>
        <v>8.0815911401793242E-2</v>
      </c>
      <c r="S92" s="293">
        <f>IF(SUM(NFM_ued!S$34,NFM_ued!S$72)=0,"",SUM(NFM_ued!S$34,NFM_ued!S$72)/S$12)</f>
        <v>8.6749259261664852E-2</v>
      </c>
      <c r="T92" s="293">
        <f>IF(SUM(NFM_ued!T$34,NFM_ued!T$72)=0,"",SUM(NFM_ued!T$34,NFM_ued!T$72)/T$12)</f>
        <v>8.8784038563294421E-2</v>
      </c>
      <c r="U92" s="293">
        <f>IF(SUM(NFM_ued!U$34,NFM_ued!U$72)=0,"",SUM(NFM_ued!U$34,NFM_ued!U$72)/U$12)</f>
        <v>8.3309519923857905E-2</v>
      </c>
      <c r="V92" s="293">
        <f>IF(SUM(NFM_ued!V$34,NFM_ued!V$72)=0,"",SUM(NFM_ued!V$34,NFM_ued!V$72)/V$12)</f>
        <v>8.8106441748473846E-2</v>
      </c>
      <c r="W92" s="293">
        <f>IF(SUM(NFM_ued!W$34,NFM_ued!W$72)=0,"",SUM(NFM_ued!W$34,NFM_ued!W$72)/W$12)</f>
        <v>9.7984278014773538E-2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0.60818793471363441</v>
      </c>
      <c r="C93" s="293">
        <f>IF(NFM_ued!C$34=0,"",NFM_ued!C$34/C$13)</f>
        <v>0.65260082443323197</v>
      </c>
      <c r="D93" s="293">
        <f>IF(NFM_ued!D$34=0,"",NFM_ued!D$34/D$13)</f>
        <v>0.60101132153875159</v>
      </c>
      <c r="E93" s="293">
        <f>IF(NFM_ued!E$34=0,"",NFM_ued!E$34/E$13)</f>
        <v>0.61362687130030402</v>
      </c>
      <c r="F93" s="293">
        <f>IF(NFM_ued!F$34=0,"",NFM_ued!F$34/F$13)</f>
        <v>0.60204177700118267</v>
      </c>
      <c r="G93" s="293">
        <f>IF(NFM_ued!G$34=0,"",NFM_ued!G$34/G$13)</f>
        <v>0.57620660400232815</v>
      </c>
      <c r="H93" s="293">
        <f>IF(NFM_ued!H$34=0,"",NFM_ued!H$34/H$13)</f>
        <v>0.58739550862610046</v>
      </c>
      <c r="I93" s="293">
        <f>IF(NFM_ued!I$34=0,"",NFM_ued!I$34/I$13)</f>
        <v>0.58112674186882773</v>
      </c>
      <c r="J93" s="293">
        <f>IF(NFM_ued!J$34=0,"",NFM_ued!J$34/J$13)</f>
        <v>0.58851148166921718</v>
      </c>
      <c r="K93" s="293">
        <f>IF(NFM_ued!K$34=0,"",NFM_ued!K$34/K$13)</f>
        <v>0.77395222901302574</v>
      </c>
      <c r="L93" s="293">
        <f>IF(NFM_ued!L$34=0,"",NFM_ued!L$34/L$13)</f>
        <v>0.72954292027714351</v>
      </c>
      <c r="M93" s="293">
        <f>IF(NFM_ued!M$34=0,"",NFM_ued!M$34/M$13)</f>
        <v>0.76867478807044254</v>
      </c>
      <c r="N93" s="293">
        <f>IF(NFM_ued!N$34=0,"",NFM_ued!N$34/N$13)</f>
        <v>0.75020676692669341</v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7.1046688715284481E-2</v>
      </c>
      <c r="C94" s="293">
        <f>IF(NFM_ued!C$72=0,"",NFM_ued!C$72/C$14)</f>
        <v>7.7027069071618132E-2</v>
      </c>
      <c r="D94" s="293">
        <f>IF(NFM_ued!D$72=0,"",NFM_ued!D$72/D$14)</f>
        <v>7.1763727049033457E-2</v>
      </c>
      <c r="E94" s="293">
        <f>IF(NFM_ued!E$72=0,"",NFM_ued!E$72/E$14)</f>
        <v>7.2952780142827536E-2</v>
      </c>
      <c r="F94" s="293">
        <f>IF(NFM_ued!F$72=0,"",NFM_ued!F$72/F$14)</f>
        <v>7.4228185738438854E-2</v>
      </c>
      <c r="G94" s="293">
        <f>IF(NFM_ued!G$72=0,"",NFM_ued!G$72/G$14)</f>
        <v>6.2328796068423988E-2</v>
      </c>
      <c r="H94" s="293">
        <f>IF(NFM_ued!H$72=0,"",NFM_ued!H$72/H$14)</f>
        <v>6.286523100905371E-2</v>
      </c>
      <c r="I94" s="293">
        <f>IF(NFM_ued!I$72=0,"",NFM_ued!I$72/I$14)</f>
        <v>6.1982123612665127E-2</v>
      </c>
      <c r="J94" s="293">
        <f>IF(NFM_ued!J$72=0,"",NFM_ued!J$72/J$14)</f>
        <v>6.2924108393687242E-2</v>
      </c>
      <c r="K94" s="293">
        <f>IF(NFM_ued!K$72=0,"",NFM_ued!K$72/K$14)</f>
        <v>8.0746492002411213E-2</v>
      </c>
      <c r="L94" s="293">
        <f>IF(NFM_ued!L$72=0,"",NFM_ued!L$72/L$14)</f>
        <v>7.4688657812028519E-2</v>
      </c>
      <c r="M94" s="293">
        <f>IF(NFM_ued!M$72=0,"",NFM_ued!M$72/M$14)</f>
        <v>7.8328526432363932E-2</v>
      </c>
      <c r="N94" s="293">
        <f>IF(NFM_ued!N$72=0,"",NFM_ued!N$72/N$14)</f>
        <v>7.6778175034315652E-2</v>
      </c>
      <c r="O94" s="293">
        <f>IF(NFM_ued!O$72=0,"",NFM_ued!O$72/O$14)</f>
        <v>7.4895057927929318E-2</v>
      </c>
      <c r="P94" s="293">
        <f>IF(NFM_ued!P$72=0,"",NFM_ued!P$72/P$14)</f>
        <v>7.9458255388343807E-2</v>
      </c>
      <c r="Q94" s="293">
        <f>IF(NFM_ued!Q$72=0,"",NFM_ued!Q$72/Q$14)</f>
        <v>7.7273438610713757E-2</v>
      </c>
      <c r="R94" s="293">
        <f>IF(NFM_ued!R$72=0,"",NFM_ued!R$72/R$14)</f>
        <v>8.0815911401793242E-2</v>
      </c>
      <c r="S94" s="293">
        <f>IF(NFM_ued!S$72=0,"",NFM_ued!S$72/S$14)</f>
        <v>8.6749259261664852E-2</v>
      </c>
      <c r="T94" s="293">
        <f>IF(NFM_ued!T$72=0,"",NFM_ued!T$72/T$14)</f>
        <v>8.8784038563294421E-2</v>
      </c>
      <c r="U94" s="293">
        <f>IF(NFM_ued!U$72=0,"",NFM_ued!U$72/U$14)</f>
        <v>8.3309519923857905E-2</v>
      </c>
      <c r="V94" s="293">
        <f>IF(NFM_ued!V$72=0,"",NFM_ued!V$72/V$14)</f>
        <v>8.8106441748473846E-2</v>
      </c>
      <c r="W94" s="293">
        <f>IF(NFM_ued!W$72=0,"",NFM_ued!W$72/W$14)</f>
        <v>9.7984278014773538E-2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0.1246137067007126</v>
      </c>
      <c r="C95" s="255">
        <f>IF(NFM_ued!C$115=0,"",NFM_ued!C$115/C$15)</f>
        <v>0.12750620751042829</v>
      </c>
      <c r="D95" s="255">
        <f>IF(NFM_ued!D$115=0,"",NFM_ued!D$115/D$15)</f>
        <v>0.11926344584979956</v>
      </c>
      <c r="E95" s="255">
        <f>IF(NFM_ued!E$115=0,"",NFM_ued!E$115/E$15)</f>
        <v>0.12119964825978936</v>
      </c>
      <c r="F95" s="255">
        <f>IF(NFM_ued!F$115=0,"",NFM_ued!F$115/F$15)</f>
        <v>0.12334707747287757</v>
      </c>
      <c r="G95" s="255">
        <f>IF(NFM_ued!G$115=0,"",NFM_ued!G$115/G$15)</f>
        <v>0.11856252318972434</v>
      </c>
      <c r="H95" s="255">
        <f>IF(NFM_ued!H$115=0,"",NFM_ued!H$115/H$15)</f>
        <v>0.12064680437137049</v>
      </c>
      <c r="I95" s="255">
        <f>IF(NFM_ued!I$115=0,"",NFM_ued!I$115/I$15)</f>
        <v>0.11961821536280264</v>
      </c>
      <c r="J95" s="255">
        <f>IF(NFM_ued!J$115=0,"",NFM_ued!J$115/J$15)</f>
        <v>0.12145745155342989</v>
      </c>
      <c r="K95" s="255">
        <f>IF(NFM_ued!K$115=0,"",NFM_ued!K$115/K$15)</f>
        <v>0.15559224245241285</v>
      </c>
      <c r="L95" s="255">
        <f>IF(NFM_ued!L$115=0,"",NFM_ued!L$115/L$15)</f>
        <v>0.14607714394919066</v>
      </c>
      <c r="M95" s="255">
        <f>IF(NFM_ued!M$115=0,"",NFM_ued!M$115/M$15)</f>
        <v>0.12599715173792458</v>
      </c>
      <c r="N95" s="255">
        <f>IF(NFM_ued!N$115=0,"",NFM_ued!N$115/N$15)</f>
        <v>0.12537764917148769</v>
      </c>
      <c r="O95" s="255">
        <f>IF(NFM_ued!O$115=0,"",NFM_ued!O$115/O$15)</f>
        <v>0.12251672876743855</v>
      </c>
      <c r="P95" s="255">
        <f>IF(NFM_ued!P$115=0,"",NFM_ued!P$115/P$15)</f>
        <v>0.128881039120149</v>
      </c>
      <c r="Q95" s="255">
        <f>IF(NFM_ued!Q$115=0,"",NFM_ued!Q$115/Q$15)</f>
        <v>0.12529492836756151</v>
      </c>
      <c r="R95" s="255">
        <f>IF(NFM_ued!R$115=0,"",NFM_ued!R$115/R$15)</f>
        <v>0.12875344707437217</v>
      </c>
      <c r="S95" s="255">
        <f>IF(NFM_ued!S$115=0,"",NFM_ued!S$115/S$15)</f>
        <v>0.13820863079204374</v>
      </c>
      <c r="T95" s="255">
        <f>IF(NFM_ued!T$115=0,"",NFM_ued!T$115/T$15)</f>
        <v>0.14033278349913578</v>
      </c>
      <c r="U95" s="255">
        <f>IF(NFM_ued!U$115=0,"",NFM_ued!U$115/U$15)</f>
        <v>0.13166059489044213</v>
      </c>
      <c r="V95" s="255">
        <f>IF(NFM_ued!V$115=0,"",NFM_ued!V$115/V$15)</f>
        <v>0.13987077377543597</v>
      </c>
      <c r="W95" s="255">
        <f>IF(NFM_ued!W$115=0,"",NFM_ued!W$115/W$15)</f>
        <v>0.14634325557622238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2.1292308813379468</v>
      </c>
      <c r="C96" s="294">
        <f t="shared" si="31"/>
        <v>2.0895697257981047</v>
      </c>
      <c r="D96" s="294">
        <f t="shared" si="31"/>
        <v>2.0794975484826677</v>
      </c>
      <c r="E96" s="294">
        <f t="shared" si="31"/>
        <v>2.0474766363762975</v>
      </c>
      <c r="F96" s="294">
        <f t="shared" si="31"/>
        <v>1.9425195365663011</v>
      </c>
      <c r="G96" s="294">
        <f t="shared" si="31"/>
        <v>1.9348877926632282</v>
      </c>
      <c r="H96" s="294">
        <f t="shared" si="31"/>
        <v>1.841012040690428</v>
      </c>
      <c r="I96" s="294">
        <f t="shared" si="31"/>
        <v>1.9249579050003076</v>
      </c>
      <c r="J96" s="294">
        <f t="shared" si="31"/>
        <v>1.9056238142863748</v>
      </c>
      <c r="K96" s="294">
        <f t="shared" si="31"/>
        <v>1.8505359241803061</v>
      </c>
      <c r="L96" s="294">
        <f t="shared" si="31"/>
        <v>1.7864078147547904</v>
      </c>
      <c r="M96" s="294">
        <f t="shared" si="31"/>
        <v>1.8200312696911076</v>
      </c>
      <c r="N96" s="294">
        <f t="shared" si="31"/>
        <v>1.7950608826590337</v>
      </c>
      <c r="O96" s="294">
        <f t="shared" si="31"/>
        <v>1.9296916394724462</v>
      </c>
      <c r="P96" s="294">
        <f t="shared" si="31"/>
        <v>1.9316439741056901</v>
      </c>
      <c r="Q96" s="294">
        <f t="shared" si="31"/>
        <v>1.9653123492857181</v>
      </c>
      <c r="R96" s="294">
        <f t="shared" si="31"/>
        <v>2.0038415941782155</v>
      </c>
      <c r="S96" s="294">
        <f t="shared" si="31"/>
        <v>2.0346945676126666</v>
      </c>
      <c r="T96" s="294">
        <f t="shared" si="31"/>
        <v>2.1150260982211071</v>
      </c>
      <c r="U96" s="294">
        <f t="shared" si="31"/>
        <v>2.235453806702695</v>
      </c>
      <c r="V96" s="294">
        <f t="shared" si="31"/>
        <v>2.0195951210649796</v>
      </c>
      <c r="W96" s="294">
        <f t="shared" si="31"/>
        <v>2.042193952982291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2.0142877574780251</v>
      </c>
      <c r="C97" s="257">
        <f t="shared" si="32"/>
        <v>2.0751297018300359</v>
      </c>
      <c r="D97" s="257">
        <f t="shared" si="32"/>
        <v>1.9208794220157934</v>
      </c>
      <c r="E97" s="257">
        <f t="shared" si="32"/>
        <v>1.9532070721711512</v>
      </c>
      <c r="F97" s="257">
        <f t="shared" si="32"/>
        <v>1.9174170302194657</v>
      </c>
      <c r="G97" s="257">
        <f t="shared" si="32"/>
        <v>1.8855962834688151</v>
      </c>
      <c r="H97" s="257">
        <f t="shared" si="32"/>
        <v>1.9160799326709845</v>
      </c>
      <c r="I97" s="257">
        <f t="shared" si="32"/>
        <v>1.8891519167622945</v>
      </c>
      <c r="J97" s="257">
        <f t="shared" si="32"/>
        <v>1.8706249491437115</v>
      </c>
      <c r="K97" s="257">
        <f t="shared" si="32"/>
        <v>2.1080286260276062</v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1.357081310375299</v>
      </c>
      <c r="C98" s="295">
        <f t="shared" si="33"/>
        <v>1.3414011033907163</v>
      </c>
      <c r="D98" s="295">
        <f t="shared" si="33"/>
        <v>1.3343994969736643</v>
      </c>
      <c r="E98" s="295">
        <f t="shared" si="33"/>
        <v>1.4474181016609291</v>
      </c>
      <c r="F98" s="295">
        <f t="shared" si="33"/>
        <v>1.3409108724179977</v>
      </c>
      <c r="G98" s="295">
        <f t="shared" si="33"/>
        <v>1.3621275806411763</v>
      </c>
      <c r="H98" s="295">
        <f t="shared" si="33"/>
        <v>1.3436495203525134</v>
      </c>
      <c r="I98" s="295">
        <f t="shared" si="33"/>
        <v>1.5251245170561272</v>
      </c>
      <c r="J98" s="295">
        <f t="shared" si="33"/>
        <v>1.5470492382700547</v>
      </c>
      <c r="K98" s="295">
        <f t="shared" si="33"/>
        <v>1.5097318064312768</v>
      </c>
      <c r="L98" s="295">
        <f t="shared" si="33"/>
        <v>1.4353317866038666</v>
      </c>
      <c r="M98" s="295">
        <f t="shared" si="33"/>
        <v>1.4849914405162552</v>
      </c>
      <c r="N98" s="295">
        <f t="shared" si="33"/>
        <v>1.4074462402720944</v>
      </c>
      <c r="O98" s="295">
        <f t="shared" si="33"/>
        <v>1.6479908618821737</v>
      </c>
      <c r="P98" s="295">
        <f t="shared" si="33"/>
        <v>1.627326688041421</v>
      </c>
      <c r="Q98" s="295">
        <f t="shared" si="33"/>
        <v>1.6250189308552916</v>
      </c>
      <c r="R98" s="295">
        <f t="shared" si="33"/>
        <v>1.6832935159606706</v>
      </c>
      <c r="S98" s="295">
        <f t="shared" si="33"/>
        <v>1.6908013634676755</v>
      </c>
      <c r="T98" s="295">
        <f t="shared" si="33"/>
        <v>1.7408760547081858</v>
      </c>
      <c r="U98" s="295">
        <f t="shared" si="33"/>
        <v>1.8309926883223646</v>
      </c>
      <c r="V98" s="295">
        <f t="shared" si="33"/>
        <v>1.6898358221736798</v>
      </c>
      <c r="W98" s="295">
        <f t="shared" si="33"/>
        <v>1.753410916791406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1.3167785215889931</v>
      </c>
      <c r="C99" s="295">
        <f t="shared" si="34"/>
        <v>1.266025513486168</v>
      </c>
      <c r="D99" s="295">
        <f t="shared" si="34"/>
        <v>1.3164302316834324</v>
      </c>
      <c r="E99" s="295">
        <f t="shared" si="34"/>
        <v>1.4480202908318889</v>
      </c>
      <c r="F99" s="295">
        <f t="shared" si="34"/>
        <v>1.3167007808048707</v>
      </c>
      <c r="G99" s="295">
        <f t="shared" si="34"/>
        <v>1.3666469055070884</v>
      </c>
      <c r="H99" s="295">
        <f t="shared" si="34"/>
        <v>1.3305872927909417</v>
      </c>
      <c r="I99" s="295">
        <f t="shared" si="34"/>
        <v>1.6492973386873595</v>
      </c>
      <c r="J99" s="295">
        <f t="shared" si="34"/>
        <v>1.7103651131215354</v>
      </c>
      <c r="K99" s="295">
        <f t="shared" si="34"/>
        <v>1.4182122361644838</v>
      </c>
      <c r="L99" s="295">
        <f t="shared" si="34"/>
        <v>1.193673970778323</v>
      </c>
      <c r="M99" s="295">
        <f t="shared" si="34"/>
        <v>1.2630544055352588</v>
      </c>
      <c r="N99" s="295">
        <f t="shared" si="34"/>
        <v>1.1222841726794834</v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1.4658643605261694</v>
      </c>
      <c r="C100" s="295">
        <f t="shared" si="35"/>
        <v>1.5673740934251179</v>
      </c>
      <c r="D100" s="295">
        <f t="shared" si="35"/>
        <v>1.3877002954160134</v>
      </c>
      <c r="E100" s="295">
        <f t="shared" si="35"/>
        <v>1.445630656365481</v>
      </c>
      <c r="F100" s="295">
        <f t="shared" si="35"/>
        <v>1.4084056896832358</v>
      </c>
      <c r="G100" s="295">
        <f t="shared" si="35"/>
        <v>1.3539600876918871</v>
      </c>
      <c r="H100" s="295">
        <f t="shared" si="35"/>
        <v>1.3648240007528709</v>
      </c>
      <c r="I100" s="295">
        <f t="shared" si="35"/>
        <v>1.3402138990935752</v>
      </c>
      <c r="J100" s="295">
        <f t="shared" si="35"/>
        <v>1.3005490758711789</v>
      </c>
      <c r="K100" s="295">
        <f t="shared" si="35"/>
        <v>1.7128886781858343</v>
      </c>
      <c r="L100" s="295">
        <f t="shared" si="35"/>
        <v>1.7934225376087709</v>
      </c>
      <c r="M100" s="295">
        <f t="shared" si="35"/>
        <v>1.8128713905328533</v>
      </c>
      <c r="N100" s="295">
        <f t="shared" si="35"/>
        <v>1.7512790534489071</v>
      </c>
      <c r="O100" s="295">
        <f t="shared" si="35"/>
        <v>1.6479908618821737</v>
      </c>
      <c r="P100" s="295">
        <f t="shared" si="35"/>
        <v>1.627326688041421</v>
      </c>
      <c r="Q100" s="295">
        <f t="shared" si="35"/>
        <v>1.6250189308552916</v>
      </c>
      <c r="R100" s="295">
        <f t="shared" si="35"/>
        <v>1.6832935159606706</v>
      </c>
      <c r="S100" s="295">
        <f t="shared" si="35"/>
        <v>1.6908013634676755</v>
      </c>
      <c r="T100" s="295">
        <f t="shared" si="35"/>
        <v>1.7408760547081858</v>
      </c>
      <c r="U100" s="295">
        <f t="shared" si="35"/>
        <v>1.8309926883223646</v>
      </c>
      <c r="V100" s="295">
        <f t="shared" si="35"/>
        <v>1.6898358221736798</v>
      </c>
      <c r="W100" s="295">
        <f t="shared" si="35"/>
        <v>1.753410916791406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3.305411369354867</v>
      </c>
      <c r="C101" s="258">
        <f t="shared" si="36"/>
        <v>2.7743798150843388</v>
      </c>
      <c r="D101" s="258">
        <f t="shared" si="36"/>
        <v>3.3487647876793205</v>
      </c>
      <c r="E101" s="258">
        <f t="shared" si="36"/>
        <v>3.1915058175065241</v>
      </c>
      <c r="F101" s="258">
        <f t="shared" si="36"/>
        <v>3.0129195515195111</v>
      </c>
      <c r="G101" s="258">
        <f t="shared" si="36"/>
        <v>3.1174463101165584</v>
      </c>
      <c r="H101" s="258">
        <f t="shared" si="36"/>
        <v>2.7574960522606276</v>
      </c>
      <c r="I101" s="258">
        <f t="shared" si="36"/>
        <v>2.8194536832019508</v>
      </c>
      <c r="J101" s="258">
        <f t="shared" si="36"/>
        <v>2.7471395666889231</v>
      </c>
      <c r="K101" s="258">
        <f t="shared" si="36"/>
        <v>2.2181824510729671</v>
      </c>
      <c r="L101" s="258">
        <f t="shared" si="36"/>
        <v>2.2305931178143714</v>
      </c>
      <c r="M101" s="258">
        <f t="shared" si="36"/>
        <v>2.0851834111379173</v>
      </c>
      <c r="N101" s="258">
        <f t="shared" si="36"/>
        <v>2.115625112544171</v>
      </c>
      <c r="O101" s="258">
        <f t="shared" si="36"/>
        <v>2.0243929371634093</v>
      </c>
      <c r="P101" s="258">
        <f t="shared" si="36"/>
        <v>1.9998500118715496</v>
      </c>
      <c r="Q101" s="258">
        <f t="shared" si="36"/>
        <v>2.0382251807424212</v>
      </c>
      <c r="R101" s="258">
        <f t="shared" si="36"/>
        <v>2.0746074270328987</v>
      </c>
      <c r="S101" s="258">
        <f t="shared" si="36"/>
        <v>2.1146170746704538</v>
      </c>
      <c r="T101" s="258">
        <f t="shared" si="36"/>
        <v>2.1938530766306452</v>
      </c>
      <c r="U101" s="258">
        <f t="shared" si="36"/>
        <v>2.3230658563959268</v>
      </c>
      <c r="V101" s="258">
        <f t="shared" si="36"/>
        <v>2.0814707819795002</v>
      </c>
      <c r="W101" s="258">
        <f t="shared" si="36"/>
        <v>2.0919675119177055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IT: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331.96284437071199</v>
      </c>
      <c r="C5" s="225">
        <v>191.01941305938769</v>
      </c>
      <c r="D5" s="225">
        <v>354.04280945775503</v>
      </c>
      <c r="E5" s="225">
        <v>381.12076431407792</v>
      </c>
      <c r="F5" s="225">
        <v>391.15802004939729</v>
      </c>
      <c r="G5" s="225">
        <v>366.99310896653537</v>
      </c>
      <c r="H5" s="225">
        <v>365.70933776782829</v>
      </c>
      <c r="I5" s="225">
        <v>350.50051868350369</v>
      </c>
      <c r="J5" s="225">
        <v>346.80762949399133</v>
      </c>
      <c r="K5" s="225">
        <v>40.528133634877257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0.49794426655546098</v>
      </c>
      <c r="C6" s="261">
        <v>0.2865291195888468</v>
      </c>
      <c r="D6" s="261">
        <v>0.53106421418606564</v>
      </c>
      <c r="E6" s="261">
        <v>0.57168114647057677</v>
      </c>
      <c r="F6" s="261">
        <v>0.5867370300734881</v>
      </c>
      <c r="G6" s="261">
        <v>0.55048966344909001</v>
      </c>
      <c r="H6" s="261">
        <v>0.54856400665113458</v>
      </c>
      <c r="I6" s="261">
        <v>0.52575077802494297</v>
      </c>
      <c r="J6" s="261">
        <v>0.52021144424149901</v>
      </c>
      <c r="K6" s="261">
        <v>6.0792200452223027E-2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0.2489721332777306</v>
      </c>
      <c r="C7" s="226">
        <v>0.1432645597944234</v>
      </c>
      <c r="D7" s="226">
        <v>0.26553210709303282</v>
      </c>
      <c r="E7" s="226">
        <v>0.28584057323528839</v>
      </c>
      <c r="F7" s="226">
        <v>0.29336851503674422</v>
      </c>
      <c r="G7" s="226">
        <v>0.275244831724545</v>
      </c>
      <c r="H7" s="226">
        <v>0.27428200332556729</v>
      </c>
      <c r="I7" s="226">
        <v>0.26287538901247148</v>
      </c>
      <c r="J7" s="226">
        <v>0.26010572212074951</v>
      </c>
      <c r="K7" s="226">
        <v>3.0396100226111531E-2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6.3072940430358351</v>
      </c>
      <c r="C8" s="226">
        <v>3.629368848125389</v>
      </c>
      <c r="D8" s="226">
        <v>6.7268133796901592</v>
      </c>
      <c r="E8" s="226">
        <v>7.2412945219606346</v>
      </c>
      <c r="F8" s="226">
        <v>7.4320023809308422</v>
      </c>
      <c r="G8" s="226">
        <v>6.9728690703551326</v>
      </c>
      <c r="H8" s="226">
        <v>6.9484774175810342</v>
      </c>
      <c r="I8" s="226">
        <v>6.6595098549826046</v>
      </c>
      <c r="J8" s="226">
        <v>6.5893449603923164</v>
      </c>
      <c r="K8" s="226">
        <v>0.77003453906149122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0.16598142218515419</v>
      </c>
      <c r="C9" s="226">
        <v>9.5509706529615934E-2</v>
      </c>
      <c r="D9" s="226">
        <v>0.1770214047286891</v>
      </c>
      <c r="E9" s="226">
        <v>0.19056038215685961</v>
      </c>
      <c r="F9" s="226">
        <v>0.19557901002449671</v>
      </c>
      <c r="G9" s="226">
        <v>0.18349655448303059</v>
      </c>
      <c r="H9" s="226">
        <v>0.18285466888371221</v>
      </c>
      <c r="I9" s="226">
        <v>0.17525025934164831</v>
      </c>
      <c r="J9" s="226">
        <v>0.1734038147471669</v>
      </c>
      <c r="K9" s="226">
        <v>2.026406681740775E-2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0.80358333896316947</v>
      </c>
      <c r="C10" s="262">
        <v>0.44661965250736912</v>
      </c>
      <c r="D10" s="262">
        <v>0.87759457922453143</v>
      </c>
      <c r="E10" s="262">
        <v>0.93987942949086856</v>
      </c>
      <c r="F10" s="262">
        <v>0.97189493253827541</v>
      </c>
      <c r="G10" s="262">
        <v>0.91869579284788294</v>
      </c>
      <c r="H10" s="262">
        <v>0.91102171079747563</v>
      </c>
      <c r="I10" s="262">
        <v>0.87807450729903214</v>
      </c>
      <c r="J10" s="262">
        <v>0.87362712722734337</v>
      </c>
      <c r="K10" s="262">
        <v>9.093565608128279E-2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5.0984489966347871E-3</v>
      </c>
      <c r="C11" s="228">
        <v>3.100933433538918E-3</v>
      </c>
      <c r="D11" s="228">
        <v>5.1948654897066588E-3</v>
      </c>
      <c r="E11" s="228">
        <v>6.7929846264094861E-3</v>
      </c>
      <c r="F11" s="228">
        <v>7.8631217899194084E-3</v>
      </c>
      <c r="G11" s="228">
        <v>7.2037501559267872E-3</v>
      </c>
      <c r="H11" s="228">
        <v>7.1377677305995346E-3</v>
      </c>
      <c r="I11" s="228">
        <v>5.9505450262477156E-3</v>
      </c>
      <c r="J11" s="228">
        <v>5.9291094770696443E-3</v>
      </c>
      <c r="K11" s="228">
        <v>8.003278686776812E-4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0.37596181946553953</v>
      </c>
      <c r="C12" s="228">
        <v>0.22913585227292499</v>
      </c>
      <c r="D12" s="228">
        <v>0.38976636681224819</v>
      </c>
      <c r="E12" s="228">
        <v>0.44018061999934399</v>
      </c>
      <c r="F12" s="228">
        <v>0.44748779010394518</v>
      </c>
      <c r="G12" s="228">
        <v>0.40394068229740482</v>
      </c>
      <c r="H12" s="228">
        <v>0.39860356476067282</v>
      </c>
      <c r="I12" s="228">
        <v>0.38349586484299969</v>
      </c>
      <c r="J12" s="228">
        <v>0.36029778646221089</v>
      </c>
      <c r="K12" s="228">
        <v>5.5983182626966957E-2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0.42252307050099519</v>
      </c>
      <c r="C15" s="228">
        <v>0.21438286680090521</v>
      </c>
      <c r="D15" s="228">
        <v>0.48263334692257659</v>
      </c>
      <c r="E15" s="228">
        <v>0.49290582486511503</v>
      </c>
      <c r="F15" s="228">
        <v>0.51654402064441085</v>
      </c>
      <c r="G15" s="228">
        <v>0.50755136039455129</v>
      </c>
      <c r="H15" s="228">
        <v>0.5052803783062032</v>
      </c>
      <c r="I15" s="228">
        <v>0.48862809742978469</v>
      </c>
      <c r="J15" s="228">
        <v>0.50740023128806278</v>
      </c>
      <c r="K15" s="228">
        <v>3.4152145585638158E-2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186.5484793131946</v>
      </c>
      <c r="C16" s="296">
        <v>109.6234289822337</v>
      </c>
      <c r="D16" s="296">
        <v>195.80645576967831</v>
      </c>
      <c r="E16" s="296">
        <v>211.46436814740571</v>
      </c>
      <c r="F16" s="296">
        <v>215.98300503806291</v>
      </c>
      <c r="G16" s="296">
        <v>201.62958864411621</v>
      </c>
      <c r="H16" s="296">
        <v>201.62630836529021</v>
      </c>
      <c r="I16" s="296">
        <v>192.4839673275917</v>
      </c>
      <c r="J16" s="296">
        <v>189.72302157017981</v>
      </c>
      <c r="K16" s="296">
        <v>23.87778311722807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16.151033835794781</v>
      </c>
      <c r="C17" s="231">
        <v>8.3643022594576912</v>
      </c>
      <c r="D17" s="231">
        <v>4.3507636033571808</v>
      </c>
      <c r="E17" s="231">
        <v>4.610730888751136</v>
      </c>
      <c r="F17" s="231">
        <v>4.1897577272440234</v>
      </c>
      <c r="G17" s="231">
        <v>4.5538472807420654</v>
      </c>
      <c r="H17" s="231">
        <v>8.2248967057147322</v>
      </c>
      <c r="I17" s="231">
        <v>7.6255488302301657</v>
      </c>
      <c r="J17" s="231">
        <v>7.6402626315354976</v>
      </c>
      <c r="K17" s="231">
        <v>1.0872039084737219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8.4410730176803472</v>
      </c>
      <c r="C19" s="231">
        <v>4.7391932664895027</v>
      </c>
      <c r="D19" s="231">
        <v>8.0988767002114077</v>
      </c>
      <c r="E19" s="231">
        <v>9.8116214534604769</v>
      </c>
      <c r="F19" s="231">
        <v>9.5762120430290825</v>
      </c>
      <c r="G19" s="231">
        <v>9.127150866627721</v>
      </c>
      <c r="H19" s="231">
        <v>8.4671920240097425</v>
      </c>
      <c r="I19" s="231">
        <v>7.9686968553619568</v>
      </c>
      <c r="J19" s="231">
        <v>6.8254470560965652</v>
      </c>
      <c r="K19" s="231">
        <v>0.79105819268476496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1.8558904788702291</v>
      </c>
      <c r="C20" s="231">
        <v>1.093709844779118</v>
      </c>
      <c r="D20" s="231">
        <v>2.0778547701733059</v>
      </c>
      <c r="E20" s="231">
        <v>2.589047319551371</v>
      </c>
      <c r="F20" s="231">
        <v>3.095731021687548</v>
      </c>
      <c r="G20" s="231">
        <v>2.9507442592827582</v>
      </c>
      <c r="H20" s="231">
        <v>2.881333764458951</v>
      </c>
      <c r="I20" s="231">
        <v>2.4535924642709781</v>
      </c>
      <c r="J20" s="231">
        <v>2.5219902994649162</v>
      </c>
      <c r="K20" s="231">
        <v>0.28073643925051772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21.583439632125291</v>
      </c>
      <c r="C21" s="231">
        <v>13.27087379288051</v>
      </c>
      <c r="D21" s="231">
        <v>23.668071988404549</v>
      </c>
      <c r="E21" s="231">
        <v>25.81226227080256</v>
      </c>
      <c r="F21" s="231">
        <v>22.597961251427069</v>
      </c>
      <c r="G21" s="231">
        <v>18.35584994574149</v>
      </c>
      <c r="H21" s="231">
        <v>19.958153652525791</v>
      </c>
      <c r="I21" s="231">
        <v>15.86341756216</v>
      </c>
      <c r="J21" s="231">
        <v>18.741056534397661</v>
      </c>
      <c r="K21" s="231">
        <v>1.956170267495575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1.6628810880413889</v>
      </c>
      <c r="C22" s="231">
        <v>1.3383497784980789</v>
      </c>
      <c r="D22" s="231">
        <v>1.7112015763294</v>
      </c>
      <c r="E22" s="231">
        <v>0.87226318067159081</v>
      </c>
      <c r="F22" s="231">
        <v>0</v>
      </c>
      <c r="G22" s="231">
        <v>0.8477813233958682</v>
      </c>
      <c r="H22" s="231">
        <v>0.83792436145359273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136.85416126068259</v>
      </c>
      <c r="C23" s="231">
        <v>80.817000040128789</v>
      </c>
      <c r="D23" s="231">
        <v>155.8996871312024</v>
      </c>
      <c r="E23" s="231">
        <v>167.7684430341686</v>
      </c>
      <c r="F23" s="231">
        <v>176.1770796208649</v>
      </c>
      <c r="G23" s="231">
        <v>165.45904890929449</v>
      </c>
      <c r="H23" s="231">
        <v>160.90603577011569</v>
      </c>
      <c r="I23" s="231">
        <v>158.12712279419611</v>
      </c>
      <c r="J23" s="231">
        <v>153.25531193016019</v>
      </c>
      <c r="K23" s="231">
        <v>19.637600992919701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0.34626337381022659</v>
      </c>
      <c r="G26" s="231">
        <v>0.33516605903175573</v>
      </c>
      <c r="H26" s="231">
        <v>0.35077208701171841</v>
      </c>
      <c r="I26" s="231">
        <v>0.44558882137249961</v>
      </c>
      <c r="J26" s="231">
        <v>0.73895311852492895</v>
      </c>
      <c r="K26" s="231">
        <v>0.12501331640379401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137.39058985349999</v>
      </c>
      <c r="C27" s="263">
        <v>76.794692190608401</v>
      </c>
      <c r="D27" s="263">
        <v>149.65832800315431</v>
      </c>
      <c r="E27" s="263">
        <v>160.42714011335801</v>
      </c>
      <c r="F27" s="263">
        <v>165.69543314273051</v>
      </c>
      <c r="G27" s="263">
        <v>156.46272440955951</v>
      </c>
      <c r="H27" s="263">
        <v>155.21782959529909</v>
      </c>
      <c r="I27" s="263">
        <v>149.51509056725129</v>
      </c>
      <c r="J27" s="263">
        <v>148.6679148550825</v>
      </c>
      <c r="K27" s="263">
        <v>15.677927955010659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3.5956250533056902</v>
      </c>
      <c r="C28" s="297">
        <v>2.0733542540531338</v>
      </c>
      <c r="D28" s="297">
        <v>3.1664005071218702</v>
      </c>
      <c r="E28" s="297">
        <v>3.9966213136534949</v>
      </c>
      <c r="F28" s="297">
        <v>3.8251927093238711</v>
      </c>
      <c r="G28" s="297">
        <v>3.5366196730895729</v>
      </c>
      <c r="H28" s="297">
        <v>3.317316312303809</v>
      </c>
      <c r="I28" s="297">
        <v>3.0875194998383448</v>
      </c>
      <c r="J28" s="297">
        <v>2.554886848365947</v>
      </c>
      <c r="K28" s="297">
        <v>0.3579745866616505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0.79054952943068979</v>
      </c>
      <c r="C29" s="297">
        <v>0.47848817970918223</v>
      </c>
      <c r="D29" s="297">
        <v>0.81237443679450172</v>
      </c>
      <c r="E29" s="297">
        <v>1.0546107744227129</v>
      </c>
      <c r="F29" s="297">
        <v>1.236581612956978</v>
      </c>
      <c r="G29" s="297">
        <v>1.14336449020386</v>
      </c>
      <c r="H29" s="297">
        <v>1.1288624931296849</v>
      </c>
      <c r="I29" s="297">
        <v>0.95065914987036704</v>
      </c>
      <c r="J29" s="297">
        <v>0.94402605351016389</v>
      </c>
      <c r="K29" s="297">
        <v>0.1270406042575622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9.1938496581216818</v>
      </c>
      <c r="C30" s="297">
        <v>5.8058874340553333</v>
      </c>
      <c r="D30" s="297">
        <v>9.2534555001590313</v>
      </c>
      <c r="E30" s="297">
        <v>10.514249661427691</v>
      </c>
      <c r="F30" s="297">
        <v>9.0266961754952479</v>
      </c>
      <c r="G30" s="297">
        <v>7.1125875952979811</v>
      </c>
      <c r="H30" s="297">
        <v>7.8192993010256897</v>
      </c>
      <c r="I30" s="297">
        <v>6.1463764962134881</v>
      </c>
      <c r="J30" s="297">
        <v>7.0151124857744156</v>
      </c>
      <c r="K30" s="297">
        <v>0.88521836879020954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58.295461945106197</v>
      </c>
      <c r="C31" s="297">
        <v>35.356707652721013</v>
      </c>
      <c r="D31" s="297">
        <v>60.951767345648634</v>
      </c>
      <c r="E31" s="297">
        <v>68.338035498947846</v>
      </c>
      <c r="F31" s="297">
        <v>70.373471001644248</v>
      </c>
      <c r="G31" s="297">
        <v>64.112638874293822</v>
      </c>
      <c r="H31" s="297">
        <v>63.040523433832448</v>
      </c>
      <c r="I31" s="297">
        <v>61.267304296046902</v>
      </c>
      <c r="J31" s="297">
        <v>57.366202927740858</v>
      </c>
      <c r="K31" s="297">
        <v>8.886529668074866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65.515103667535755</v>
      </c>
      <c r="C32" s="298">
        <v>33.080254670069728</v>
      </c>
      <c r="D32" s="298">
        <v>75.474330213430278</v>
      </c>
      <c r="E32" s="298">
        <v>76.523622864906201</v>
      </c>
      <c r="F32" s="298">
        <v>81.233491643310174</v>
      </c>
      <c r="G32" s="298">
        <v>80.557513776674327</v>
      </c>
      <c r="H32" s="298">
        <v>79.911828055007504</v>
      </c>
      <c r="I32" s="298">
        <v>78.063231125282243</v>
      </c>
      <c r="J32" s="298">
        <v>80.787686539691094</v>
      </c>
      <c r="K32" s="298">
        <v>5.4211647272263752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264.59185869210847</v>
      </c>
      <c r="C34" s="225">
        <v>280.94048876082849</v>
      </c>
      <c r="D34" s="225">
        <v>262.32180550770681</v>
      </c>
      <c r="E34" s="225">
        <v>269.46102684333181</v>
      </c>
      <c r="F34" s="225">
        <v>267.36469601173337</v>
      </c>
      <c r="G34" s="225">
        <v>252.39597691391151</v>
      </c>
      <c r="H34" s="225">
        <v>259.07935772549399</v>
      </c>
      <c r="I34" s="225">
        <v>240.85798330642069</v>
      </c>
      <c r="J34" s="225">
        <v>240.36316105473651</v>
      </c>
      <c r="K34" s="225">
        <v>302.47392297217982</v>
      </c>
      <c r="L34" s="225">
        <v>281.25092340340262</v>
      </c>
      <c r="M34" s="225">
        <v>248.63025843570469</v>
      </c>
      <c r="N34" s="225">
        <v>188.9728432175323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0.30594247809558611</v>
      </c>
      <c r="C35" s="261">
        <v>0.32484608465910492</v>
      </c>
      <c r="D35" s="261">
        <v>0.30331765925158738</v>
      </c>
      <c r="E35" s="261">
        <v>0.31157260359447431</v>
      </c>
      <c r="F35" s="261">
        <v>0.30914865656645713</v>
      </c>
      <c r="G35" s="261">
        <v>0.29184061452271909</v>
      </c>
      <c r="H35" s="261">
        <v>0.29956847923342811</v>
      </c>
      <c r="I35" s="261">
        <v>0.27849945439006879</v>
      </c>
      <c r="J35" s="261">
        <v>0.27792730093522761</v>
      </c>
      <c r="K35" s="261">
        <v>0.34974478054920932</v>
      </c>
      <c r="L35" s="261">
        <v>0.32520503426687791</v>
      </c>
      <c r="M35" s="261">
        <v>0.28748638666125631</v>
      </c>
      <c r="N35" s="261">
        <v>0.21850566465838389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0.14217948970923999</v>
      </c>
      <c r="C36" s="226">
        <v>0.1509644912284655</v>
      </c>
      <c r="D36" s="226">
        <v>0.14095966758404191</v>
      </c>
      <c r="E36" s="226">
        <v>0.14479595661966621</v>
      </c>
      <c r="F36" s="226">
        <v>0.1436694848931149</v>
      </c>
      <c r="G36" s="226">
        <v>0.1356259840332053</v>
      </c>
      <c r="H36" s="226">
        <v>0.1392173253466118</v>
      </c>
      <c r="I36" s="226">
        <v>0.12942599718732239</v>
      </c>
      <c r="J36" s="226">
        <v>0.12916010247812371</v>
      </c>
      <c r="K36" s="226">
        <v>0.16253556791620341</v>
      </c>
      <c r="L36" s="226">
        <v>0.1511313045208928</v>
      </c>
      <c r="M36" s="226">
        <v>0.1336024602019473</v>
      </c>
      <c r="N36" s="226">
        <v>0.1015453103900173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4.169413375067891</v>
      </c>
      <c r="C37" s="226">
        <v>4.4270335346925771</v>
      </c>
      <c r="D37" s="226">
        <v>4.1336420926247959</v>
      </c>
      <c r="E37" s="226">
        <v>4.2461412642596672</v>
      </c>
      <c r="F37" s="226">
        <v>4.213107482151405</v>
      </c>
      <c r="G37" s="226">
        <v>3.9772318285233008</v>
      </c>
      <c r="H37" s="226">
        <v>4.0825479084809144</v>
      </c>
      <c r="I37" s="226">
        <v>3.7954172212734529</v>
      </c>
      <c r="J37" s="226">
        <v>3.7876198592266519</v>
      </c>
      <c r="K37" s="226">
        <v>4.7663553454857643</v>
      </c>
      <c r="L37" s="226">
        <v>4.4319253343045171</v>
      </c>
      <c r="M37" s="226">
        <v>3.9178919944581398</v>
      </c>
      <c r="N37" s="226">
        <v>2.9778161124462339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0.101980826031862</v>
      </c>
      <c r="C38" s="226">
        <v>0.10828202821970161</v>
      </c>
      <c r="D38" s="226">
        <v>0.1011058864171958</v>
      </c>
      <c r="E38" s="226">
        <v>0.10385753453149139</v>
      </c>
      <c r="F38" s="226">
        <v>0.103049552188819</v>
      </c>
      <c r="G38" s="226">
        <v>9.728020484090634E-2</v>
      </c>
      <c r="H38" s="226">
        <v>9.9856159744476022E-2</v>
      </c>
      <c r="I38" s="226">
        <v>9.2833151463356287E-2</v>
      </c>
      <c r="J38" s="226">
        <v>9.2642433645075836E-2</v>
      </c>
      <c r="K38" s="226">
        <v>0.1165815935164031</v>
      </c>
      <c r="L38" s="226">
        <v>0.1084016780889593</v>
      </c>
      <c r="M38" s="226">
        <v>9.5828795553752052E-2</v>
      </c>
      <c r="N38" s="226">
        <v>7.2835221552794607E-2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0.52152106012308863</v>
      </c>
      <c r="C39" s="262">
        <v>0.57847091324539102</v>
      </c>
      <c r="D39" s="262">
        <v>0.50750197264388641</v>
      </c>
      <c r="E39" s="262">
        <v>0.52522838030273078</v>
      </c>
      <c r="F39" s="262">
        <v>0.5169436462052317</v>
      </c>
      <c r="G39" s="262">
        <v>0.4830603764741041</v>
      </c>
      <c r="H39" s="262">
        <v>0.49734549492288121</v>
      </c>
      <c r="I39" s="262">
        <v>0.45977892001655962</v>
      </c>
      <c r="J39" s="262">
        <v>0.45627797525588393</v>
      </c>
      <c r="K39" s="262">
        <v>0.68239694719159805</v>
      </c>
      <c r="L39" s="262">
        <v>0.66763745865144353</v>
      </c>
      <c r="M39" s="262">
        <v>0.57305702191251251</v>
      </c>
      <c r="N39" s="262">
        <v>0.4234416868203581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3.308864677482243E-3</v>
      </c>
      <c r="C40" s="228">
        <v>4.0163924384917817E-3</v>
      </c>
      <c r="D40" s="228">
        <v>3.004125761550834E-3</v>
      </c>
      <c r="E40" s="228">
        <v>3.7960914993991459E-3</v>
      </c>
      <c r="F40" s="228">
        <v>4.1823356749281808E-3</v>
      </c>
      <c r="G40" s="228">
        <v>3.7878112531245368E-3</v>
      </c>
      <c r="H40" s="228">
        <v>3.8966542537302541E-3</v>
      </c>
      <c r="I40" s="228">
        <v>3.1158348670135691E-3</v>
      </c>
      <c r="J40" s="228">
        <v>3.0966552925774781E-3</v>
      </c>
      <c r="K40" s="228">
        <v>6.0057992417170188E-3</v>
      </c>
      <c r="L40" s="228">
        <v>8.0500003181635787E-3</v>
      </c>
      <c r="M40" s="228">
        <v>4.1498266188290459E-3</v>
      </c>
      <c r="N40" s="228">
        <v>3.6516020767862248E-3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0.24399710290964599</v>
      </c>
      <c r="C41" s="228">
        <v>0.29678144474261109</v>
      </c>
      <c r="D41" s="228">
        <v>0.22539701669789811</v>
      </c>
      <c r="E41" s="228">
        <v>0.24598405585719171</v>
      </c>
      <c r="F41" s="228">
        <v>0.23801540897482221</v>
      </c>
      <c r="G41" s="228">
        <v>0.21239646418637731</v>
      </c>
      <c r="H41" s="228">
        <v>0.21760588671414449</v>
      </c>
      <c r="I41" s="228">
        <v>0.2008067801793991</v>
      </c>
      <c r="J41" s="228">
        <v>0.1881763276031764</v>
      </c>
      <c r="K41" s="228">
        <v>0.42010751959126402</v>
      </c>
      <c r="L41" s="228">
        <v>0.46205891990763032</v>
      </c>
      <c r="M41" s="228">
        <v>0.40251922466002832</v>
      </c>
      <c r="N41" s="228">
        <v>0.28689087251239309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0.27421509253596038</v>
      </c>
      <c r="C44" s="228">
        <v>0.27767307606428809</v>
      </c>
      <c r="D44" s="228">
        <v>0.27910083018443749</v>
      </c>
      <c r="E44" s="228">
        <v>0.2754482329461399</v>
      </c>
      <c r="F44" s="228">
        <v>0.27474590155548129</v>
      </c>
      <c r="G44" s="228">
        <v>0.2668761010346023</v>
      </c>
      <c r="H44" s="228">
        <v>0.27584295395500652</v>
      </c>
      <c r="I44" s="228">
        <v>0.25585630497014689</v>
      </c>
      <c r="J44" s="228">
        <v>0.26500499236012998</v>
      </c>
      <c r="K44" s="228">
        <v>0.25628362835861701</v>
      </c>
      <c r="L44" s="228">
        <v>0.19752853842564971</v>
      </c>
      <c r="M44" s="228">
        <v>0.16638797063365521</v>
      </c>
      <c r="N44" s="228">
        <v>0.1328992122311787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223.00411272541601</v>
      </c>
      <c r="C45" s="263">
        <v>234.71038609775201</v>
      </c>
      <c r="D45" s="263">
        <v>221.95754739742279</v>
      </c>
      <c r="E45" s="263">
        <v>227.6836600321538</v>
      </c>
      <c r="F45" s="263">
        <v>226.27034802755799</v>
      </c>
      <c r="G45" s="263">
        <v>213.99704547528759</v>
      </c>
      <c r="H45" s="263">
        <v>219.52133433225379</v>
      </c>
      <c r="I45" s="263">
        <v>204.30015364504399</v>
      </c>
      <c r="J45" s="263">
        <v>204.0947913764376</v>
      </c>
      <c r="K45" s="263">
        <v>248.25949391414159</v>
      </c>
      <c r="L45" s="263">
        <v>228.95616642010651</v>
      </c>
      <c r="M45" s="263">
        <v>203.69985586033039</v>
      </c>
      <c r="N45" s="263">
        <v>155.72196105298639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28.063032001815412</v>
      </c>
      <c r="C46" s="296">
        <v>31.304846427228579</v>
      </c>
      <c r="D46" s="296">
        <v>27.238385868928169</v>
      </c>
      <c r="E46" s="296">
        <v>28.215682393342739</v>
      </c>
      <c r="F46" s="296">
        <v>27.73774166483344</v>
      </c>
      <c r="G46" s="296">
        <v>25.89269480954961</v>
      </c>
      <c r="H46" s="296">
        <v>26.669062197473661</v>
      </c>
      <c r="I46" s="296">
        <v>24.63992557633501</v>
      </c>
      <c r="J46" s="296">
        <v>24.43753075681381</v>
      </c>
      <c r="K46" s="296">
        <v>37.027825769775973</v>
      </c>
      <c r="L46" s="296">
        <v>35.961117540580389</v>
      </c>
      <c r="M46" s="296">
        <v>30.90824474333111</v>
      </c>
      <c r="N46" s="296">
        <v>22.790705255373862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14.681093305833659</v>
      </c>
      <c r="C47" s="264">
        <v>17.819900232642631</v>
      </c>
      <c r="D47" s="264">
        <v>13.5017702259351</v>
      </c>
      <c r="E47" s="264">
        <v>14.756823519348821</v>
      </c>
      <c r="F47" s="264">
        <v>14.139095262831511</v>
      </c>
      <c r="G47" s="264">
        <v>12.561397360225151</v>
      </c>
      <c r="H47" s="264">
        <v>12.938851446109309</v>
      </c>
      <c r="I47" s="264">
        <v>11.77518932879201</v>
      </c>
      <c r="J47" s="264">
        <v>11.15792313932632</v>
      </c>
      <c r="K47" s="264">
        <v>24.22422419914631</v>
      </c>
      <c r="L47" s="264">
        <v>25.704522632809589</v>
      </c>
      <c r="M47" s="264">
        <v>22.391708043431152</v>
      </c>
      <c r="N47" s="264">
        <v>15.91043295129943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0.73443269328009408</v>
      </c>
      <c r="C48" s="299">
        <v>0.84518909654946328</v>
      </c>
      <c r="D48" s="299">
        <v>0.57629695573464834</v>
      </c>
      <c r="E48" s="299">
        <v>0.70291970269388127</v>
      </c>
      <c r="F48" s="299">
        <v>0.64034478909284798</v>
      </c>
      <c r="G48" s="299">
        <v>0.58526792370721703</v>
      </c>
      <c r="H48" s="299">
        <v>0.56997134473656896</v>
      </c>
      <c r="I48" s="299">
        <v>0.50881988167797088</v>
      </c>
      <c r="J48" s="299">
        <v>0.41996368885634811</v>
      </c>
      <c r="K48" s="299">
        <v>0.84545742670534862</v>
      </c>
      <c r="L48" s="299">
        <v>1.294294137647519</v>
      </c>
      <c r="M48" s="299">
        <v>0.64440956604019428</v>
      </c>
      <c r="N48" s="299">
        <v>0.49153718334403163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0.1614755185714663</v>
      </c>
      <c r="C49" s="299">
        <v>0.1950525297485593</v>
      </c>
      <c r="D49" s="299">
        <v>0.1478552425027457</v>
      </c>
      <c r="E49" s="299">
        <v>0.18548334551549381</v>
      </c>
      <c r="F49" s="299">
        <v>0.20700619611004989</v>
      </c>
      <c r="G49" s="299">
        <v>0.18921304043914519</v>
      </c>
      <c r="H49" s="299">
        <v>0.19395776967224479</v>
      </c>
      <c r="I49" s="299">
        <v>0.15666760199520899</v>
      </c>
      <c r="J49" s="299">
        <v>0.1551758208243916</v>
      </c>
      <c r="K49" s="299">
        <v>0.30004203193398798</v>
      </c>
      <c r="L49" s="299">
        <v>0.41799323241541558</v>
      </c>
      <c r="M49" s="299">
        <v>0.21240808793379631</v>
      </c>
      <c r="N49" s="299">
        <v>0.18904564002011989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1.8779109795719069</v>
      </c>
      <c r="C50" s="299">
        <v>2.3667314668800219</v>
      </c>
      <c r="D50" s="299">
        <v>1.684164155094497</v>
      </c>
      <c r="E50" s="299">
        <v>1.8492303038097551</v>
      </c>
      <c r="F50" s="299">
        <v>1.5110867080274271</v>
      </c>
      <c r="G50" s="299">
        <v>1.177047508320052</v>
      </c>
      <c r="H50" s="299">
        <v>1.34348856663843</v>
      </c>
      <c r="I50" s="299">
        <v>1.012916213716335</v>
      </c>
      <c r="J50" s="299">
        <v>1.1531205458873099</v>
      </c>
      <c r="K50" s="299">
        <v>2.0906915519594169</v>
      </c>
      <c r="L50" s="299">
        <v>0</v>
      </c>
      <c r="M50" s="299">
        <v>0.93202026502873336</v>
      </c>
      <c r="N50" s="299">
        <v>0.37733677364103851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11.907274114410191</v>
      </c>
      <c r="C51" s="299">
        <v>14.412927139464591</v>
      </c>
      <c r="D51" s="299">
        <v>11.093453872603209</v>
      </c>
      <c r="E51" s="299">
        <v>12.01919016732969</v>
      </c>
      <c r="F51" s="299">
        <v>11.780657569601191</v>
      </c>
      <c r="G51" s="299">
        <v>10.60986888775874</v>
      </c>
      <c r="H51" s="299">
        <v>10.831433765062069</v>
      </c>
      <c r="I51" s="299">
        <v>10.096785631402501</v>
      </c>
      <c r="J51" s="299">
        <v>9.4296630837582729</v>
      </c>
      <c r="K51" s="299">
        <v>20.988033188547551</v>
      </c>
      <c r="L51" s="299">
        <v>23.99223526274665</v>
      </c>
      <c r="M51" s="299">
        <v>20.602870124428421</v>
      </c>
      <c r="N51" s="299">
        <v>14.85251335429424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13.38193869598175</v>
      </c>
      <c r="C52" s="264">
        <v>13.48494619458595</v>
      </c>
      <c r="D52" s="264">
        <v>13.736615642993071</v>
      </c>
      <c r="E52" s="264">
        <v>13.45885887399392</v>
      </c>
      <c r="F52" s="264">
        <v>13.598646402001931</v>
      </c>
      <c r="G52" s="264">
        <v>13.331297449324451</v>
      </c>
      <c r="H52" s="264">
        <v>13.73021075136435</v>
      </c>
      <c r="I52" s="264">
        <v>12.864736247543</v>
      </c>
      <c r="J52" s="264">
        <v>13.27960761748748</v>
      </c>
      <c r="K52" s="264">
        <v>12.80360157062967</v>
      </c>
      <c r="L52" s="264">
        <v>10.256594907770809</v>
      </c>
      <c r="M52" s="264">
        <v>8.5165366998999605</v>
      </c>
      <c r="N52" s="264">
        <v>6.8802723040744258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8.2836767358494772</v>
      </c>
      <c r="C53" s="296">
        <f t="shared" si="0"/>
        <v>9.3356591838027345</v>
      </c>
      <c r="D53" s="296">
        <f t="shared" si="0"/>
        <v>7.9393449628343369</v>
      </c>
      <c r="E53" s="296">
        <f t="shared" si="0"/>
        <v>8.2300886785272809</v>
      </c>
      <c r="F53" s="296">
        <f t="shared" si="0"/>
        <v>8.0706874973369445</v>
      </c>
      <c r="G53" s="296">
        <f t="shared" si="0"/>
        <v>7.5211976206800131</v>
      </c>
      <c r="H53" s="296">
        <f t="shared" si="0"/>
        <v>7.7704258280381548</v>
      </c>
      <c r="I53" s="296">
        <f t="shared" si="0"/>
        <v>7.1619493407108514</v>
      </c>
      <c r="J53" s="296">
        <f t="shared" si="0"/>
        <v>7.0872112499441275</v>
      </c>
      <c r="K53" s="296">
        <f t="shared" si="0"/>
        <v>11.108989053603079</v>
      </c>
      <c r="L53" s="296">
        <f t="shared" si="0"/>
        <v>10.649338632882975</v>
      </c>
      <c r="M53" s="296">
        <f t="shared" si="0"/>
        <v>9.0142911732555628</v>
      </c>
      <c r="N53" s="296">
        <f t="shared" si="0"/>
        <v>6.6660329133042815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1.6706681550615341</v>
      </c>
      <c r="C54" s="264">
        <v>1.9373675280607501</v>
      </c>
      <c r="D54" s="264">
        <v>1.566576531040611</v>
      </c>
      <c r="E54" s="264">
        <v>1.703491256496805</v>
      </c>
      <c r="F54" s="264">
        <v>1.6624416007034639</v>
      </c>
      <c r="G54" s="264">
        <v>1.501305395139555</v>
      </c>
      <c r="H54" s="264">
        <v>1.5318217719601881</v>
      </c>
      <c r="I54" s="264">
        <v>1.4167938857167779</v>
      </c>
      <c r="J54" s="264">
        <v>1.333710473362228</v>
      </c>
      <c r="K54" s="264">
        <v>2.474581540213928</v>
      </c>
      <c r="L54" s="264">
        <v>2.5960956707908851</v>
      </c>
      <c r="M54" s="264">
        <v>2.298533410026852</v>
      </c>
      <c r="N54" s="264">
        <v>1.6912221977572739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9.5835026123335998E-2</v>
      </c>
      <c r="C55" s="232">
        <v>0.1059615626766323</v>
      </c>
      <c r="D55" s="232">
        <v>7.6395615182308405E-2</v>
      </c>
      <c r="E55" s="232">
        <v>9.2768461754498613E-2</v>
      </c>
      <c r="F55" s="232">
        <v>8.4299579903012775E-2</v>
      </c>
      <c r="G55" s="232">
        <v>7.7181912264996932E-2</v>
      </c>
      <c r="H55" s="232">
        <v>7.5296868613459328E-2</v>
      </c>
      <c r="I55" s="232">
        <v>6.6983330527327398E-2</v>
      </c>
      <c r="J55" s="232">
        <v>5.5984110133952901E-2</v>
      </c>
      <c r="K55" s="232">
        <v>9.4524149150123735E-2</v>
      </c>
      <c r="L55" s="232">
        <v>0.13072063058614661</v>
      </c>
      <c r="M55" s="232">
        <v>6.9022295784517712E-2</v>
      </c>
      <c r="N55" s="232">
        <v>5.3517894049364689E-2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2.107069944212563E-2</v>
      </c>
      <c r="C56" s="232">
        <v>2.4453783112638749E-2</v>
      </c>
      <c r="D56" s="232">
        <v>1.9600124721338229E-2</v>
      </c>
      <c r="E56" s="232">
        <v>2.4479331819276251E-2</v>
      </c>
      <c r="F56" s="232">
        <v>2.725178008260111E-2</v>
      </c>
      <c r="G56" s="232">
        <v>2.4952374280250239E-2</v>
      </c>
      <c r="H56" s="232">
        <v>2.5623064798670759E-2</v>
      </c>
      <c r="I56" s="232">
        <v>2.0624425548706291E-2</v>
      </c>
      <c r="J56" s="232">
        <v>2.068602708681053E-2</v>
      </c>
      <c r="K56" s="232">
        <v>3.3545412083438537E-2</v>
      </c>
      <c r="L56" s="232">
        <v>4.2216322652436598E-2</v>
      </c>
      <c r="M56" s="232">
        <v>2.2750894221635249E-2</v>
      </c>
      <c r="N56" s="232">
        <v>2.0583029882420709E-2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1.553762429496073</v>
      </c>
      <c r="C57" s="232">
        <v>1.8069521822714789</v>
      </c>
      <c r="D57" s="232">
        <v>1.4705807911369639</v>
      </c>
      <c r="E57" s="232">
        <v>1.5862434629230311</v>
      </c>
      <c r="F57" s="232">
        <v>1.55089024071785</v>
      </c>
      <c r="G57" s="232">
        <v>1.399171108594307</v>
      </c>
      <c r="H57" s="232">
        <v>1.4309018385480581</v>
      </c>
      <c r="I57" s="232">
        <v>1.3291861296407439</v>
      </c>
      <c r="J57" s="232">
        <v>1.257040336141465</v>
      </c>
      <c r="K57" s="232">
        <v>2.3465119789803661</v>
      </c>
      <c r="L57" s="232">
        <v>2.4231587175523019</v>
      </c>
      <c r="M57" s="232">
        <v>2.206760220020699</v>
      </c>
      <c r="N57" s="232">
        <v>1.6171212738254881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4.8668193707425296</v>
      </c>
      <c r="C58" s="264">
        <v>5.7076806703161802</v>
      </c>
      <c r="D58" s="264">
        <v>4.5518023619112187</v>
      </c>
      <c r="E58" s="264">
        <v>4.7503523830504806</v>
      </c>
      <c r="F58" s="264">
        <v>4.6180225693500887</v>
      </c>
      <c r="G58" s="264">
        <v>4.2618340979143374</v>
      </c>
      <c r="H58" s="264">
        <v>4.4247551941524392</v>
      </c>
      <c r="I58" s="264">
        <v>4.0515838960874149</v>
      </c>
      <c r="J58" s="264">
        <v>3.9832357867260701</v>
      </c>
      <c r="K58" s="264">
        <v>7.2029344358657088</v>
      </c>
      <c r="L58" s="264">
        <v>7.0173512625071908</v>
      </c>
      <c r="M58" s="264">
        <v>5.8035569733299299</v>
      </c>
      <c r="N58" s="264">
        <v>4.2256961079904221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0.42136052043392008</v>
      </c>
      <c r="C59" s="231">
        <v>0.43549783810106701</v>
      </c>
      <c r="D59" s="231">
        <v>0.10113975031126279</v>
      </c>
      <c r="E59" s="231">
        <v>0.103575825359456</v>
      </c>
      <c r="F59" s="231">
        <v>8.9582954645491916E-2</v>
      </c>
      <c r="G59" s="231">
        <v>9.6254432438566434E-2</v>
      </c>
      <c r="H59" s="231">
        <v>0.18049804469982339</v>
      </c>
      <c r="I59" s="231">
        <v>0.16050973630861989</v>
      </c>
      <c r="J59" s="231">
        <v>0.16040735216026869</v>
      </c>
      <c r="K59" s="231">
        <v>0.32796421814816518</v>
      </c>
      <c r="L59" s="231">
        <v>0.36756237074323128</v>
      </c>
      <c r="M59" s="231">
        <v>0.1912595945243461</v>
      </c>
      <c r="N59" s="231">
        <v>0.117797505201652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0.22021716726689569</v>
      </c>
      <c r="C61" s="231">
        <v>0.24675201324361609</v>
      </c>
      <c r="D61" s="231">
        <v>0.18827002382501989</v>
      </c>
      <c r="E61" s="231">
        <v>0.22040904461287611</v>
      </c>
      <c r="F61" s="231">
        <v>0.20475297737336759</v>
      </c>
      <c r="G61" s="231">
        <v>0.1929201117840873</v>
      </c>
      <c r="H61" s="231">
        <v>0.18581529460057711</v>
      </c>
      <c r="I61" s="231">
        <v>0.16773263924386539</v>
      </c>
      <c r="J61" s="231">
        <v>0.1433002950787981</v>
      </c>
      <c r="K61" s="231">
        <v>0.23862936809873531</v>
      </c>
      <c r="L61" s="231">
        <v>0.33339403931840828</v>
      </c>
      <c r="M61" s="231">
        <v>0.15969952719702649</v>
      </c>
      <c r="N61" s="231">
        <v>0.12555610732547309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4.8417889900769652E-2</v>
      </c>
      <c r="C62" s="231">
        <v>5.694536832078103E-2</v>
      </c>
      <c r="D62" s="231">
        <v>4.8302719199966093E-2</v>
      </c>
      <c r="E62" s="231">
        <v>5.8160564883858429E-2</v>
      </c>
      <c r="F62" s="231">
        <v>6.6191114084512739E-2</v>
      </c>
      <c r="G62" s="231">
        <v>6.2369727493878008E-2</v>
      </c>
      <c r="H62" s="231">
        <v>6.3231810589313486E-2</v>
      </c>
      <c r="I62" s="231">
        <v>5.1645525878438923E-2</v>
      </c>
      <c r="J62" s="231">
        <v>5.2949198950474681E-2</v>
      </c>
      <c r="K62" s="231">
        <v>8.4686511966049746E-2</v>
      </c>
      <c r="L62" s="231">
        <v>0.10766984730072621</v>
      </c>
      <c r="M62" s="231">
        <v>5.2639614623188058E-2</v>
      </c>
      <c r="N62" s="231">
        <v>4.8288991091780677E-2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0.56308527668308717</v>
      </c>
      <c r="C63" s="231">
        <v>0.69096460974693219</v>
      </c>
      <c r="D63" s="231">
        <v>0.55019833516330652</v>
      </c>
      <c r="E63" s="231">
        <v>0.57984871240604441</v>
      </c>
      <c r="F63" s="231">
        <v>0.48317641965393482</v>
      </c>
      <c r="G63" s="231">
        <v>0.3879866428386079</v>
      </c>
      <c r="H63" s="231">
        <v>0.43798820082403711</v>
      </c>
      <c r="I63" s="231">
        <v>0.33390815881497382</v>
      </c>
      <c r="J63" s="231">
        <v>0.3934685756691666</v>
      </c>
      <c r="K63" s="231">
        <v>0.59009524096038513</v>
      </c>
      <c r="L63" s="231">
        <v>0</v>
      </c>
      <c r="M63" s="231">
        <v>0.23097608028657379</v>
      </c>
      <c r="N63" s="231">
        <v>9.6385254370394954E-2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4.3382513330135888E-2</v>
      </c>
      <c r="C64" s="231">
        <v>6.9682851848152205E-2</v>
      </c>
      <c r="D64" s="231">
        <v>3.9779338971358581E-2</v>
      </c>
      <c r="E64" s="231">
        <v>1.959458945850456E-2</v>
      </c>
      <c r="F64" s="231">
        <v>0</v>
      </c>
      <c r="G64" s="231">
        <v>1.791950961126404E-2</v>
      </c>
      <c r="H64" s="231">
        <v>1.8388523802813968E-2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3.5703560031277211</v>
      </c>
      <c r="C65" s="231">
        <v>4.2078379890556317</v>
      </c>
      <c r="D65" s="231">
        <v>3.624112194440305</v>
      </c>
      <c r="E65" s="231">
        <v>3.7687636463297411</v>
      </c>
      <c r="F65" s="231">
        <v>3.766915502207973</v>
      </c>
      <c r="G65" s="231">
        <v>3.4972992862408678</v>
      </c>
      <c r="H65" s="231">
        <v>3.5311355116139329</v>
      </c>
      <c r="I65" s="231">
        <v>3.3284086625108</v>
      </c>
      <c r="J65" s="231">
        <v>3.2175960404482109</v>
      </c>
      <c r="K65" s="231">
        <v>5.9238477766235951</v>
      </c>
      <c r="L65" s="231">
        <v>6.180100793057151</v>
      </c>
      <c r="M65" s="231">
        <v>5.1058655724048254</v>
      </c>
      <c r="N65" s="231">
        <v>3.793861022024823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7.4036013848086373E-3</v>
      </c>
      <c r="G68" s="231">
        <v>7.0843875070653707E-3</v>
      </c>
      <c r="H68" s="231">
        <v>7.6978080219415506E-3</v>
      </c>
      <c r="I68" s="231">
        <v>9.3791733307161691E-3</v>
      </c>
      <c r="J68" s="231">
        <v>1.551432441915087E-2</v>
      </c>
      <c r="K68" s="231">
        <v>3.7711320068778482E-2</v>
      </c>
      <c r="L68" s="231">
        <v>2.8624212087674399E-2</v>
      </c>
      <c r="M68" s="231">
        <v>6.311658429397006E-2</v>
      </c>
      <c r="N68" s="231">
        <v>4.3807227976298199E-2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1.7461892100454131</v>
      </c>
      <c r="C69" s="265">
        <v>1.6906109854258049</v>
      </c>
      <c r="D69" s="265">
        <v>1.820966069882507</v>
      </c>
      <c r="E69" s="265">
        <v>1.7762450389799951</v>
      </c>
      <c r="F69" s="265">
        <v>1.790223327283391</v>
      </c>
      <c r="G69" s="265">
        <v>1.7580581276261209</v>
      </c>
      <c r="H69" s="265">
        <v>1.8138488619255271</v>
      </c>
      <c r="I69" s="265">
        <v>1.693571558906658</v>
      </c>
      <c r="J69" s="265">
        <v>1.7702649898558289</v>
      </c>
      <c r="K69" s="265">
        <v>1.431473077523443</v>
      </c>
      <c r="L69" s="265">
        <v>1.035891699584899</v>
      </c>
      <c r="M69" s="265">
        <v>0.91220078989878084</v>
      </c>
      <c r="N69" s="265">
        <v>0.74911460755658477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98.028045551716218</v>
      </c>
      <c r="C72" s="225">
        <v>93.710558351225188</v>
      </c>
      <c r="D72" s="225">
        <v>88.436388428196153</v>
      </c>
      <c r="E72" s="225">
        <v>90.781246717819442</v>
      </c>
      <c r="F72" s="225">
        <v>95.902530695399903</v>
      </c>
      <c r="G72" s="225">
        <v>139.65845108228291</v>
      </c>
      <c r="H72" s="225">
        <v>159.82227016343049</v>
      </c>
      <c r="I72" s="225">
        <v>161.74309365849149</v>
      </c>
      <c r="J72" s="225">
        <v>159.2498745140812</v>
      </c>
      <c r="K72" s="225">
        <v>136.26063055730179</v>
      </c>
      <c r="L72" s="225">
        <v>189.80239969295559</v>
      </c>
      <c r="M72" s="225">
        <v>168.29410386632591</v>
      </c>
      <c r="N72" s="225">
        <v>156.7270040135885</v>
      </c>
      <c r="O72" s="225">
        <v>160.77620918392449</v>
      </c>
      <c r="P72" s="225">
        <v>117.8239952983738</v>
      </c>
      <c r="Q72" s="225">
        <v>110.2045843260084</v>
      </c>
      <c r="R72" s="225">
        <v>118.5046281531191</v>
      </c>
      <c r="S72" s="225">
        <v>130.9579837492193</v>
      </c>
      <c r="T72" s="225">
        <v>124.22765985282351</v>
      </c>
      <c r="U72" s="225">
        <v>118.12674489919461</v>
      </c>
      <c r="V72" s="225">
        <v>104.69160669113469</v>
      </c>
      <c r="W72" s="225">
        <v>117.7119654391298</v>
      </c>
      <c r="DA72" s="89" t="s">
        <v>549</v>
      </c>
    </row>
    <row r="73" spans="1:105" ht="12" customHeight="1" x14ac:dyDescent="0.25">
      <c r="A73" s="55" t="s">
        <v>92</v>
      </c>
      <c r="B73" s="261">
        <v>0.16735745567701149</v>
      </c>
      <c r="C73" s="261">
        <v>0.15998646639812669</v>
      </c>
      <c r="D73" s="261">
        <v>0.1509821895694104</v>
      </c>
      <c r="E73" s="261">
        <v>0.15498542675593319</v>
      </c>
      <c r="F73" s="261">
        <v>0.16372869049707481</v>
      </c>
      <c r="G73" s="261">
        <v>0.23843057265273959</v>
      </c>
      <c r="H73" s="261">
        <v>0.27285506249298352</v>
      </c>
      <c r="I73" s="261">
        <v>0.27613437027814902</v>
      </c>
      <c r="J73" s="261">
        <v>0.27187784542248328</v>
      </c>
      <c r="K73" s="261">
        <v>0.2326296756265735</v>
      </c>
      <c r="L73" s="261">
        <v>0.3240383557094087</v>
      </c>
      <c r="M73" s="261">
        <v>0.287318520633351</v>
      </c>
      <c r="N73" s="261">
        <v>0.26757069856863391</v>
      </c>
      <c r="O73" s="261">
        <v>0.2744836658832876</v>
      </c>
      <c r="P73" s="261">
        <v>0.20115390406749559</v>
      </c>
      <c r="Q73" s="261">
        <v>0.1881457365885337</v>
      </c>
      <c r="R73" s="261">
        <v>0.202315908085615</v>
      </c>
      <c r="S73" s="261">
        <v>0.22357678190466579</v>
      </c>
      <c r="T73" s="261">
        <v>0.21208649994668549</v>
      </c>
      <c r="U73" s="261">
        <v>0.20167077046635001</v>
      </c>
      <c r="V73" s="261">
        <v>0.17873375754820739</v>
      </c>
      <c r="W73" s="261">
        <v>0.20096264214748849</v>
      </c>
      <c r="DA73" s="67" t="s">
        <v>550</v>
      </c>
    </row>
    <row r="74" spans="1:105" ht="12" customHeight="1" x14ac:dyDescent="0.25">
      <c r="A74" s="202" t="s">
        <v>93</v>
      </c>
      <c r="B74" s="226">
        <v>8.7054129532014884E-2</v>
      </c>
      <c r="C74" s="226">
        <v>8.321997076766606E-2</v>
      </c>
      <c r="D74" s="226">
        <v>7.8536226752687829E-2</v>
      </c>
      <c r="E74" s="226">
        <v>8.0618585899301015E-2</v>
      </c>
      <c r="F74" s="226">
        <v>8.5166559045611503E-2</v>
      </c>
      <c r="G74" s="226">
        <v>0.12402414862330639</v>
      </c>
      <c r="H74" s="226">
        <v>0.14193069473744971</v>
      </c>
      <c r="I74" s="226">
        <v>0.14363648838464821</v>
      </c>
      <c r="J74" s="226">
        <v>0.1414223768911245</v>
      </c>
      <c r="K74" s="226">
        <v>0.1210067028867247</v>
      </c>
      <c r="L74" s="226">
        <v>0.16855464775772641</v>
      </c>
      <c r="M74" s="226">
        <v>0.1494541346304559</v>
      </c>
      <c r="N74" s="226">
        <v>0.1391819334127529</v>
      </c>
      <c r="O74" s="226">
        <v>0.14277784343436489</v>
      </c>
      <c r="P74" s="226">
        <v>0.10463398806897389</v>
      </c>
      <c r="Q74" s="226">
        <v>9.7867544995931643E-2</v>
      </c>
      <c r="R74" s="226">
        <v>0.1052384263230145</v>
      </c>
      <c r="S74" s="226">
        <v>0.1162976698799881</v>
      </c>
      <c r="T74" s="226">
        <v>0.11032078352088941</v>
      </c>
      <c r="U74" s="226">
        <v>0.1049028458515842</v>
      </c>
      <c r="V74" s="226">
        <v>9.2971727004347998E-2</v>
      </c>
      <c r="W74" s="226">
        <v>0.10453449958253939</v>
      </c>
      <c r="DA74" s="174" t="s">
        <v>551</v>
      </c>
    </row>
    <row r="75" spans="1:105" ht="12" customHeight="1" x14ac:dyDescent="0.25">
      <c r="A75" s="202" t="s">
        <v>94</v>
      </c>
      <c r="B75" s="226">
        <v>2.0376664660779351</v>
      </c>
      <c r="C75" s="226">
        <v>1.9479207322255361</v>
      </c>
      <c r="D75" s="226">
        <v>1.838288849552991</v>
      </c>
      <c r="E75" s="226">
        <v>1.8870304018055351</v>
      </c>
      <c r="F75" s="226">
        <v>1.9934843106399429</v>
      </c>
      <c r="G75" s="226">
        <v>2.9030196498678151</v>
      </c>
      <c r="H75" s="226">
        <v>3.3221562116394119</v>
      </c>
      <c r="I75" s="226">
        <v>3.362083536530609</v>
      </c>
      <c r="J75" s="226">
        <v>3.310258071538144</v>
      </c>
      <c r="K75" s="226">
        <v>2.8323906283188589</v>
      </c>
      <c r="L75" s="226">
        <v>3.9453401611601628</v>
      </c>
      <c r="M75" s="226">
        <v>3.4982565444087368</v>
      </c>
      <c r="N75" s="226">
        <v>3.2578162566631601</v>
      </c>
      <c r="O75" s="226">
        <v>3.3419853283138932</v>
      </c>
      <c r="P75" s="226">
        <v>2.449156287545641</v>
      </c>
      <c r="Q75" s="226">
        <v>2.290774896350487</v>
      </c>
      <c r="R75" s="226">
        <v>2.463304307492475</v>
      </c>
      <c r="S75" s="226">
        <v>2.7221668089886961</v>
      </c>
      <c r="T75" s="226">
        <v>2.5822664852365049</v>
      </c>
      <c r="U75" s="226">
        <v>2.4554494121879071</v>
      </c>
      <c r="V75" s="226">
        <v>2.176179021357536</v>
      </c>
      <c r="W75" s="226">
        <v>2.446827571450743</v>
      </c>
      <c r="DA75" s="174" t="s">
        <v>552</v>
      </c>
    </row>
    <row r="76" spans="1:105" ht="12" customHeight="1" x14ac:dyDescent="0.25">
      <c r="A76" s="202" t="s">
        <v>95</v>
      </c>
      <c r="B76" s="226">
        <v>5.578581855900383E-2</v>
      </c>
      <c r="C76" s="226">
        <v>5.3328822132708877E-2</v>
      </c>
      <c r="D76" s="226">
        <v>5.0327396523136808E-2</v>
      </c>
      <c r="E76" s="226">
        <v>5.1661808918644421E-2</v>
      </c>
      <c r="F76" s="226">
        <v>5.4576230165691561E-2</v>
      </c>
      <c r="G76" s="226">
        <v>7.9476857550913216E-2</v>
      </c>
      <c r="H76" s="226">
        <v>9.0951687497661124E-2</v>
      </c>
      <c r="I76" s="226">
        <v>9.2044790092716336E-2</v>
      </c>
      <c r="J76" s="226">
        <v>9.0625948474161125E-2</v>
      </c>
      <c r="K76" s="226">
        <v>7.7543225208857855E-2</v>
      </c>
      <c r="L76" s="226">
        <v>0.10801278523646959</v>
      </c>
      <c r="M76" s="226">
        <v>9.5772840211117025E-2</v>
      </c>
      <c r="N76" s="226">
        <v>8.9190232856211263E-2</v>
      </c>
      <c r="O76" s="226">
        <v>9.1494555294429222E-2</v>
      </c>
      <c r="P76" s="226">
        <v>6.7051301355831885E-2</v>
      </c>
      <c r="Q76" s="226">
        <v>6.2715245529511215E-2</v>
      </c>
      <c r="R76" s="226">
        <v>6.7438636028538362E-2</v>
      </c>
      <c r="S76" s="226">
        <v>7.452559396822199E-2</v>
      </c>
      <c r="T76" s="226">
        <v>7.0695499982228502E-2</v>
      </c>
      <c r="U76" s="226">
        <v>6.7223590155449972E-2</v>
      </c>
      <c r="V76" s="226">
        <v>5.9577919182735778E-2</v>
      </c>
      <c r="W76" s="226">
        <v>6.6987547382496196E-2</v>
      </c>
      <c r="DA76" s="174" t="s">
        <v>553</v>
      </c>
    </row>
    <row r="77" spans="1:105" ht="12" customHeight="1" x14ac:dyDescent="0.25">
      <c r="A77" s="56" t="s">
        <v>96</v>
      </c>
      <c r="B77" s="262">
        <v>0.27536049461743339</v>
      </c>
      <c r="C77" s="262">
        <v>0.25930540915509132</v>
      </c>
      <c r="D77" s="262">
        <v>0.25073071510606099</v>
      </c>
      <c r="E77" s="262">
        <v>0.25680192943064839</v>
      </c>
      <c r="F77" s="262">
        <v>0.27215054290159452</v>
      </c>
      <c r="G77" s="262">
        <v>0.39753328751153449</v>
      </c>
      <c r="H77" s="262">
        <v>0.45410902501688982</v>
      </c>
      <c r="I77" s="262">
        <v>0.46056765881147899</v>
      </c>
      <c r="J77" s="262">
        <v>0.45443765555963372</v>
      </c>
      <c r="K77" s="262">
        <v>0.37129544535064102</v>
      </c>
      <c r="L77" s="262">
        <v>0.52067389168176281</v>
      </c>
      <c r="M77" s="262">
        <v>0.4645924873539139</v>
      </c>
      <c r="N77" s="262">
        <v>0.43463317693585329</v>
      </c>
      <c r="O77" s="262">
        <v>0.45816549298058068</v>
      </c>
      <c r="P77" s="262">
        <v>0.33570937511728149</v>
      </c>
      <c r="Q77" s="262">
        <v>0.31421514511808779</v>
      </c>
      <c r="R77" s="262">
        <v>0.33768040722588938</v>
      </c>
      <c r="S77" s="262">
        <v>0.3731786878690177</v>
      </c>
      <c r="T77" s="262">
        <v>0.35218444623831008</v>
      </c>
      <c r="U77" s="262">
        <v>0.33412921207818408</v>
      </c>
      <c r="V77" s="262">
        <v>0.29744193373022648</v>
      </c>
      <c r="W77" s="262">
        <v>0.34212932801307849</v>
      </c>
      <c r="DA77" s="68" t="s">
        <v>554</v>
      </c>
    </row>
    <row r="78" spans="1:105" ht="12" customHeight="1" x14ac:dyDescent="0.25">
      <c r="A78" s="37" t="s">
        <v>160</v>
      </c>
      <c r="B78" s="228">
        <v>1.747063894214782E-3</v>
      </c>
      <c r="C78" s="228">
        <v>1.800388335426516E-3</v>
      </c>
      <c r="D78" s="228">
        <v>1.4841845767380271E-3</v>
      </c>
      <c r="E78" s="228">
        <v>1.8560375979285509E-3</v>
      </c>
      <c r="F78" s="228">
        <v>2.2018356021664379E-3</v>
      </c>
      <c r="G78" s="228">
        <v>3.1171694745874162E-3</v>
      </c>
      <c r="H78" s="228">
        <v>3.5579006587035489E-3</v>
      </c>
      <c r="I78" s="228">
        <v>3.1211800007967519E-3</v>
      </c>
      <c r="J78" s="228">
        <v>3.0841654595448131E-3</v>
      </c>
      <c r="K78" s="228">
        <v>3.2677841149745968E-3</v>
      </c>
      <c r="L78" s="228">
        <v>6.2779955489074713E-3</v>
      </c>
      <c r="M78" s="228">
        <v>3.3643742196803749E-3</v>
      </c>
      <c r="N78" s="228">
        <v>3.748113284397705E-3</v>
      </c>
      <c r="O78" s="228">
        <v>2.942333923477195E-3</v>
      </c>
      <c r="P78" s="228">
        <v>2.6789316519901549E-3</v>
      </c>
      <c r="Q78" s="228">
        <v>3.114439615659471E-3</v>
      </c>
      <c r="R78" s="228">
        <v>2.7471326427904491E-3</v>
      </c>
      <c r="S78" s="228">
        <v>4.519508565954896E-3</v>
      </c>
      <c r="T78" s="228">
        <v>2.805383299936794E-3</v>
      </c>
      <c r="U78" s="228">
        <v>2.7715210095000018E-3</v>
      </c>
      <c r="V78" s="228">
        <v>3.872795684278489E-3</v>
      </c>
      <c r="W78" s="228">
        <v>8.8468523727676992E-3</v>
      </c>
      <c r="DA78" s="69" t="s">
        <v>555</v>
      </c>
    </row>
    <row r="79" spans="1:105" ht="12" customHeight="1" x14ac:dyDescent="0.25">
      <c r="A79" s="37" t="s">
        <v>162</v>
      </c>
      <c r="B79" s="228">
        <v>0.12882924215287389</v>
      </c>
      <c r="C79" s="228">
        <v>0.13303526970244781</v>
      </c>
      <c r="D79" s="228">
        <v>0.1113571143083863</v>
      </c>
      <c r="E79" s="228">
        <v>0.1202699292770391</v>
      </c>
      <c r="F79" s="228">
        <v>0.1253057721996377</v>
      </c>
      <c r="G79" s="228">
        <v>0.1747911208949319</v>
      </c>
      <c r="H79" s="228">
        <v>0.1986884330158023</v>
      </c>
      <c r="I79" s="228">
        <v>0.20115125899501041</v>
      </c>
      <c r="J79" s="228">
        <v>0.18741735035501539</v>
      </c>
      <c r="K79" s="228">
        <v>0.2285825123100903</v>
      </c>
      <c r="L79" s="228">
        <v>0.36034828917557721</v>
      </c>
      <c r="M79" s="228">
        <v>0.32633298370283548</v>
      </c>
      <c r="N79" s="228">
        <v>0.29447334836180189</v>
      </c>
      <c r="O79" s="228">
        <v>0.29189919339927839</v>
      </c>
      <c r="P79" s="228">
        <v>0.20917055959033781</v>
      </c>
      <c r="Q79" s="228">
        <v>0.19273336706061689</v>
      </c>
      <c r="R79" s="228">
        <v>0.2108277003693059</v>
      </c>
      <c r="S79" s="228">
        <v>0.2373569112022802</v>
      </c>
      <c r="T79" s="228">
        <v>0.221997390961505</v>
      </c>
      <c r="U79" s="228">
        <v>0.22707609218190211</v>
      </c>
      <c r="V79" s="228">
        <v>0.18560110218253781</v>
      </c>
      <c r="W79" s="228">
        <v>0.20939329773262361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1.548099669913775E-2</v>
      </c>
      <c r="DA81" s="69" t="s">
        <v>558</v>
      </c>
    </row>
    <row r="82" spans="1:105" ht="12" customHeight="1" x14ac:dyDescent="0.25">
      <c r="A82" s="37" t="s">
        <v>38</v>
      </c>
      <c r="B82" s="228">
        <v>0.14478418857034461</v>
      </c>
      <c r="C82" s="228">
        <v>0.124469751117217</v>
      </c>
      <c r="D82" s="228">
        <v>0.13788941622093681</v>
      </c>
      <c r="E82" s="228">
        <v>0.13467596255568079</v>
      </c>
      <c r="F82" s="228">
        <v>0.14464293509979029</v>
      </c>
      <c r="G82" s="228">
        <v>0.21962499714201511</v>
      </c>
      <c r="H82" s="228">
        <v>0.25186269134238398</v>
      </c>
      <c r="I82" s="228">
        <v>0.25629521981567183</v>
      </c>
      <c r="J82" s="228">
        <v>0.26393613974507352</v>
      </c>
      <c r="K82" s="228">
        <v>0.13944514892557611</v>
      </c>
      <c r="L82" s="228">
        <v>0.1540476069572782</v>
      </c>
      <c r="M82" s="228">
        <v>0.13489512943139789</v>
      </c>
      <c r="N82" s="228">
        <v>0.13641171528965379</v>
      </c>
      <c r="O82" s="228">
        <v>0.163323965657825</v>
      </c>
      <c r="P82" s="228">
        <v>0.1238598838749536</v>
      </c>
      <c r="Q82" s="228">
        <v>0.1183673384418114</v>
      </c>
      <c r="R82" s="228">
        <v>0.1241055742137931</v>
      </c>
      <c r="S82" s="228">
        <v>0.1313022681007826</v>
      </c>
      <c r="T82" s="228">
        <v>0.12738167197686831</v>
      </c>
      <c r="U82" s="228">
        <v>0.104281598886782</v>
      </c>
      <c r="V82" s="228">
        <v>0.10796803586341019</v>
      </c>
      <c r="W82" s="228">
        <v>0.1084081812085495</v>
      </c>
      <c r="DA82" s="69" t="s">
        <v>559</v>
      </c>
    </row>
    <row r="83" spans="1:105" ht="12" customHeight="1" x14ac:dyDescent="0.25">
      <c r="A83" s="57" t="s">
        <v>560</v>
      </c>
      <c r="B83" s="263">
        <v>23.84531082151025</v>
      </c>
      <c r="C83" s="263">
        <v>22.582927557369239</v>
      </c>
      <c r="D83" s="263">
        <v>21.65657564082883</v>
      </c>
      <c r="E83" s="263">
        <v>22.201344186362181</v>
      </c>
      <c r="F83" s="263">
        <v>23.500424993691539</v>
      </c>
      <c r="G83" s="263">
        <v>34.29161595263546</v>
      </c>
      <c r="H83" s="263">
        <v>39.187567219773101</v>
      </c>
      <c r="I83" s="263">
        <v>39.721202567041622</v>
      </c>
      <c r="J83" s="263">
        <v>39.168842741836663</v>
      </c>
      <c r="K83" s="263">
        <v>32.422714499545613</v>
      </c>
      <c r="L83" s="263">
        <v>45.133280321041447</v>
      </c>
      <c r="M83" s="263">
        <v>40.326200106961743</v>
      </c>
      <c r="N83" s="263">
        <v>37.646589796970609</v>
      </c>
      <c r="O83" s="263">
        <v>39.520012013052117</v>
      </c>
      <c r="P83" s="263">
        <v>28.957771679686719</v>
      </c>
      <c r="Q83" s="263">
        <v>27.102807367135249</v>
      </c>
      <c r="R83" s="263">
        <v>29.14015707072247</v>
      </c>
      <c r="S83" s="263">
        <v>32.196870433725849</v>
      </c>
      <c r="T83" s="263">
        <v>30.407928003762979</v>
      </c>
      <c r="U83" s="263">
        <v>28.864777695838111</v>
      </c>
      <c r="V83" s="263">
        <v>25.664542325464762</v>
      </c>
      <c r="W83" s="263">
        <v>28.853661183345992</v>
      </c>
      <c r="DA83" s="70" t="s">
        <v>561</v>
      </c>
    </row>
    <row r="84" spans="1:105" ht="12" customHeight="1" x14ac:dyDescent="0.25">
      <c r="A84" s="60" t="s">
        <v>562</v>
      </c>
      <c r="B84" s="264">
        <v>12.47460477736513</v>
      </c>
      <c r="C84" s="264">
        <v>12.85505479059916</v>
      </c>
      <c r="D84" s="264">
        <v>10.73492789147274</v>
      </c>
      <c r="E84" s="264">
        <v>11.611320027041669</v>
      </c>
      <c r="F84" s="264">
        <v>11.97915647632183</v>
      </c>
      <c r="G84" s="264">
        <v>16.63599008421567</v>
      </c>
      <c r="H84" s="264">
        <v>19.012371227627899</v>
      </c>
      <c r="I84" s="264">
        <v>18.98239015151216</v>
      </c>
      <c r="J84" s="264">
        <v>17.88408743579441</v>
      </c>
      <c r="K84" s="264">
        <v>21.211483225218181</v>
      </c>
      <c r="L84" s="264">
        <v>32.260661093081971</v>
      </c>
      <c r="M84" s="264">
        <v>29.21461593159211</v>
      </c>
      <c r="N84" s="264">
        <v>26.281483442402081</v>
      </c>
      <c r="O84" s="264">
        <v>25.90782084378586</v>
      </c>
      <c r="P84" s="264">
        <v>18.64591573500288</v>
      </c>
      <c r="Q84" s="264">
        <v>17.29288950269213</v>
      </c>
      <c r="R84" s="264">
        <v>19.201599793914561</v>
      </c>
      <c r="S84" s="264">
        <v>21.506477201676869</v>
      </c>
      <c r="T84" s="264">
        <v>20.350543819291609</v>
      </c>
      <c r="U84" s="264">
        <v>20.70273921334995</v>
      </c>
      <c r="V84" s="264">
        <v>16.94006766213155</v>
      </c>
      <c r="W84" s="264">
        <v>19.906920666824469</v>
      </c>
      <c r="DA84" s="72" t="s">
        <v>563</v>
      </c>
    </row>
    <row r="85" spans="1:105" ht="12" customHeight="1" x14ac:dyDescent="0.25">
      <c r="A85" s="59" t="s">
        <v>33</v>
      </c>
      <c r="B85" s="232">
        <v>0.62405145130468576</v>
      </c>
      <c r="C85" s="232">
        <v>0.60970892107789987</v>
      </c>
      <c r="D85" s="232">
        <v>0.45819964051848983</v>
      </c>
      <c r="E85" s="232">
        <v>0.55308824494580688</v>
      </c>
      <c r="F85" s="232">
        <v>0.54252342775462437</v>
      </c>
      <c r="G85" s="232">
        <v>0.77511371515344207</v>
      </c>
      <c r="H85" s="232">
        <v>0.83751690328745831</v>
      </c>
      <c r="I85" s="232">
        <v>0.82025156803558164</v>
      </c>
      <c r="J85" s="232">
        <v>0.67312413229431456</v>
      </c>
      <c r="K85" s="232">
        <v>0.74030878664129229</v>
      </c>
      <c r="L85" s="232">
        <v>1.624413926135825</v>
      </c>
      <c r="M85" s="232">
        <v>0.8407656056426247</v>
      </c>
      <c r="N85" s="232">
        <v>0.81194059174398914</v>
      </c>
      <c r="O85" s="232">
        <v>0.66381157370656163</v>
      </c>
      <c r="P85" s="232">
        <v>0.43467417354183152</v>
      </c>
      <c r="Q85" s="232">
        <v>0.46579386057296429</v>
      </c>
      <c r="R85" s="232">
        <v>0.57172939457515781</v>
      </c>
      <c r="S85" s="232">
        <v>0.69727508043030451</v>
      </c>
      <c r="T85" s="232">
        <v>0.57572716660372747</v>
      </c>
      <c r="U85" s="232">
        <v>0.61842509219640396</v>
      </c>
      <c r="V85" s="232">
        <v>0.60113273261548972</v>
      </c>
      <c r="W85" s="232">
        <v>0.63288407853053374</v>
      </c>
      <c r="DA85" s="71" t="s">
        <v>564</v>
      </c>
    </row>
    <row r="86" spans="1:105" ht="12" customHeight="1" x14ac:dyDescent="0.25">
      <c r="A86" s="59" t="s">
        <v>160</v>
      </c>
      <c r="B86" s="232">
        <v>0.13720662578983189</v>
      </c>
      <c r="C86" s="232">
        <v>0.14070847334877939</v>
      </c>
      <c r="D86" s="232">
        <v>0.1175560937627543</v>
      </c>
      <c r="E86" s="232">
        <v>0.14594648242847461</v>
      </c>
      <c r="F86" s="232">
        <v>0.17538318885856699</v>
      </c>
      <c r="G86" s="232">
        <v>0.25058886159568938</v>
      </c>
      <c r="H86" s="232">
        <v>0.28500189022576011</v>
      </c>
      <c r="I86" s="232">
        <v>0.25255861813645841</v>
      </c>
      <c r="J86" s="232">
        <v>0.2487181452042285</v>
      </c>
      <c r="K86" s="232">
        <v>0.2627261238546682</v>
      </c>
      <c r="L86" s="232">
        <v>0.52460565803091286</v>
      </c>
      <c r="M86" s="232">
        <v>0.27713029741695522</v>
      </c>
      <c r="N86" s="232">
        <v>0.31227307724780101</v>
      </c>
      <c r="O86" s="232">
        <v>0.2452280146938125</v>
      </c>
      <c r="P86" s="232">
        <v>0.22303232020519051</v>
      </c>
      <c r="Q86" s="232">
        <v>0.25811509514008851</v>
      </c>
      <c r="R86" s="232">
        <v>0.21999443047036921</v>
      </c>
      <c r="S86" s="232">
        <v>0.36797021471545838</v>
      </c>
      <c r="T86" s="232">
        <v>0.2214982516267181</v>
      </c>
      <c r="U86" s="232">
        <v>0.21692476310344311</v>
      </c>
      <c r="V86" s="232">
        <v>0.31294547088454061</v>
      </c>
      <c r="W86" s="232">
        <v>0.73011549206660087</v>
      </c>
      <c r="DA86" s="71" t="s">
        <v>565</v>
      </c>
    </row>
    <row r="87" spans="1:105" ht="12" customHeight="1" x14ac:dyDescent="0.25">
      <c r="A87" s="59" t="s">
        <v>70</v>
      </c>
      <c r="B87" s="232">
        <v>1.595671166256095</v>
      </c>
      <c r="C87" s="232">
        <v>1.707330696815353</v>
      </c>
      <c r="D87" s="232">
        <v>1.339037804658715</v>
      </c>
      <c r="E87" s="232">
        <v>1.455056017515215</v>
      </c>
      <c r="F87" s="232">
        <v>1.280247695362478</v>
      </c>
      <c r="G87" s="232">
        <v>1.558851305752512</v>
      </c>
      <c r="H87" s="232">
        <v>1.9741244789300241</v>
      </c>
      <c r="I87" s="232">
        <v>1.6328884591725239</v>
      </c>
      <c r="J87" s="232">
        <v>1.8482389965544019</v>
      </c>
      <c r="K87" s="232">
        <v>1.8306744694451511</v>
      </c>
      <c r="L87" s="232">
        <v>0</v>
      </c>
      <c r="M87" s="232">
        <v>1.2160132684144631</v>
      </c>
      <c r="N87" s="232">
        <v>0.62329983093555219</v>
      </c>
      <c r="O87" s="232">
        <v>0.67052295782414972</v>
      </c>
      <c r="P87" s="232">
        <v>0.57388096252059795</v>
      </c>
      <c r="Q87" s="232">
        <v>0.59583689526409722</v>
      </c>
      <c r="R87" s="232">
        <v>1.5264830275617449</v>
      </c>
      <c r="S87" s="232">
        <v>1.116061414051351</v>
      </c>
      <c r="T87" s="232">
        <v>2.0255766608240191</v>
      </c>
      <c r="U87" s="232">
        <v>2.0943227516016738</v>
      </c>
      <c r="V87" s="232">
        <v>1.0282903662186229</v>
      </c>
      <c r="W87" s="232">
        <v>1.263052809094994</v>
      </c>
      <c r="DA87" s="71" t="s">
        <v>566</v>
      </c>
    </row>
    <row r="88" spans="1:105" ht="12" customHeight="1" x14ac:dyDescent="0.25">
      <c r="A88" s="59" t="s">
        <v>162</v>
      </c>
      <c r="B88" s="232">
        <v>10.117675534014509</v>
      </c>
      <c r="C88" s="232">
        <v>10.397306699357131</v>
      </c>
      <c r="D88" s="232">
        <v>8.8201343525327811</v>
      </c>
      <c r="E88" s="232">
        <v>9.4572292821521717</v>
      </c>
      <c r="F88" s="232">
        <v>9.9810021643461564</v>
      </c>
      <c r="G88" s="232">
        <v>14.051436201714029</v>
      </c>
      <c r="H88" s="232">
        <v>15.91572795518465</v>
      </c>
      <c r="I88" s="232">
        <v>16.276691506167591</v>
      </c>
      <c r="J88" s="232">
        <v>15.114006161741459</v>
      </c>
      <c r="K88" s="232">
        <v>18.377773845277069</v>
      </c>
      <c r="L88" s="232">
        <v>30.111641508915231</v>
      </c>
      <c r="M88" s="232">
        <v>26.880706760118059</v>
      </c>
      <c r="N88" s="232">
        <v>24.533969942474741</v>
      </c>
      <c r="O88" s="232">
        <v>24.32825829756133</v>
      </c>
      <c r="P88" s="232">
        <v>17.414328278735258</v>
      </c>
      <c r="Q88" s="232">
        <v>15.973143651714979</v>
      </c>
      <c r="R88" s="232">
        <v>16.883392941307289</v>
      </c>
      <c r="S88" s="232">
        <v>19.325170492479749</v>
      </c>
      <c r="T88" s="232">
        <v>17.52774174023714</v>
      </c>
      <c r="U88" s="232">
        <v>17.773066606448431</v>
      </c>
      <c r="V88" s="232">
        <v>14.997699092412899</v>
      </c>
      <c r="W88" s="232">
        <v>17.280868287132339</v>
      </c>
      <c r="DA88" s="71" t="s">
        <v>567</v>
      </c>
    </row>
    <row r="89" spans="1:105" ht="12" customHeight="1" x14ac:dyDescent="0.25">
      <c r="A89" s="60" t="s">
        <v>568</v>
      </c>
      <c r="B89" s="264">
        <v>11.37070604414512</v>
      </c>
      <c r="C89" s="264">
        <v>9.7278727667700782</v>
      </c>
      <c r="D89" s="264">
        <v>10.92164774935609</v>
      </c>
      <c r="E89" s="264">
        <v>10.59002415932051</v>
      </c>
      <c r="F89" s="264">
        <v>11.521268517369711</v>
      </c>
      <c r="G89" s="264">
        <v>17.65562586841979</v>
      </c>
      <c r="H89" s="264">
        <v>20.175195992145198</v>
      </c>
      <c r="I89" s="264">
        <v>20.738812415529459</v>
      </c>
      <c r="J89" s="264">
        <v>21.28475530604225</v>
      </c>
      <c r="K89" s="264">
        <v>11.21123127432743</v>
      </c>
      <c r="L89" s="264">
        <v>12.872619227959481</v>
      </c>
      <c r="M89" s="264">
        <v>11.111584175369631</v>
      </c>
      <c r="N89" s="264">
        <v>11.36510635456853</v>
      </c>
      <c r="O89" s="264">
        <v>13.61219116926627</v>
      </c>
      <c r="P89" s="264">
        <v>10.311855944683829</v>
      </c>
      <c r="Q89" s="264">
        <v>9.8099178644431149</v>
      </c>
      <c r="R89" s="264">
        <v>9.9385572768079111</v>
      </c>
      <c r="S89" s="264">
        <v>10.69039323204899</v>
      </c>
      <c r="T89" s="264">
        <v>10.057384184471371</v>
      </c>
      <c r="U89" s="264">
        <v>8.162038482488164</v>
      </c>
      <c r="V89" s="264">
        <v>8.7244746633332078</v>
      </c>
      <c r="W89" s="264">
        <v>8.9467405165215244</v>
      </c>
      <c r="DA89" s="72" t="s">
        <v>569</v>
      </c>
    </row>
    <row r="90" spans="1:105" ht="12" customHeight="1" x14ac:dyDescent="0.25">
      <c r="A90" s="57" t="s">
        <v>519</v>
      </c>
      <c r="B90" s="296">
        <v>45.733642116070619</v>
      </c>
      <c r="C90" s="296">
        <v>43.312479110576817</v>
      </c>
      <c r="D90" s="296">
        <v>41.535800779909877</v>
      </c>
      <c r="E90" s="296">
        <v>42.580628833693943</v>
      </c>
      <c r="F90" s="296">
        <v>45.072175166093317</v>
      </c>
      <c r="G90" s="296">
        <v>65.768926364543887</v>
      </c>
      <c r="H90" s="296">
        <v>75.159019232069511</v>
      </c>
      <c r="I90" s="296">
        <v>76.182494588509329</v>
      </c>
      <c r="J90" s="296">
        <v>75.123106990070838</v>
      </c>
      <c r="K90" s="296">
        <v>62.184503798379893</v>
      </c>
      <c r="L90" s="296">
        <v>86.562482040067323</v>
      </c>
      <c r="M90" s="296">
        <v>77.342837650460552</v>
      </c>
      <c r="N90" s="296">
        <v>72.203532071892909</v>
      </c>
      <c r="O90" s="296">
        <v>75.796625145994483</v>
      </c>
      <c r="P90" s="296">
        <v>55.538985270136223</v>
      </c>
      <c r="Q90" s="296">
        <v>51.981293166924701</v>
      </c>
      <c r="R90" s="296">
        <v>55.888787722419849</v>
      </c>
      <c r="S90" s="296">
        <v>61.751350640614312</v>
      </c>
      <c r="T90" s="296">
        <v>58.320283900885613</v>
      </c>
      <c r="U90" s="296">
        <v>55.360629298678603</v>
      </c>
      <c r="V90" s="296">
        <v>49.222801185999138</v>
      </c>
      <c r="W90" s="296">
        <v>55.339308603482003</v>
      </c>
      <c r="DA90" s="70" t="s">
        <v>570</v>
      </c>
    </row>
    <row r="91" spans="1:105" ht="12" customHeight="1" x14ac:dyDescent="0.25">
      <c r="A91" s="60" t="s">
        <v>521</v>
      </c>
      <c r="B91" s="264">
        <v>23.92542142553242</v>
      </c>
      <c r="C91" s="264">
        <v>24.65509800129777</v>
      </c>
      <c r="D91" s="264">
        <v>20.588842561346191</v>
      </c>
      <c r="E91" s="264">
        <v>22.269701518541769</v>
      </c>
      <c r="F91" s="264">
        <v>22.97518615887827</v>
      </c>
      <c r="G91" s="264">
        <v>31.906668042745711</v>
      </c>
      <c r="H91" s="264">
        <v>36.464401240593361</v>
      </c>
      <c r="I91" s="264">
        <v>36.406899628825947</v>
      </c>
      <c r="J91" s="264">
        <v>34.300431664884222</v>
      </c>
      <c r="K91" s="264">
        <v>40.682144587441528</v>
      </c>
      <c r="L91" s="264">
        <v>61.873696673642712</v>
      </c>
      <c r="M91" s="264">
        <v>56.03159462147314</v>
      </c>
      <c r="N91" s="264">
        <v>50.406051195189548</v>
      </c>
      <c r="O91" s="264">
        <v>49.689392407002977</v>
      </c>
      <c r="P91" s="264">
        <v>35.761565178751688</v>
      </c>
      <c r="Q91" s="264">
        <v>33.16655528580722</v>
      </c>
      <c r="R91" s="264">
        <v>36.827328425458788</v>
      </c>
      <c r="S91" s="264">
        <v>41.247922448201813</v>
      </c>
      <c r="T91" s="264">
        <v>39.030922887334739</v>
      </c>
      <c r="U91" s="264">
        <v>39.706409075263281</v>
      </c>
      <c r="V91" s="264">
        <v>32.489867617203828</v>
      </c>
      <c r="W91" s="264">
        <v>38.180084639043457</v>
      </c>
      <c r="DA91" s="72" t="s">
        <v>571</v>
      </c>
    </row>
    <row r="92" spans="1:105" ht="12" customHeight="1" x14ac:dyDescent="0.25">
      <c r="A92" s="59" t="s">
        <v>33</v>
      </c>
      <c r="B92" s="299">
        <v>1.196887134313956</v>
      </c>
      <c r="C92" s="299">
        <v>1.1693791622291869</v>
      </c>
      <c r="D92" s="299">
        <v>0.87879493515688356</v>
      </c>
      <c r="E92" s="299">
        <v>1.0607846566688239</v>
      </c>
      <c r="F92" s="299">
        <v>1.0405220745594981</v>
      </c>
      <c r="G92" s="299">
        <v>1.486614014530186</v>
      </c>
      <c r="H92" s="299">
        <v>1.6062989745789551</v>
      </c>
      <c r="I92" s="299">
        <v>1.5731852664233441</v>
      </c>
      <c r="J92" s="299">
        <v>1.291005111926196</v>
      </c>
      <c r="K92" s="299">
        <v>1.419860590497894</v>
      </c>
      <c r="L92" s="299">
        <v>3.115512550972563</v>
      </c>
      <c r="M92" s="299">
        <v>1.61252975898621</v>
      </c>
      <c r="N92" s="299">
        <v>1.5572453938756581</v>
      </c>
      <c r="O92" s="299">
        <v>1.2731442744296659</v>
      </c>
      <c r="P92" s="299">
        <v>0.83367473121500879</v>
      </c>
      <c r="Q92" s="299">
        <v>0.89336011926044878</v>
      </c>
      <c r="R92" s="299">
        <v>1.0965370807895369</v>
      </c>
      <c r="S92" s="299">
        <v>1.337324945082609</v>
      </c>
      <c r="T92" s="299">
        <v>1.104204528556723</v>
      </c>
      <c r="U92" s="299">
        <v>1.1860961701784609</v>
      </c>
      <c r="V92" s="299">
        <v>1.152930631245644</v>
      </c>
      <c r="W92" s="299">
        <v>1.2138274969502529</v>
      </c>
      <c r="DA92" s="71" t="s">
        <v>572</v>
      </c>
    </row>
    <row r="93" spans="1:105" ht="12" customHeight="1" x14ac:dyDescent="0.25">
      <c r="A93" s="59" t="s">
        <v>160</v>
      </c>
      <c r="B93" s="299">
        <v>0.26315273333175931</v>
      </c>
      <c r="C93" s="299">
        <v>0.26986903257418587</v>
      </c>
      <c r="D93" s="299">
        <v>0.2254643842117274</v>
      </c>
      <c r="E93" s="299">
        <v>0.27991516845577052</v>
      </c>
      <c r="F93" s="299">
        <v>0.33637271715483252</v>
      </c>
      <c r="G93" s="299">
        <v>0.48061194925388578</v>
      </c>
      <c r="H93" s="299">
        <v>0.54661373666099444</v>
      </c>
      <c r="I93" s="299">
        <v>0.48438980484006899</v>
      </c>
      <c r="J93" s="299">
        <v>0.47702404576258117</v>
      </c>
      <c r="K93" s="299">
        <v>0.50389037127052405</v>
      </c>
      <c r="L93" s="299">
        <v>1.0061570426169</v>
      </c>
      <c r="M93" s="299">
        <v>0.53151657097101834</v>
      </c>
      <c r="N93" s="299">
        <v>0.59891797025569216</v>
      </c>
      <c r="O93" s="299">
        <v>0.47033021900156619</v>
      </c>
      <c r="P93" s="299">
        <v>0.42776042589387497</v>
      </c>
      <c r="Q93" s="299">
        <v>0.49504673997554921</v>
      </c>
      <c r="R93" s="299">
        <v>0.42193396538093131</v>
      </c>
      <c r="S93" s="299">
        <v>0.70574119310660366</v>
      </c>
      <c r="T93" s="299">
        <v>0.42481818941499128</v>
      </c>
      <c r="U93" s="299">
        <v>0.4160465575872051</v>
      </c>
      <c r="V93" s="299">
        <v>0.60020757432812222</v>
      </c>
      <c r="W93" s="299">
        <v>1.4003105628403769</v>
      </c>
      <c r="DA93" s="71" t="s">
        <v>573</v>
      </c>
    </row>
    <row r="94" spans="1:105" ht="12" customHeight="1" x14ac:dyDescent="0.25">
      <c r="A94" s="59" t="s">
        <v>70</v>
      </c>
      <c r="B94" s="299">
        <v>3.0603859433301919</v>
      </c>
      <c r="C94" s="299">
        <v>3.274541130807934</v>
      </c>
      <c r="D94" s="299">
        <v>2.5681810648871211</v>
      </c>
      <c r="E94" s="299">
        <v>2.7906959008413219</v>
      </c>
      <c r="F94" s="299">
        <v>2.4554257379113298</v>
      </c>
      <c r="G94" s="299">
        <v>2.989768020349902</v>
      </c>
      <c r="H94" s="299">
        <v>3.7862329867605369</v>
      </c>
      <c r="I94" s="299">
        <v>3.1317661139435922</v>
      </c>
      <c r="J94" s="299">
        <v>3.5447934164538188</v>
      </c>
      <c r="K94" s="299">
        <v>3.5111058791948002</v>
      </c>
      <c r="L94" s="299">
        <v>0</v>
      </c>
      <c r="M94" s="299">
        <v>2.332228589609894</v>
      </c>
      <c r="N94" s="299">
        <v>1.195445578897615</v>
      </c>
      <c r="O94" s="299">
        <v>1.286016240814787</v>
      </c>
      <c r="P94" s="299">
        <v>1.1006636379622119</v>
      </c>
      <c r="Q94" s="299">
        <v>1.1427735847744771</v>
      </c>
      <c r="R94" s="299">
        <v>2.927687921592935</v>
      </c>
      <c r="S94" s="299">
        <v>2.1405279080588429</v>
      </c>
      <c r="T94" s="299">
        <v>3.8849146810544219</v>
      </c>
      <c r="U94" s="299">
        <v>4.0167648857356753</v>
      </c>
      <c r="V94" s="299">
        <v>1.972189163398258</v>
      </c>
      <c r="W94" s="299">
        <v>2.422447145991518</v>
      </c>
      <c r="DA94" s="71" t="s">
        <v>574</v>
      </c>
    </row>
    <row r="95" spans="1:105" ht="12" customHeight="1" x14ac:dyDescent="0.25">
      <c r="A95" s="59" t="s">
        <v>162</v>
      </c>
      <c r="B95" s="299">
        <v>19.404995614556519</v>
      </c>
      <c r="C95" s="299">
        <v>19.941308675686461</v>
      </c>
      <c r="D95" s="299">
        <v>16.916402177090461</v>
      </c>
      <c r="E95" s="299">
        <v>18.138305792575849</v>
      </c>
      <c r="F95" s="299">
        <v>19.142865629252601</v>
      </c>
      <c r="G95" s="299">
        <v>26.94967405861173</v>
      </c>
      <c r="H95" s="299">
        <v>30.52525554259287</v>
      </c>
      <c r="I95" s="299">
        <v>31.217558443618941</v>
      </c>
      <c r="J95" s="299">
        <v>28.987609090741628</v>
      </c>
      <c r="K95" s="299">
        <v>35.247287746478307</v>
      </c>
      <c r="L95" s="299">
        <v>57.752027080053253</v>
      </c>
      <c r="M95" s="299">
        <v>51.555319701906008</v>
      </c>
      <c r="N95" s="299">
        <v>47.054442252160577</v>
      </c>
      <c r="O95" s="299">
        <v>46.659901672756959</v>
      </c>
      <c r="P95" s="299">
        <v>33.39946638368059</v>
      </c>
      <c r="Q95" s="299">
        <v>30.63537484179674</v>
      </c>
      <c r="R95" s="299">
        <v>32.381169457695393</v>
      </c>
      <c r="S95" s="299">
        <v>37.064328401953759</v>
      </c>
      <c r="T95" s="299">
        <v>33.616985488308607</v>
      </c>
      <c r="U95" s="299">
        <v>34.087501461761939</v>
      </c>
      <c r="V95" s="299">
        <v>28.7645402482318</v>
      </c>
      <c r="W95" s="299">
        <v>33.143499433261312</v>
      </c>
      <c r="DA95" s="71" t="s">
        <v>575</v>
      </c>
    </row>
    <row r="96" spans="1:105" ht="12" customHeight="1" x14ac:dyDescent="0.25">
      <c r="A96" s="60" t="s">
        <v>527</v>
      </c>
      <c r="B96" s="264">
        <v>21.808220690538199</v>
      </c>
      <c r="C96" s="264">
        <v>18.657381109279051</v>
      </c>
      <c r="D96" s="264">
        <v>20.94695821856368</v>
      </c>
      <c r="E96" s="264">
        <v>20.310927315152171</v>
      </c>
      <c r="F96" s="264">
        <v>22.096989007215061</v>
      </c>
      <c r="G96" s="264">
        <v>33.86225832179818</v>
      </c>
      <c r="H96" s="264">
        <v>38.694617991476143</v>
      </c>
      <c r="I96" s="264">
        <v>39.775594959683382</v>
      </c>
      <c r="J96" s="264">
        <v>40.822675325186623</v>
      </c>
      <c r="K96" s="264">
        <v>21.502359210938359</v>
      </c>
      <c r="L96" s="264">
        <v>24.6887853664246</v>
      </c>
      <c r="M96" s="264">
        <v>21.311243028987409</v>
      </c>
      <c r="N96" s="264">
        <v>21.79748087670335</v>
      </c>
      <c r="O96" s="264">
        <v>26.107232738991499</v>
      </c>
      <c r="P96" s="264">
        <v>19.777420091384531</v>
      </c>
      <c r="Q96" s="264">
        <v>18.81473788111748</v>
      </c>
      <c r="R96" s="264">
        <v>19.061459296961061</v>
      </c>
      <c r="S96" s="264">
        <v>20.5034281924125</v>
      </c>
      <c r="T96" s="264">
        <v>19.28936101355087</v>
      </c>
      <c r="U96" s="264">
        <v>15.65422022341532</v>
      </c>
      <c r="V96" s="264">
        <v>16.73293356879531</v>
      </c>
      <c r="W96" s="264">
        <v>17.159223964438539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25.825868249671945</v>
      </c>
      <c r="C97" s="296">
        <f t="shared" si="1"/>
        <v>25.31139028259998</v>
      </c>
      <c r="D97" s="296">
        <f t="shared" si="1"/>
        <v>22.875146629953161</v>
      </c>
      <c r="E97" s="296">
        <f t="shared" si="1"/>
        <v>23.568175544953249</v>
      </c>
      <c r="F97" s="296">
        <f t="shared" si="1"/>
        <v>24.760824202365114</v>
      </c>
      <c r="G97" s="296">
        <f t="shared" si="1"/>
        <v>35.855424248897265</v>
      </c>
      <c r="H97" s="296">
        <f t="shared" si="1"/>
        <v>41.193681030203507</v>
      </c>
      <c r="I97" s="296">
        <f t="shared" si="1"/>
        <v>41.504929658842997</v>
      </c>
      <c r="J97" s="296">
        <f t="shared" si="1"/>
        <v>40.689302884288111</v>
      </c>
      <c r="K97" s="296">
        <f t="shared" si="1"/>
        <v>38.018546581984623</v>
      </c>
      <c r="L97" s="296">
        <f t="shared" si="1"/>
        <v>53.04001749030131</v>
      </c>
      <c r="M97" s="296">
        <f t="shared" si="1"/>
        <v>46.129671581666067</v>
      </c>
      <c r="N97" s="296">
        <f t="shared" si="1"/>
        <v>42.688489846288384</v>
      </c>
      <c r="O97" s="296">
        <f t="shared" si="1"/>
        <v>41.150665138971391</v>
      </c>
      <c r="P97" s="296">
        <f t="shared" si="1"/>
        <v>30.169533492395665</v>
      </c>
      <c r="Q97" s="296">
        <f t="shared" si="1"/>
        <v>28.166765223365843</v>
      </c>
      <c r="R97" s="296">
        <f t="shared" si="1"/>
        <v>30.299705674821272</v>
      </c>
      <c r="S97" s="296">
        <f t="shared" si="1"/>
        <v>33.50001713226856</v>
      </c>
      <c r="T97" s="296">
        <f t="shared" si="1"/>
        <v>32.171894233250242</v>
      </c>
      <c r="U97" s="296">
        <f t="shared" si="1"/>
        <v>30.737962073938402</v>
      </c>
      <c r="V97" s="296">
        <f t="shared" si="1"/>
        <v>26.999358820847789</v>
      </c>
      <c r="W97" s="296">
        <f t="shared" si="1"/>
        <v>30.357554063725505</v>
      </c>
      <c r="DA97" s="70"/>
    </row>
    <row r="98" spans="1:105" ht="12" customHeight="1" x14ac:dyDescent="0.25">
      <c r="A98" s="60" t="s">
        <v>530</v>
      </c>
      <c r="B98" s="264">
        <v>4.9571093219748494</v>
      </c>
      <c r="C98" s="264">
        <v>5.1754801071528869</v>
      </c>
      <c r="D98" s="264">
        <v>4.2297301132879239</v>
      </c>
      <c r="E98" s="264">
        <v>4.5962593519068333</v>
      </c>
      <c r="F98" s="264">
        <v>4.7756978340734273</v>
      </c>
      <c r="G98" s="264">
        <v>6.6530114926461641</v>
      </c>
      <c r="H98" s="264">
        <v>7.5679308792407829</v>
      </c>
      <c r="I98" s="264">
        <v>7.6196637959659466</v>
      </c>
      <c r="J98" s="264">
        <v>7.0768043502382811</v>
      </c>
      <c r="K98" s="264">
        <v>8.9278864836194352</v>
      </c>
      <c r="L98" s="264">
        <v>14.03113716995259</v>
      </c>
      <c r="M98" s="264">
        <v>12.460348113317011</v>
      </c>
      <c r="N98" s="264">
        <v>11.23335645440741</v>
      </c>
      <c r="O98" s="264">
        <v>10.80175033864637</v>
      </c>
      <c r="P98" s="264">
        <v>7.7586056930035321</v>
      </c>
      <c r="Q98" s="264">
        <v>7.1794998395044063</v>
      </c>
      <c r="R98" s="264">
        <v>7.844914550767208</v>
      </c>
      <c r="S98" s="264">
        <v>8.8854730716230712</v>
      </c>
      <c r="T98" s="264">
        <v>8.2952207053348559</v>
      </c>
      <c r="U98" s="264">
        <v>8.4921314925832032</v>
      </c>
      <c r="V98" s="264">
        <v>6.9931159263036546</v>
      </c>
      <c r="W98" s="264">
        <v>8.2264063611366556</v>
      </c>
      <c r="DA98" s="72" t="s">
        <v>577</v>
      </c>
    </row>
    <row r="99" spans="1:105" ht="12" customHeight="1" x14ac:dyDescent="0.25">
      <c r="A99" s="59" t="s">
        <v>33</v>
      </c>
      <c r="B99" s="232">
        <v>0.28435611221080248</v>
      </c>
      <c r="C99" s="232">
        <v>0.283065526707098</v>
      </c>
      <c r="D99" s="232">
        <v>0.20626686769341709</v>
      </c>
      <c r="E99" s="232">
        <v>0.25030237653111498</v>
      </c>
      <c r="F99" s="232">
        <v>0.2421674968827548</v>
      </c>
      <c r="G99" s="232">
        <v>0.34203044296373858</v>
      </c>
      <c r="H99" s="232">
        <v>0.37200247934897812</v>
      </c>
      <c r="I99" s="232">
        <v>0.36024326735012902</v>
      </c>
      <c r="J99" s="232">
        <v>0.29705742142175889</v>
      </c>
      <c r="K99" s="232">
        <v>0.34102770907280822</v>
      </c>
      <c r="L99" s="232">
        <v>0.70650674369722199</v>
      </c>
      <c r="M99" s="232">
        <v>0.37416982033138108</v>
      </c>
      <c r="N99" s="232">
        <v>0.35547403608050637</v>
      </c>
      <c r="O99" s="232">
        <v>0.28411626805224421</v>
      </c>
      <c r="P99" s="232">
        <v>0.18661238537336169</v>
      </c>
      <c r="Q99" s="232">
        <v>0.20028486618877961</v>
      </c>
      <c r="R99" s="232">
        <v>0.25375607447992421</v>
      </c>
      <c r="S99" s="232">
        <v>0.30384956418776238</v>
      </c>
      <c r="T99" s="232">
        <v>0.26061623312804799</v>
      </c>
      <c r="U99" s="232">
        <v>0.28222429415422418</v>
      </c>
      <c r="V99" s="232">
        <v>0.26419367290639473</v>
      </c>
      <c r="W99" s="232">
        <v>0.27925329921962577</v>
      </c>
      <c r="DA99" s="71" t="s">
        <v>578</v>
      </c>
    </row>
    <row r="100" spans="1:105" ht="12" customHeight="1" x14ac:dyDescent="0.25">
      <c r="A100" s="59" t="s">
        <v>160</v>
      </c>
      <c r="B100" s="232">
        <v>6.2519753135082706E-2</v>
      </c>
      <c r="C100" s="232">
        <v>6.5325791937256281E-2</v>
      </c>
      <c r="D100" s="232">
        <v>5.2920004937757011E-2</v>
      </c>
      <c r="E100" s="232">
        <v>6.6048685236084148E-2</v>
      </c>
      <c r="F100" s="232">
        <v>7.828621893247377E-2</v>
      </c>
      <c r="G100" s="232">
        <v>0.1105760582708637</v>
      </c>
      <c r="H100" s="232">
        <v>0.12659017312602069</v>
      </c>
      <c r="I100" s="232">
        <v>0.11092028999445271</v>
      </c>
      <c r="J100" s="232">
        <v>0.10976217807455781</v>
      </c>
      <c r="K100" s="232">
        <v>0.1210263740597063</v>
      </c>
      <c r="L100" s="232">
        <v>0.2281668663492902</v>
      </c>
      <c r="M100" s="232">
        <v>0.123332582704341</v>
      </c>
      <c r="N100" s="232">
        <v>0.1367156319776118</v>
      </c>
      <c r="O100" s="232">
        <v>0.1049594058260063</v>
      </c>
      <c r="P100" s="232">
        <v>9.575124500660176E-2</v>
      </c>
      <c r="Q100" s="232">
        <v>0.11098589240280179</v>
      </c>
      <c r="R100" s="232">
        <v>9.7642212580463919E-2</v>
      </c>
      <c r="S100" s="232">
        <v>0.1603493262750339</v>
      </c>
      <c r="T100" s="232">
        <v>0.1002663124686916</v>
      </c>
      <c r="U100" s="232">
        <v>9.8995721428454517E-2</v>
      </c>
      <c r="V100" s="232">
        <v>0.1375373671845824</v>
      </c>
      <c r="W100" s="232">
        <v>0.32215561567665868</v>
      </c>
      <c r="DA100" s="71" t="s">
        <v>579</v>
      </c>
    </row>
    <row r="101" spans="1:105" ht="12" customHeight="1" x14ac:dyDescent="0.25">
      <c r="A101" s="59" t="s">
        <v>162</v>
      </c>
      <c r="B101" s="232">
        <v>4.610233456628964</v>
      </c>
      <c r="C101" s="232">
        <v>4.827088788508533</v>
      </c>
      <c r="D101" s="232">
        <v>3.9705432406567498</v>
      </c>
      <c r="E101" s="232">
        <v>4.2799082901396339</v>
      </c>
      <c r="F101" s="232">
        <v>4.4552441182581983</v>
      </c>
      <c r="G101" s="232">
        <v>6.2004049914115624</v>
      </c>
      <c r="H101" s="232">
        <v>7.0693382267657841</v>
      </c>
      <c r="I101" s="232">
        <v>7.1485002386213647</v>
      </c>
      <c r="J101" s="232">
        <v>6.6699847507419641</v>
      </c>
      <c r="K101" s="232">
        <v>8.4658324004869208</v>
      </c>
      <c r="L101" s="232">
        <v>13.096463559906081</v>
      </c>
      <c r="M101" s="232">
        <v>11.96284571028129</v>
      </c>
      <c r="N101" s="232">
        <v>10.741166786349289</v>
      </c>
      <c r="O101" s="232">
        <v>10.412674664768121</v>
      </c>
      <c r="P101" s="232">
        <v>7.4762420626235686</v>
      </c>
      <c r="Q101" s="232">
        <v>6.8682290809128252</v>
      </c>
      <c r="R101" s="232">
        <v>7.4935162637068196</v>
      </c>
      <c r="S101" s="232">
        <v>8.4212741811602747</v>
      </c>
      <c r="T101" s="232">
        <v>7.9343381597381164</v>
      </c>
      <c r="U101" s="232">
        <v>8.1109114770005242</v>
      </c>
      <c r="V101" s="232">
        <v>6.5913848862126772</v>
      </c>
      <c r="W101" s="232">
        <v>7.6249974462403696</v>
      </c>
      <c r="DA101" s="71" t="s">
        <v>580</v>
      </c>
    </row>
    <row r="102" spans="1:105" ht="12" customHeight="1" x14ac:dyDescent="0.25">
      <c r="A102" s="60" t="s">
        <v>535</v>
      </c>
      <c r="B102" s="264">
        <v>15.6875679264661</v>
      </c>
      <c r="C102" s="264">
        <v>15.61961504957409</v>
      </c>
      <c r="D102" s="264">
        <v>13.72883895505619</v>
      </c>
      <c r="E102" s="264">
        <v>14.17935688841037</v>
      </c>
      <c r="F102" s="264">
        <v>14.84234982624819</v>
      </c>
      <c r="G102" s="264">
        <v>21.411605525621429</v>
      </c>
      <c r="H102" s="264">
        <v>24.664470801292591</v>
      </c>
      <c r="I102" s="264">
        <v>24.777063164253661</v>
      </c>
      <c r="J102" s="264">
        <v>24.21929121394523</v>
      </c>
      <c r="K102" s="264">
        <v>23.926138771101979</v>
      </c>
      <c r="L102" s="264">
        <v>33.410188910928078</v>
      </c>
      <c r="M102" s="264">
        <v>28.724283582568681</v>
      </c>
      <c r="N102" s="264">
        <v>26.479399616008209</v>
      </c>
      <c r="O102" s="264">
        <v>24.522796202496451</v>
      </c>
      <c r="P102" s="264">
        <v>17.983887610222158</v>
      </c>
      <c r="Q102" s="264">
        <v>16.769137466962601</v>
      </c>
      <c r="R102" s="264">
        <v>18.04366707745735</v>
      </c>
      <c r="S102" s="264">
        <v>19.956022028638689</v>
      </c>
      <c r="T102" s="264">
        <v>19.323965694549159</v>
      </c>
      <c r="U102" s="264">
        <v>18.521005087294771</v>
      </c>
      <c r="V102" s="264">
        <v>16.171896700391489</v>
      </c>
      <c r="W102" s="264">
        <v>18.183494583708882</v>
      </c>
      <c r="DA102" s="72" t="s">
        <v>581</v>
      </c>
    </row>
    <row r="103" spans="1:105" ht="12" customHeight="1" x14ac:dyDescent="0.25">
      <c r="A103" s="64" t="s">
        <v>30</v>
      </c>
      <c r="B103" s="231">
        <v>1.3582015855315639</v>
      </c>
      <c r="C103" s="231">
        <v>1.1917815622441941</v>
      </c>
      <c r="D103" s="231">
        <v>0.30505088612742443</v>
      </c>
      <c r="E103" s="231">
        <v>0.30916413654354929</v>
      </c>
      <c r="F103" s="231">
        <v>0.28792010678813962</v>
      </c>
      <c r="G103" s="231">
        <v>0.48358567933832991</v>
      </c>
      <c r="H103" s="231">
        <v>1.006132217003241</v>
      </c>
      <c r="I103" s="231">
        <v>0.98158151897999601</v>
      </c>
      <c r="J103" s="231">
        <v>0.97532573586876758</v>
      </c>
      <c r="K103" s="231">
        <v>1.0894056394983489</v>
      </c>
      <c r="L103" s="231">
        <v>1.74999480340854</v>
      </c>
      <c r="M103" s="231">
        <v>0.9466254671490234</v>
      </c>
      <c r="N103" s="231">
        <v>0.73815227936178407</v>
      </c>
      <c r="O103" s="231">
        <v>0.13968545136688429</v>
      </c>
      <c r="P103" s="231">
        <v>9.5461446868347496E-2</v>
      </c>
      <c r="Q103" s="231">
        <v>0.18500450995743031</v>
      </c>
      <c r="R103" s="231">
        <v>0</v>
      </c>
      <c r="S103" s="231">
        <v>0</v>
      </c>
      <c r="T103" s="231">
        <v>2.014529574579464</v>
      </c>
      <c r="U103" s="231">
        <v>1.730252877649664</v>
      </c>
      <c r="V103" s="231">
        <v>0.81203927439454282</v>
      </c>
      <c r="W103" s="231">
        <v>0.55700385903145078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0.7098417892477269</v>
      </c>
      <c r="C105" s="231">
        <v>0.67526052738321596</v>
      </c>
      <c r="D105" s="231">
        <v>0.56784733423113931</v>
      </c>
      <c r="E105" s="231">
        <v>0.65790035201401664</v>
      </c>
      <c r="F105" s="231">
        <v>0.65807719050820801</v>
      </c>
      <c r="G105" s="231">
        <v>0.96923747770969515</v>
      </c>
      <c r="H105" s="231">
        <v>1.0357716318783581</v>
      </c>
      <c r="I105" s="231">
        <v>1.0257524720802571</v>
      </c>
      <c r="J105" s="231">
        <v>0.87130959937731911</v>
      </c>
      <c r="K105" s="231">
        <v>0.79266018965289986</v>
      </c>
      <c r="L105" s="231">
        <v>1.5873165555953219</v>
      </c>
      <c r="M105" s="231">
        <v>0.79042120690640549</v>
      </c>
      <c r="N105" s="231">
        <v>0.78676986113956371</v>
      </c>
      <c r="O105" s="231">
        <v>0.61910276685012899</v>
      </c>
      <c r="P105" s="231">
        <v>0.41227289179896059</v>
      </c>
      <c r="Q105" s="231">
        <v>0.44615402745439148</v>
      </c>
      <c r="R105" s="231">
        <v>0.53580580230381913</v>
      </c>
      <c r="S105" s="231">
        <v>0.64462524386309972</v>
      </c>
      <c r="T105" s="231">
        <v>0.48770334883720662</v>
      </c>
      <c r="U105" s="231">
        <v>0.49049010653037839</v>
      </c>
      <c r="V105" s="231">
        <v>0.53592736290052689</v>
      </c>
      <c r="W105" s="231">
        <v>0.54921053627463179</v>
      </c>
      <c r="DA105" s="73" t="s">
        <v>584</v>
      </c>
    </row>
    <row r="106" spans="1:105" ht="12" customHeight="1" x14ac:dyDescent="0.25">
      <c r="A106" s="64" t="s">
        <v>160</v>
      </c>
      <c r="B106" s="231">
        <v>0.15606885705285489</v>
      </c>
      <c r="C106" s="231">
        <v>0.15583645676826879</v>
      </c>
      <c r="D106" s="231">
        <v>0.14568740034424399</v>
      </c>
      <c r="E106" s="231">
        <v>0.1736038381620443</v>
      </c>
      <c r="F106" s="231">
        <v>0.21273860313110221</v>
      </c>
      <c r="G106" s="231">
        <v>0.31334772099480801</v>
      </c>
      <c r="H106" s="231">
        <v>0.35246676427524309</v>
      </c>
      <c r="I106" s="231">
        <v>0.31583313826400139</v>
      </c>
      <c r="J106" s="231">
        <v>0.32194731559707701</v>
      </c>
      <c r="K106" s="231">
        <v>0.28130496749367762</v>
      </c>
      <c r="L106" s="231">
        <v>0.512625035253372</v>
      </c>
      <c r="M106" s="231">
        <v>0.26053594805084113</v>
      </c>
      <c r="N106" s="231">
        <v>0.30259239176127239</v>
      </c>
      <c r="O106" s="231">
        <v>0.2287115025102231</v>
      </c>
      <c r="P106" s="231">
        <v>0.2115381709163742</v>
      </c>
      <c r="Q106" s="231">
        <v>0.24723187442159239</v>
      </c>
      <c r="R106" s="231">
        <v>0.20617147454546789</v>
      </c>
      <c r="S106" s="231">
        <v>0.34018552512865669</v>
      </c>
      <c r="T106" s="231">
        <v>0.1876330410412792</v>
      </c>
      <c r="U106" s="231">
        <v>0.1720490508976531</v>
      </c>
      <c r="V106" s="231">
        <v>0.27900001421165982</v>
      </c>
      <c r="W106" s="231">
        <v>0.63358699411644115</v>
      </c>
      <c r="DA106" s="73" t="s">
        <v>585</v>
      </c>
    </row>
    <row r="107" spans="1:105" ht="12" customHeight="1" x14ac:dyDescent="0.25">
      <c r="A107" s="64" t="s">
        <v>70</v>
      </c>
      <c r="B107" s="231">
        <v>1.815033156862605</v>
      </c>
      <c r="C107" s="231">
        <v>1.8908908610208579</v>
      </c>
      <c r="D107" s="231">
        <v>1.659471070186239</v>
      </c>
      <c r="E107" s="231">
        <v>1.730794090945055</v>
      </c>
      <c r="F107" s="231">
        <v>1.552931658648665</v>
      </c>
      <c r="G107" s="231">
        <v>1.949258641892218</v>
      </c>
      <c r="H107" s="231">
        <v>2.4414338684344772</v>
      </c>
      <c r="I107" s="231">
        <v>2.0419825318211182</v>
      </c>
      <c r="J107" s="231">
        <v>2.3924092190134609</v>
      </c>
      <c r="K107" s="231">
        <v>1.9601317697803169</v>
      </c>
      <c r="L107" s="231">
        <v>0</v>
      </c>
      <c r="M107" s="231">
        <v>1.1431993278313459</v>
      </c>
      <c r="N107" s="231">
        <v>0.60397709687127232</v>
      </c>
      <c r="O107" s="231">
        <v>0.62536212815260217</v>
      </c>
      <c r="P107" s="231">
        <v>0.54430554739173798</v>
      </c>
      <c r="Q107" s="231">
        <v>0.5707138994940778</v>
      </c>
      <c r="R107" s="231">
        <v>1.430569201175409</v>
      </c>
      <c r="S107" s="231">
        <v>1.0317898651348101</v>
      </c>
      <c r="T107" s="231">
        <v>1.715883109421372</v>
      </c>
      <c r="U107" s="231">
        <v>1.6610655073741101</v>
      </c>
      <c r="V107" s="231">
        <v>0.91675085112369625</v>
      </c>
      <c r="W107" s="231">
        <v>1.0960647204727789</v>
      </c>
      <c r="DA107" s="73" t="s">
        <v>586</v>
      </c>
    </row>
    <row r="108" spans="1:105" ht="12" customHeight="1" x14ac:dyDescent="0.25">
      <c r="A108" s="64" t="s">
        <v>34</v>
      </c>
      <c r="B108" s="231">
        <v>0.1398379666150408</v>
      </c>
      <c r="C108" s="231">
        <v>0.19069380091376881</v>
      </c>
      <c r="D108" s="231">
        <v>0.1199797563809569</v>
      </c>
      <c r="E108" s="231">
        <v>5.8488014069306447E-2</v>
      </c>
      <c r="F108" s="231">
        <v>0</v>
      </c>
      <c r="G108" s="231">
        <v>9.002825126316763E-2</v>
      </c>
      <c r="H108" s="231">
        <v>0.1025013110358652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11.508584571156311</v>
      </c>
      <c r="C109" s="231">
        <v>11.515151841243791</v>
      </c>
      <c r="D109" s="231">
        <v>10.930802507786179</v>
      </c>
      <c r="E109" s="231">
        <v>11.2494064566764</v>
      </c>
      <c r="F109" s="231">
        <v>12.10688705177907</v>
      </c>
      <c r="G109" s="231">
        <v>17.570555540553091</v>
      </c>
      <c r="H109" s="231">
        <v>19.683255886497012</v>
      </c>
      <c r="I109" s="231">
        <v>20.354556090302879</v>
      </c>
      <c r="J109" s="231">
        <v>19.563967509064629</v>
      </c>
      <c r="K109" s="231">
        <v>19.677369719851569</v>
      </c>
      <c r="L109" s="231">
        <v>29.423970278900409</v>
      </c>
      <c r="M109" s="231">
        <v>25.271110684398</v>
      </c>
      <c r="N109" s="231">
        <v>23.773399582576019</v>
      </c>
      <c r="O109" s="231">
        <v>22.689709883429749</v>
      </c>
      <c r="P109" s="231">
        <v>16.516866920596279</v>
      </c>
      <c r="Q109" s="231">
        <v>15.29964856675875</v>
      </c>
      <c r="R109" s="231">
        <v>15.822555191953841</v>
      </c>
      <c r="S109" s="231">
        <v>17.865965801793649</v>
      </c>
      <c r="T109" s="231">
        <v>14.84789817144611</v>
      </c>
      <c r="U109" s="231">
        <v>14.096312460749621</v>
      </c>
      <c r="V109" s="231">
        <v>13.370886142235261</v>
      </c>
      <c r="W109" s="231">
        <v>14.99616637742505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2.3795215393001019E-2</v>
      </c>
      <c r="G112" s="231">
        <v>3.5592213870117011E-2</v>
      </c>
      <c r="H112" s="231">
        <v>4.2909122168396333E-2</v>
      </c>
      <c r="I112" s="231">
        <v>5.7357412805410173E-2</v>
      </c>
      <c r="J112" s="231">
        <v>9.4331835023974922E-2</v>
      </c>
      <c r="K112" s="231">
        <v>0.12526648482516589</v>
      </c>
      <c r="L112" s="231">
        <v>0.1362822377704358</v>
      </c>
      <c r="M112" s="231">
        <v>0.31239094823305508</v>
      </c>
      <c r="N112" s="231">
        <v>0.27450840429829693</v>
      </c>
      <c r="O112" s="231">
        <v>0.22022447018685951</v>
      </c>
      <c r="P112" s="231">
        <v>0.20344263265045651</v>
      </c>
      <c r="Q112" s="231">
        <v>2.038458887636245E-2</v>
      </c>
      <c r="R112" s="231">
        <v>4.8565407478811697E-2</v>
      </c>
      <c r="S112" s="231">
        <v>7.3455592718464954E-2</v>
      </c>
      <c r="T112" s="231">
        <v>7.0318449223726931E-2</v>
      </c>
      <c r="U112" s="231">
        <v>0.37083508409334492</v>
      </c>
      <c r="V112" s="231">
        <v>0.25729305552579967</v>
      </c>
      <c r="W112" s="231">
        <v>0.35146209638852433</v>
      </c>
      <c r="DA112" s="73" t="s">
        <v>591</v>
      </c>
    </row>
    <row r="113" spans="1:105" ht="12" customHeight="1" x14ac:dyDescent="0.25">
      <c r="A113" s="61" t="s">
        <v>547</v>
      </c>
      <c r="B113" s="265">
        <v>5.1811910012309967</v>
      </c>
      <c r="C113" s="265">
        <v>4.516295125873004</v>
      </c>
      <c r="D113" s="265">
        <v>4.9165775616090466</v>
      </c>
      <c r="E113" s="265">
        <v>4.7925593046360477</v>
      </c>
      <c r="F113" s="265">
        <v>5.1427765420434959</v>
      </c>
      <c r="G113" s="265">
        <v>7.7908072306296718</v>
      </c>
      <c r="H113" s="265">
        <v>8.961279349670134</v>
      </c>
      <c r="I113" s="265">
        <v>9.1082026986233888</v>
      </c>
      <c r="J113" s="265">
        <v>9.3932073201046027</v>
      </c>
      <c r="K113" s="265">
        <v>5.1645213272632056</v>
      </c>
      <c r="L113" s="265">
        <v>5.5986914094206401</v>
      </c>
      <c r="M113" s="265">
        <v>4.9450398857803748</v>
      </c>
      <c r="N113" s="265">
        <v>4.9757337758727642</v>
      </c>
      <c r="O113" s="265">
        <v>5.8261185978285646</v>
      </c>
      <c r="P113" s="265">
        <v>4.4270401891699747</v>
      </c>
      <c r="Q113" s="265">
        <v>4.2181279168988386</v>
      </c>
      <c r="R113" s="265">
        <v>4.4111240465967159</v>
      </c>
      <c r="S113" s="265">
        <v>4.658522032006803</v>
      </c>
      <c r="T113" s="265">
        <v>4.5527078333662283</v>
      </c>
      <c r="U113" s="265">
        <v>3.72482549406043</v>
      </c>
      <c r="V113" s="265">
        <v>3.8343461941526429</v>
      </c>
      <c r="W113" s="265">
        <v>3.9476531188799648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270.4973029761768</v>
      </c>
      <c r="C115" s="225">
        <v>413.34157766174849</v>
      </c>
      <c r="D115" s="225">
        <v>250.14972747478549</v>
      </c>
      <c r="E115" s="225">
        <v>220.3567385650116</v>
      </c>
      <c r="F115" s="225">
        <v>213.34431472240331</v>
      </c>
      <c r="G115" s="225">
        <v>205.1846212487921</v>
      </c>
      <c r="H115" s="225">
        <v>197.3770824945797</v>
      </c>
      <c r="I115" s="225">
        <v>193.99014983739681</v>
      </c>
      <c r="J115" s="225">
        <v>184.70117500597831</v>
      </c>
      <c r="K115" s="225">
        <v>378.3167625346951</v>
      </c>
      <c r="L115" s="225">
        <v>372.31202514095889</v>
      </c>
      <c r="M115" s="225">
        <v>526.81553451654167</v>
      </c>
      <c r="N115" s="225">
        <v>418.00771940688412</v>
      </c>
      <c r="O115" s="225">
        <v>478.24881231220593</v>
      </c>
      <c r="P115" s="225">
        <v>525.69947847634648</v>
      </c>
      <c r="Q115" s="225">
        <v>514.33875187347576</v>
      </c>
      <c r="R115" s="225">
        <v>536.7905567136047</v>
      </c>
      <c r="S115" s="225">
        <v>563.49033955258642</v>
      </c>
      <c r="T115" s="225">
        <v>589.64310540942938</v>
      </c>
      <c r="U115" s="225">
        <v>545.33224048343629</v>
      </c>
      <c r="V115" s="225">
        <v>557.94201325727454</v>
      </c>
      <c r="W115" s="225">
        <v>682.957367376869</v>
      </c>
      <c r="DA115" s="89" t="s">
        <v>593</v>
      </c>
    </row>
    <row r="116" spans="1:105" ht="12" customHeight="1" x14ac:dyDescent="0.25">
      <c r="A116" s="55" t="s">
        <v>92</v>
      </c>
      <c r="B116" s="261">
        <v>0.42928436250916457</v>
      </c>
      <c r="C116" s="261">
        <v>0.65598094218588698</v>
      </c>
      <c r="D116" s="261">
        <v>0.39699237334105653</v>
      </c>
      <c r="E116" s="261">
        <v>0.3497103335178951</v>
      </c>
      <c r="F116" s="261">
        <v>0.33858148355970391</v>
      </c>
      <c r="G116" s="261">
        <v>0.32563189488525729</v>
      </c>
      <c r="H116" s="261">
        <v>0.31324118244564841</v>
      </c>
      <c r="I116" s="261">
        <v>0.30786605592646932</v>
      </c>
      <c r="J116" s="261">
        <v>0.29312427626736048</v>
      </c>
      <c r="K116" s="261">
        <v>0.60039589468828392</v>
      </c>
      <c r="L116" s="261">
        <v>0.59086626228250738</v>
      </c>
      <c r="M116" s="261">
        <v>0.83606626907725257</v>
      </c>
      <c r="N116" s="261">
        <v>0.66338619784783137</v>
      </c>
      <c r="O116" s="261">
        <v>0.7589899575905843</v>
      </c>
      <c r="P116" s="261">
        <v>0.83429506692363853</v>
      </c>
      <c r="Q116" s="261">
        <v>0.81626537781477049</v>
      </c>
      <c r="R116" s="261">
        <v>0.85189681894938396</v>
      </c>
      <c r="S116" s="261">
        <v>0.89426988193025903</v>
      </c>
      <c r="T116" s="261">
        <v>0.93577481856057609</v>
      </c>
      <c r="U116" s="261">
        <v>0.86545263348613288</v>
      </c>
      <c r="V116" s="261">
        <v>0.88546458261499128</v>
      </c>
      <c r="W116" s="261">
        <v>1.083866326390666</v>
      </c>
      <c r="DA116" s="67" t="s">
        <v>594</v>
      </c>
    </row>
    <row r="117" spans="1:105" ht="12" customHeight="1" x14ac:dyDescent="0.25">
      <c r="A117" s="202" t="s">
        <v>93</v>
      </c>
      <c r="B117" s="226">
        <v>0.2142733756594801</v>
      </c>
      <c r="C117" s="226">
        <v>0.32742690655883278</v>
      </c>
      <c r="D117" s="226">
        <v>0.19815512367991461</v>
      </c>
      <c r="E117" s="226">
        <v>0.17455472458371299</v>
      </c>
      <c r="F117" s="226">
        <v>0.1689998605914366</v>
      </c>
      <c r="G117" s="226">
        <v>0.16253619146904641</v>
      </c>
      <c r="H117" s="226">
        <v>0.1563514803238687</v>
      </c>
      <c r="I117" s="226">
        <v>0.1536685349281191</v>
      </c>
      <c r="J117" s="226">
        <v>0.14631031001556341</v>
      </c>
      <c r="K117" s="226">
        <v>0.29968213688241652</v>
      </c>
      <c r="L117" s="226">
        <v>0.29492550775098358</v>
      </c>
      <c r="M117" s="226">
        <v>0.41731485559617998</v>
      </c>
      <c r="N117" s="226">
        <v>0.33112317240702671</v>
      </c>
      <c r="O117" s="226">
        <v>0.37884291744055371</v>
      </c>
      <c r="P117" s="226">
        <v>0.416430776189672</v>
      </c>
      <c r="Q117" s="226">
        <v>0.40743142125191639</v>
      </c>
      <c r="R117" s="226">
        <v>0.42521653023399059</v>
      </c>
      <c r="S117" s="226">
        <v>0.44636665829566669</v>
      </c>
      <c r="T117" s="226">
        <v>0.46708346900437497</v>
      </c>
      <c r="U117" s="226">
        <v>0.43198279146844448</v>
      </c>
      <c r="V117" s="226">
        <v>0.44197157342244531</v>
      </c>
      <c r="W117" s="226">
        <v>0.54100199495249457</v>
      </c>
      <c r="DA117" s="174" t="s">
        <v>595</v>
      </c>
    </row>
    <row r="118" spans="1:105" ht="12" customHeight="1" x14ac:dyDescent="0.25">
      <c r="A118" s="202" t="s">
        <v>94</v>
      </c>
      <c r="B118" s="226">
        <v>5.4469610814169966</v>
      </c>
      <c r="C118" s="226">
        <v>8.3233934759538322</v>
      </c>
      <c r="D118" s="226">
        <v>5.037225196298496</v>
      </c>
      <c r="E118" s="226">
        <v>4.437288526671332</v>
      </c>
      <c r="F118" s="226">
        <v>4.2960804653087363</v>
      </c>
      <c r="G118" s="226">
        <v>4.1317700182246924</v>
      </c>
      <c r="H118" s="226">
        <v>3.9745508546029611</v>
      </c>
      <c r="I118" s="226">
        <v>3.906348731454262</v>
      </c>
      <c r="J118" s="226">
        <v>3.719298125639857</v>
      </c>
      <c r="K118" s="226">
        <v>7.6181043555710799</v>
      </c>
      <c r="L118" s="226">
        <v>7.4971879156358447</v>
      </c>
      <c r="M118" s="226">
        <v>10.60840046101629</v>
      </c>
      <c r="N118" s="226">
        <v>8.4173548286404056</v>
      </c>
      <c r="O118" s="226">
        <v>9.6304201159761327</v>
      </c>
      <c r="P118" s="226">
        <v>10.58592661840607</v>
      </c>
      <c r="Q118" s="226">
        <v>10.357157477335971</v>
      </c>
      <c r="R118" s="226">
        <v>10.80926589330673</v>
      </c>
      <c r="S118" s="226">
        <v>11.346915165244351</v>
      </c>
      <c r="T118" s="226">
        <v>11.873549243389199</v>
      </c>
      <c r="U118" s="226">
        <v>10.981268418106371</v>
      </c>
      <c r="V118" s="226">
        <v>11.235189402861231</v>
      </c>
      <c r="W118" s="226">
        <v>13.752603665320629</v>
      </c>
      <c r="DA118" s="174" t="s">
        <v>596</v>
      </c>
    </row>
    <row r="119" spans="1:105" ht="12" customHeight="1" x14ac:dyDescent="0.25">
      <c r="A119" s="202" t="s">
        <v>95</v>
      </c>
      <c r="B119" s="226">
        <v>0.14309478750305479</v>
      </c>
      <c r="C119" s="226">
        <v>0.2186603140619624</v>
      </c>
      <c r="D119" s="226">
        <v>0.13233079111368551</v>
      </c>
      <c r="E119" s="226">
        <v>0.1165701111726317</v>
      </c>
      <c r="F119" s="226">
        <v>0.11286049451990129</v>
      </c>
      <c r="G119" s="226">
        <v>0.10854396496175241</v>
      </c>
      <c r="H119" s="226">
        <v>0.1044137274818828</v>
      </c>
      <c r="I119" s="226">
        <v>0.10262201864215641</v>
      </c>
      <c r="J119" s="226">
        <v>9.7708092089120208E-2</v>
      </c>
      <c r="K119" s="226">
        <v>0.20013196489609469</v>
      </c>
      <c r="L119" s="226">
        <v>0.19695542076083589</v>
      </c>
      <c r="M119" s="226">
        <v>0.27868875635908441</v>
      </c>
      <c r="N119" s="226">
        <v>0.22112873261594379</v>
      </c>
      <c r="O119" s="226">
        <v>0.25299665253019482</v>
      </c>
      <c r="P119" s="226">
        <v>0.27809835564121288</v>
      </c>
      <c r="Q119" s="226">
        <v>0.27208845927159031</v>
      </c>
      <c r="R119" s="226">
        <v>0.28396560631646128</v>
      </c>
      <c r="S119" s="226">
        <v>0.29808996064341969</v>
      </c>
      <c r="T119" s="226">
        <v>0.31192493952019212</v>
      </c>
      <c r="U119" s="226">
        <v>0.28848421116204442</v>
      </c>
      <c r="V119" s="226">
        <v>0.29515486087166382</v>
      </c>
      <c r="W119" s="226">
        <v>0.36128877546355531</v>
      </c>
      <c r="DA119" s="174" t="s">
        <v>597</v>
      </c>
    </row>
    <row r="120" spans="1:105" ht="12" customHeight="1" x14ac:dyDescent="0.25">
      <c r="A120" s="56" t="s">
        <v>96</v>
      </c>
      <c r="B120" s="262">
        <v>0.70555400363824139</v>
      </c>
      <c r="C120" s="262">
        <v>1.0667295744483489</v>
      </c>
      <c r="D120" s="262">
        <v>0.65928073800405218</v>
      </c>
      <c r="E120" s="262">
        <v>0.57981454132923815</v>
      </c>
      <c r="F120" s="262">
        <v>0.56267096052811372</v>
      </c>
      <c r="G120" s="262">
        <v>0.54216104247459607</v>
      </c>
      <c r="H120" s="262">
        <v>0.52041010727734338</v>
      </c>
      <c r="I120" s="262">
        <v>0.51224850718605808</v>
      </c>
      <c r="J120" s="262">
        <v>0.48844278481005821</v>
      </c>
      <c r="K120" s="262">
        <v>0.96887467248953352</v>
      </c>
      <c r="L120" s="262">
        <v>0.95822104929082497</v>
      </c>
      <c r="M120" s="262">
        <v>1.363422081174394</v>
      </c>
      <c r="N120" s="262">
        <v>1.0861449935077589</v>
      </c>
      <c r="O120" s="262">
        <v>1.265319733664185</v>
      </c>
      <c r="P120" s="262">
        <v>1.3908416583430421</v>
      </c>
      <c r="Q120" s="262">
        <v>1.3607088089810391</v>
      </c>
      <c r="R120" s="262">
        <v>1.420521927180546</v>
      </c>
      <c r="S120" s="262">
        <v>1.491348678836643</v>
      </c>
      <c r="T120" s="262">
        <v>1.542564091153273</v>
      </c>
      <c r="U120" s="262">
        <v>1.424806769962653</v>
      </c>
      <c r="V120" s="262">
        <v>1.4687241470749219</v>
      </c>
      <c r="W120" s="262">
        <v>1.8419099212117651</v>
      </c>
      <c r="DA120" s="68" t="s">
        <v>598</v>
      </c>
    </row>
    <row r="121" spans="1:105" ht="12" customHeight="1" x14ac:dyDescent="0.25">
      <c r="A121" s="37" t="s">
        <v>160</v>
      </c>
      <c r="B121" s="228">
        <v>4.476487910466646E-3</v>
      </c>
      <c r="C121" s="228">
        <v>7.4064304680301792E-3</v>
      </c>
      <c r="D121" s="228">
        <v>3.9025705433503349E-3</v>
      </c>
      <c r="E121" s="228">
        <v>4.190613329575427E-3</v>
      </c>
      <c r="F121" s="228">
        <v>4.5522927861435802E-3</v>
      </c>
      <c r="G121" s="228">
        <v>4.2512360725597519E-3</v>
      </c>
      <c r="H121" s="228">
        <v>4.0773632794661573E-3</v>
      </c>
      <c r="I121" s="228">
        <v>3.471411345279782E-3</v>
      </c>
      <c r="J121" s="228">
        <v>3.314950571206305E-3</v>
      </c>
      <c r="K121" s="228">
        <v>8.5270996555655617E-3</v>
      </c>
      <c r="L121" s="228">
        <v>1.155369527534148E-2</v>
      </c>
      <c r="M121" s="228">
        <v>9.8733023570219645E-3</v>
      </c>
      <c r="N121" s="228">
        <v>9.3665065047469215E-3</v>
      </c>
      <c r="O121" s="228">
        <v>8.1258698733190308E-3</v>
      </c>
      <c r="P121" s="228">
        <v>1.109879561790602E-2</v>
      </c>
      <c r="Q121" s="228">
        <v>1.3487081975232939E-2</v>
      </c>
      <c r="R121" s="228">
        <v>1.155637719113153E-2</v>
      </c>
      <c r="S121" s="228">
        <v>1.8061489972314441E-2</v>
      </c>
      <c r="T121" s="228">
        <v>1.228754871666117E-2</v>
      </c>
      <c r="U121" s="228">
        <v>1.181842758634739E-2</v>
      </c>
      <c r="V121" s="228">
        <v>1.9123290609542369E-2</v>
      </c>
      <c r="W121" s="228">
        <v>4.7628495491838563E-2</v>
      </c>
      <c r="DA121" s="69" t="s">
        <v>599</v>
      </c>
    </row>
    <row r="122" spans="1:105" ht="12" customHeight="1" x14ac:dyDescent="0.25">
      <c r="A122" s="37" t="s">
        <v>162</v>
      </c>
      <c r="B122" s="228">
        <v>0.33009814175749952</v>
      </c>
      <c r="C122" s="228">
        <v>0.54727997035894904</v>
      </c>
      <c r="D122" s="228">
        <v>0.29280656927963178</v>
      </c>
      <c r="E122" s="228">
        <v>0.27154879262033998</v>
      </c>
      <c r="F122" s="228">
        <v>0.25906955191627551</v>
      </c>
      <c r="G122" s="228">
        <v>0.2383823928630123</v>
      </c>
      <c r="H122" s="228">
        <v>0.2276974537924569</v>
      </c>
      <c r="I122" s="228">
        <v>0.2237226825797741</v>
      </c>
      <c r="J122" s="228">
        <v>0.20144160900661409</v>
      </c>
      <c r="K122" s="228">
        <v>0.59647326549380519</v>
      </c>
      <c r="L122" s="228">
        <v>0.66316617998395688</v>
      </c>
      <c r="M122" s="228">
        <v>0.95767712114775216</v>
      </c>
      <c r="N122" s="228">
        <v>0.73588665112843443</v>
      </c>
      <c r="O122" s="228">
        <v>0.80614060925016073</v>
      </c>
      <c r="P122" s="228">
        <v>0.8665922060577913</v>
      </c>
      <c r="Q122" s="228">
        <v>0.8346319215307002</v>
      </c>
      <c r="R122" s="228">
        <v>0.88688998479947356</v>
      </c>
      <c r="S122" s="228">
        <v>0.94855876672815609</v>
      </c>
      <c r="T122" s="228">
        <v>0.97234618758606928</v>
      </c>
      <c r="U122" s="228">
        <v>0.96830669615840548</v>
      </c>
      <c r="V122" s="228">
        <v>0.91647071104121114</v>
      </c>
      <c r="W122" s="228">
        <v>1.127303510543314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8.3344510615291023E-2</v>
      </c>
      <c r="DA124" s="69" t="s">
        <v>602</v>
      </c>
    </row>
    <row r="125" spans="1:105" ht="12" customHeight="1" x14ac:dyDescent="0.25">
      <c r="A125" s="37" t="s">
        <v>38</v>
      </c>
      <c r="B125" s="228">
        <v>0.37097937397027531</v>
      </c>
      <c r="C125" s="228">
        <v>0.51204317362137008</v>
      </c>
      <c r="D125" s="228">
        <v>0.36257159818106999</v>
      </c>
      <c r="E125" s="228">
        <v>0.30407513537932268</v>
      </c>
      <c r="F125" s="228">
        <v>0.29904911582569471</v>
      </c>
      <c r="G125" s="228">
        <v>0.29952741353902401</v>
      </c>
      <c r="H125" s="228">
        <v>0.28863529020542028</v>
      </c>
      <c r="I125" s="228">
        <v>0.28505441326100422</v>
      </c>
      <c r="J125" s="228">
        <v>0.2836862252322378</v>
      </c>
      <c r="K125" s="228">
        <v>0.36387430734016279</v>
      </c>
      <c r="L125" s="228">
        <v>0.28350117403152669</v>
      </c>
      <c r="M125" s="228">
        <v>0.39587165766962013</v>
      </c>
      <c r="N125" s="228">
        <v>0.34089183587457772</v>
      </c>
      <c r="O125" s="228">
        <v>0.45105325454070561</v>
      </c>
      <c r="P125" s="228">
        <v>0.51315065666734483</v>
      </c>
      <c r="Q125" s="228">
        <v>0.51258980547510558</v>
      </c>
      <c r="R125" s="228">
        <v>0.52207556518994103</v>
      </c>
      <c r="S125" s="228">
        <v>0.52472842213617199</v>
      </c>
      <c r="T125" s="228">
        <v>0.55793035485054232</v>
      </c>
      <c r="U125" s="228">
        <v>0.44468164621790052</v>
      </c>
      <c r="V125" s="228">
        <v>0.53313014542416903</v>
      </c>
      <c r="W125" s="228">
        <v>0.58363340456132151</v>
      </c>
      <c r="DA125" s="69" t="s">
        <v>603</v>
      </c>
    </row>
    <row r="126" spans="1:105" ht="12" customHeight="1" x14ac:dyDescent="0.25">
      <c r="A126" s="57" t="s">
        <v>604</v>
      </c>
      <c r="B126" s="296">
        <v>152.9008788643151</v>
      </c>
      <c r="C126" s="296">
        <v>232.7346441267309</v>
      </c>
      <c r="D126" s="296">
        <v>141.3671499696562</v>
      </c>
      <c r="E126" s="296">
        <v>124.46256153229329</v>
      </c>
      <c r="F126" s="296">
        <v>120.5937725853943</v>
      </c>
      <c r="G126" s="296">
        <v>116.1009458141742</v>
      </c>
      <c r="H126" s="296">
        <v>111.69720035388301</v>
      </c>
      <c r="I126" s="296">
        <v>109.8492081651991</v>
      </c>
      <c r="J126" s="296">
        <v>104.65235341876929</v>
      </c>
      <c r="K126" s="296">
        <v>211.5467378827565</v>
      </c>
      <c r="L126" s="296">
        <v>208.32876525886601</v>
      </c>
      <c r="M126" s="296">
        <v>295.25557689394827</v>
      </c>
      <c r="N126" s="296">
        <v>234.40156687860281</v>
      </c>
      <c r="O126" s="296">
        <v>270.61017744504579</v>
      </c>
      <c r="P126" s="296">
        <v>297.42259501596379</v>
      </c>
      <c r="Q126" s="296">
        <v>291.17177461196047</v>
      </c>
      <c r="R126" s="296">
        <v>303.69203712068509</v>
      </c>
      <c r="S126" s="296">
        <v>318.7685432748018</v>
      </c>
      <c r="T126" s="296">
        <v>334.98721242106939</v>
      </c>
      <c r="U126" s="296">
        <v>309.54872384582961</v>
      </c>
      <c r="V126" s="296">
        <v>316.08869226668332</v>
      </c>
      <c r="W126" s="296">
        <v>386.47968688500868</v>
      </c>
      <c r="DA126" s="70" t="s">
        <v>605</v>
      </c>
    </row>
    <row r="127" spans="1:105" ht="12" customHeight="1" x14ac:dyDescent="0.25">
      <c r="A127" s="60" t="s">
        <v>606</v>
      </c>
      <c r="B127" s="264">
        <v>83.466564865756254</v>
      </c>
      <c r="C127" s="264">
        <v>137.0411869407796</v>
      </c>
      <c r="D127" s="264">
        <v>70.875357474580511</v>
      </c>
      <c r="E127" s="264">
        <v>65.780997825697952</v>
      </c>
      <c r="F127" s="264">
        <v>62.062909657017713</v>
      </c>
      <c r="G127" s="264">
        <v>56.991009503310067</v>
      </c>
      <c r="H127" s="264">
        <v>55.360952119628443</v>
      </c>
      <c r="I127" s="264">
        <v>53.607301479260222</v>
      </c>
      <c r="J127" s="264">
        <v>48.856509840330823</v>
      </c>
      <c r="K127" s="264">
        <v>140.62307346844429</v>
      </c>
      <c r="L127" s="264">
        <v>151.1783326770877</v>
      </c>
      <c r="M127" s="264">
        <v>215.88200755076571</v>
      </c>
      <c r="N127" s="264">
        <v>165.04169530507829</v>
      </c>
      <c r="O127" s="264">
        <v>177.75367531303891</v>
      </c>
      <c r="P127" s="264">
        <v>191.8773196249951</v>
      </c>
      <c r="Q127" s="264">
        <v>186.52729133745331</v>
      </c>
      <c r="R127" s="264">
        <v>200.11467142189511</v>
      </c>
      <c r="S127" s="264">
        <v>212.92716702583991</v>
      </c>
      <c r="T127" s="264">
        <v>232.22720292508731</v>
      </c>
      <c r="U127" s="264">
        <v>228.16879040985319</v>
      </c>
      <c r="V127" s="264">
        <v>212.31942614246449</v>
      </c>
      <c r="W127" s="264">
        <v>269.25060328403492</v>
      </c>
      <c r="DA127" s="72" t="s">
        <v>607</v>
      </c>
    </row>
    <row r="128" spans="1:105" ht="12" customHeight="1" x14ac:dyDescent="0.25">
      <c r="A128" s="59" t="s">
        <v>30</v>
      </c>
      <c r="B128" s="232">
        <v>7.291380866035392</v>
      </c>
      <c r="C128" s="232">
        <v>10.585520350508119</v>
      </c>
      <c r="D128" s="232">
        <v>1.5887144018892809</v>
      </c>
      <c r="E128" s="232">
        <v>1.4402177071914779</v>
      </c>
      <c r="F128" s="232">
        <v>1.2058638676501769</v>
      </c>
      <c r="G128" s="232">
        <v>1.294750323676277</v>
      </c>
      <c r="H128" s="232">
        <v>2.2717199050591041</v>
      </c>
      <c r="I128" s="232">
        <v>2.1286635424998139</v>
      </c>
      <c r="J128" s="232">
        <v>1.975174783242726</v>
      </c>
      <c r="K128" s="232">
        <v>6.4365527211556808</v>
      </c>
      <c r="L128" s="232">
        <v>7.9510139633316612</v>
      </c>
      <c r="M128" s="232">
        <v>7.1927417464560364</v>
      </c>
      <c r="N128" s="232">
        <v>4.6489757425414364</v>
      </c>
      <c r="O128" s="232">
        <v>1.021686208427653</v>
      </c>
      <c r="P128" s="232">
        <v>1.0301703121450201</v>
      </c>
      <c r="Q128" s="232">
        <v>2.060355799548665</v>
      </c>
      <c r="R128" s="232">
        <v>0</v>
      </c>
      <c r="S128" s="232">
        <v>0</v>
      </c>
      <c r="T128" s="232">
        <v>24.298179059452661</v>
      </c>
      <c r="U128" s="232">
        <v>21.75129522901749</v>
      </c>
      <c r="V128" s="232">
        <v>10.83355367132976</v>
      </c>
      <c r="W128" s="232">
        <v>8.4103494754394301</v>
      </c>
      <c r="DA128" s="71" t="s">
        <v>608</v>
      </c>
    </row>
    <row r="129" spans="1:105" ht="12" customHeight="1" x14ac:dyDescent="0.25">
      <c r="A129" s="59" t="s">
        <v>33</v>
      </c>
      <c r="B129" s="232">
        <v>3.810720658235399</v>
      </c>
      <c r="C129" s="232">
        <v>5.9977300211372677</v>
      </c>
      <c r="D129" s="232">
        <v>2.9573663903097351</v>
      </c>
      <c r="E129" s="232">
        <v>3.0647789460037331</v>
      </c>
      <c r="F129" s="232">
        <v>2.7561517499106429</v>
      </c>
      <c r="G129" s="232">
        <v>2.5950324660169031</v>
      </c>
      <c r="H129" s="232">
        <v>2.3386419731613031</v>
      </c>
      <c r="I129" s="232">
        <v>2.224452935111545</v>
      </c>
      <c r="J129" s="232">
        <v>1.7645271582569679</v>
      </c>
      <c r="K129" s="232">
        <v>4.6832868453035781</v>
      </c>
      <c r="L129" s="232">
        <v>7.211893471445685</v>
      </c>
      <c r="M129" s="232">
        <v>6.0058553350803239</v>
      </c>
      <c r="N129" s="232">
        <v>4.9551753773123854</v>
      </c>
      <c r="O129" s="232">
        <v>4.5282364934973698</v>
      </c>
      <c r="P129" s="232">
        <v>4.4490347419434357</v>
      </c>
      <c r="Q129" s="232">
        <v>4.9687223201702837</v>
      </c>
      <c r="R129" s="232">
        <v>5.9584326913170198</v>
      </c>
      <c r="S129" s="232">
        <v>6.9034461628222044</v>
      </c>
      <c r="T129" s="232">
        <v>5.8824171397011726</v>
      </c>
      <c r="U129" s="232">
        <v>6.1660322903474958</v>
      </c>
      <c r="V129" s="232">
        <v>7.1498978349859206</v>
      </c>
      <c r="W129" s="232">
        <v>8.2926760214821869</v>
      </c>
      <c r="DA129" s="71" t="s">
        <v>609</v>
      </c>
    </row>
    <row r="130" spans="1:105" ht="12" customHeight="1" x14ac:dyDescent="0.25">
      <c r="A130" s="59" t="s">
        <v>160</v>
      </c>
      <c r="B130" s="232">
        <v>0.83784137069302023</v>
      </c>
      <c r="C130" s="232">
        <v>1.3841546443840571</v>
      </c>
      <c r="D130" s="232">
        <v>0.75874446404337681</v>
      </c>
      <c r="E130" s="232">
        <v>0.80872032750202438</v>
      </c>
      <c r="F130" s="232">
        <v>0.89098950966606993</v>
      </c>
      <c r="G130" s="232">
        <v>0.83895590898465688</v>
      </c>
      <c r="H130" s="232">
        <v>0.79582558906695411</v>
      </c>
      <c r="I130" s="232">
        <v>0.68491762929124966</v>
      </c>
      <c r="J130" s="232">
        <v>0.65198958246867822</v>
      </c>
      <c r="K130" s="232">
        <v>1.662038627622493</v>
      </c>
      <c r="L130" s="232">
        <v>2.3290862380357722</v>
      </c>
      <c r="M130" s="232">
        <v>1.9796295948403579</v>
      </c>
      <c r="N130" s="232">
        <v>1.9057648787483801</v>
      </c>
      <c r="O130" s="232">
        <v>1.6728398379135621</v>
      </c>
      <c r="P130" s="232">
        <v>2.2828099794469439</v>
      </c>
      <c r="Q130" s="232">
        <v>2.753368695795714</v>
      </c>
      <c r="R130" s="232">
        <v>2.2927315244939721</v>
      </c>
      <c r="S130" s="232">
        <v>3.6431282833779748</v>
      </c>
      <c r="T130" s="232">
        <v>2.2631294602077818</v>
      </c>
      <c r="U130" s="232">
        <v>2.1628570877053241</v>
      </c>
      <c r="V130" s="232">
        <v>3.7221865044857672</v>
      </c>
      <c r="W130" s="232">
        <v>9.5666986093745816</v>
      </c>
      <c r="DA130" s="71" t="s">
        <v>610</v>
      </c>
    </row>
    <row r="131" spans="1:105" ht="12" customHeight="1" x14ac:dyDescent="0.25">
      <c r="A131" s="59" t="s">
        <v>70</v>
      </c>
      <c r="B131" s="232">
        <v>9.7438393329428621</v>
      </c>
      <c r="C131" s="232">
        <v>16.79507749073975</v>
      </c>
      <c r="D131" s="232">
        <v>8.6425763982938282</v>
      </c>
      <c r="E131" s="232">
        <v>8.0627731442269557</v>
      </c>
      <c r="F131" s="232">
        <v>6.5039715252412629</v>
      </c>
      <c r="G131" s="232">
        <v>5.218937130172967</v>
      </c>
      <c r="H131" s="232">
        <v>5.5124503738957253</v>
      </c>
      <c r="I131" s="232">
        <v>4.428255509971212</v>
      </c>
      <c r="J131" s="232">
        <v>4.844972491558071</v>
      </c>
      <c r="K131" s="232">
        <v>11.58107780900864</v>
      </c>
      <c r="L131" s="232">
        <v>0</v>
      </c>
      <c r="M131" s="232">
        <v>8.6863683845075865</v>
      </c>
      <c r="N131" s="232">
        <v>3.8039235953221868</v>
      </c>
      <c r="O131" s="232">
        <v>4.5740186637500599</v>
      </c>
      <c r="P131" s="232">
        <v>5.8738625283159758</v>
      </c>
      <c r="Q131" s="232">
        <v>6.3559190690877054</v>
      </c>
      <c r="R131" s="232">
        <v>15.908656193763051</v>
      </c>
      <c r="S131" s="232">
        <v>11.049684841098861</v>
      </c>
      <c r="T131" s="232">
        <v>20.696065008881462</v>
      </c>
      <c r="U131" s="232">
        <v>20.881529348883738</v>
      </c>
      <c r="V131" s="232">
        <v>12.23052857423782</v>
      </c>
      <c r="W131" s="232">
        <v>16.549772855981949</v>
      </c>
      <c r="DA131" s="71" t="s">
        <v>611</v>
      </c>
    </row>
    <row r="132" spans="1:105" ht="12" customHeight="1" x14ac:dyDescent="0.25">
      <c r="A132" s="59" t="s">
        <v>162</v>
      </c>
      <c r="B132" s="232">
        <v>61.782782637849579</v>
      </c>
      <c r="C132" s="232">
        <v>102.27870443401039</v>
      </c>
      <c r="D132" s="232">
        <v>56.927955820044282</v>
      </c>
      <c r="E132" s="232">
        <v>52.404507700773763</v>
      </c>
      <c r="F132" s="232">
        <v>50.705933004549557</v>
      </c>
      <c r="G132" s="232">
        <v>47.043333674459262</v>
      </c>
      <c r="H132" s="232">
        <v>44.442314278445352</v>
      </c>
      <c r="I132" s="232">
        <v>44.141011862386399</v>
      </c>
      <c r="J132" s="232">
        <v>39.619845824804379</v>
      </c>
      <c r="K132" s="232">
        <v>116.2601174653539</v>
      </c>
      <c r="L132" s="232">
        <v>133.6863390042746</v>
      </c>
      <c r="M132" s="232">
        <v>192.01741248988139</v>
      </c>
      <c r="N132" s="232">
        <v>149.72785571115389</v>
      </c>
      <c r="O132" s="232">
        <v>165.9568941094503</v>
      </c>
      <c r="P132" s="232">
        <v>178.24144206314369</v>
      </c>
      <c r="Q132" s="232">
        <v>170.38892545285091</v>
      </c>
      <c r="R132" s="232">
        <v>175.954851012321</v>
      </c>
      <c r="S132" s="232">
        <v>191.33090773854079</v>
      </c>
      <c r="T132" s="232">
        <v>179.0874122568442</v>
      </c>
      <c r="U132" s="232">
        <v>177.20707645389919</v>
      </c>
      <c r="V132" s="232">
        <v>178.38325955742519</v>
      </c>
      <c r="W132" s="232">
        <v>226.43110632175669</v>
      </c>
      <c r="DA132" s="71" t="s">
        <v>612</v>
      </c>
    </row>
    <row r="133" spans="1:105" ht="12" customHeight="1" x14ac:dyDescent="0.25">
      <c r="A133" s="60" t="s">
        <v>613</v>
      </c>
      <c r="B133" s="264">
        <v>69.434313998558892</v>
      </c>
      <c r="C133" s="264">
        <v>95.693457185951274</v>
      </c>
      <c r="D133" s="264">
        <v>70.491792495075671</v>
      </c>
      <c r="E133" s="264">
        <v>58.681563706595362</v>
      </c>
      <c r="F133" s="264">
        <v>58.530862928376571</v>
      </c>
      <c r="G133" s="264">
        <v>59.109936310864121</v>
      </c>
      <c r="H133" s="264">
        <v>56.336248234254597</v>
      </c>
      <c r="I133" s="264">
        <v>56.241906685938908</v>
      </c>
      <c r="J133" s="264">
        <v>55.795843578438422</v>
      </c>
      <c r="K133" s="264">
        <v>70.923664414312242</v>
      </c>
      <c r="L133" s="264">
        <v>57.150432581778233</v>
      </c>
      <c r="M133" s="264">
        <v>79.373569343182595</v>
      </c>
      <c r="N133" s="264">
        <v>69.359871573524401</v>
      </c>
      <c r="O133" s="264">
        <v>92.856502132006838</v>
      </c>
      <c r="P133" s="264">
        <v>105.5452753909687</v>
      </c>
      <c r="Q133" s="264">
        <v>104.64448327450719</v>
      </c>
      <c r="R133" s="264">
        <v>103.57736569879</v>
      </c>
      <c r="S133" s="264">
        <v>105.84137624896189</v>
      </c>
      <c r="T133" s="264">
        <v>102.7600094959821</v>
      </c>
      <c r="U133" s="264">
        <v>81.379933435976341</v>
      </c>
      <c r="V133" s="264">
        <v>103.7692661242188</v>
      </c>
      <c r="W133" s="264">
        <v>117.22908360097379</v>
      </c>
      <c r="DA133" s="72" t="s">
        <v>614</v>
      </c>
    </row>
    <row r="134" spans="1:105" ht="12" customHeight="1" x14ac:dyDescent="0.25">
      <c r="A134" s="57" t="s">
        <v>615</v>
      </c>
      <c r="B134" s="296">
        <v>77.562664150151789</v>
      </c>
      <c r="C134" s="296">
        <v>117.9353780486657</v>
      </c>
      <c r="D134" s="296">
        <v>72.289253046757537</v>
      </c>
      <c r="E134" s="296">
        <v>63.634288550863673</v>
      </c>
      <c r="F134" s="296">
        <v>61.679680552291643</v>
      </c>
      <c r="G134" s="296">
        <v>59.369564246299348</v>
      </c>
      <c r="H134" s="296">
        <v>57.010519087582203</v>
      </c>
      <c r="I134" s="296">
        <v>56.082937644147457</v>
      </c>
      <c r="J134" s="296">
        <v>53.444280046760163</v>
      </c>
      <c r="K134" s="296">
        <v>107.4035054249812</v>
      </c>
      <c r="L134" s="296">
        <v>105.4430373943503</v>
      </c>
      <c r="M134" s="296">
        <v>150.23341658064879</v>
      </c>
      <c r="N134" s="296">
        <v>119.4295167289216</v>
      </c>
      <c r="O134" s="296">
        <v>138.55304504878879</v>
      </c>
      <c r="P134" s="296">
        <v>152.30019616555251</v>
      </c>
      <c r="Q134" s="296">
        <v>148.99560679833809</v>
      </c>
      <c r="R134" s="296">
        <v>155.61629458862151</v>
      </c>
      <c r="S134" s="296">
        <v>163.34171948052889</v>
      </c>
      <c r="T134" s="296">
        <v>169.07561519817901</v>
      </c>
      <c r="U134" s="296">
        <v>156.2538918416839</v>
      </c>
      <c r="V134" s="296">
        <v>160.87652094640009</v>
      </c>
      <c r="W134" s="296">
        <v>197.19691352784361</v>
      </c>
      <c r="DA134" s="70" t="s">
        <v>616</v>
      </c>
    </row>
    <row r="135" spans="1:105" ht="12" customHeight="1" x14ac:dyDescent="0.25">
      <c r="A135" s="60" t="s">
        <v>617</v>
      </c>
      <c r="B135" s="264">
        <v>40.576681427856911</v>
      </c>
      <c r="C135" s="264">
        <v>67.133268825055538</v>
      </c>
      <c r="D135" s="264">
        <v>35.832992789605633</v>
      </c>
      <c r="E135" s="264">
        <v>33.280781688483032</v>
      </c>
      <c r="F135" s="264">
        <v>31.440731175873989</v>
      </c>
      <c r="G135" s="264">
        <v>28.802127128387319</v>
      </c>
      <c r="H135" s="264">
        <v>27.659414188538001</v>
      </c>
      <c r="I135" s="264">
        <v>26.801509883979939</v>
      </c>
      <c r="J135" s="264">
        <v>24.402104080507812</v>
      </c>
      <c r="K135" s="264">
        <v>70.26517331494702</v>
      </c>
      <c r="L135" s="264">
        <v>75.369263430613614</v>
      </c>
      <c r="M135" s="264">
        <v>108.8377172620546</v>
      </c>
      <c r="N135" s="264">
        <v>83.375011744033472</v>
      </c>
      <c r="O135" s="264">
        <v>90.830120884059568</v>
      </c>
      <c r="P135" s="264">
        <v>98.066130762379956</v>
      </c>
      <c r="Q135" s="264">
        <v>95.066335005375009</v>
      </c>
      <c r="R135" s="264">
        <v>102.5417194166324</v>
      </c>
      <c r="S135" s="264">
        <v>109.1070317943375</v>
      </c>
      <c r="T135" s="264">
        <v>113.1540667762181</v>
      </c>
      <c r="U135" s="264">
        <v>112.0702749890153</v>
      </c>
      <c r="V135" s="264">
        <v>106.18771671514661</v>
      </c>
      <c r="W135" s="264">
        <v>136.05148020547321</v>
      </c>
      <c r="DA135" s="72" t="s">
        <v>618</v>
      </c>
    </row>
    <row r="136" spans="1:105" ht="12" customHeight="1" x14ac:dyDescent="0.25">
      <c r="A136" s="59" t="s">
        <v>33</v>
      </c>
      <c r="B136" s="299">
        <v>2.0298788928470151</v>
      </c>
      <c r="C136" s="299">
        <v>3.1840978953812318</v>
      </c>
      <c r="D136" s="299">
        <v>1.5294620123103999</v>
      </c>
      <c r="E136" s="299">
        <v>1.585281354026844</v>
      </c>
      <c r="F136" s="299">
        <v>1.423917725956966</v>
      </c>
      <c r="G136" s="299">
        <v>1.341965440577418</v>
      </c>
      <c r="H136" s="299">
        <v>1.2184291291486511</v>
      </c>
      <c r="I136" s="299">
        <v>1.1581249954608279</v>
      </c>
      <c r="J136" s="299">
        <v>0.91845028125237149</v>
      </c>
      <c r="K136" s="299">
        <v>2.4523473746562332</v>
      </c>
      <c r="L136" s="299">
        <v>3.795051836229812</v>
      </c>
      <c r="M136" s="299">
        <v>3.1322338614637841</v>
      </c>
      <c r="N136" s="299">
        <v>2.575789015885372</v>
      </c>
      <c r="O136" s="299">
        <v>2.3272542236398359</v>
      </c>
      <c r="P136" s="299">
        <v>2.286120721953167</v>
      </c>
      <c r="Q136" s="299">
        <v>2.5606660579067899</v>
      </c>
      <c r="R136" s="299">
        <v>3.0531890983035161</v>
      </c>
      <c r="S136" s="299">
        <v>3.5374279876937109</v>
      </c>
      <c r="T136" s="299">
        <v>3.2011857193224</v>
      </c>
      <c r="U136" s="299">
        <v>3.3477246381902042</v>
      </c>
      <c r="V136" s="299">
        <v>3.7681615913418129</v>
      </c>
      <c r="W136" s="299">
        <v>4.3253709161584464</v>
      </c>
      <c r="DA136" s="71" t="s">
        <v>619</v>
      </c>
    </row>
    <row r="137" spans="1:105" ht="12" customHeight="1" x14ac:dyDescent="0.25">
      <c r="A137" s="59" t="s">
        <v>160</v>
      </c>
      <c r="B137" s="299">
        <v>0.44629787025935153</v>
      </c>
      <c r="C137" s="299">
        <v>0.73482532133544376</v>
      </c>
      <c r="D137" s="299">
        <v>0.3924000890142052</v>
      </c>
      <c r="E137" s="299">
        <v>0.41831703962961109</v>
      </c>
      <c r="F137" s="299">
        <v>0.46031418861329199</v>
      </c>
      <c r="G137" s="299">
        <v>0.43384807349007148</v>
      </c>
      <c r="H137" s="299">
        <v>0.41462399570735031</v>
      </c>
      <c r="I137" s="299">
        <v>0.35659114822952798</v>
      </c>
      <c r="J137" s="299">
        <v>0.33936571199249699</v>
      </c>
      <c r="K137" s="299">
        <v>0.87030673107597445</v>
      </c>
      <c r="L137" s="299">
        <v>1.2256147486636939</v>
      </c>
      <c r="M137" s="299">
        <v>1.0324362649723839</v>
      </c>
      <c r="N137" s="299">
        <v>0.99065075759289989</v>
      </c>
      <c r="O137" s="299">
        <v>0.85974387244303863</v>
      </c>
      <c r="P137" s="299">
        <v>1.1730138110846631</v>
      </c>
      <c r="Q137" s="299">
        <v>1.418967957940855</v>
      </c>
      <c r="R137" s="299">
        <v>1.1748295665272539</v>
      </c>
      <c r="S137" s="299">
        <v>1.866792852210978</v>
      </c>
      <c r="T137" s="299">
        <v>1.231585169317488</v>
      </c>
      <c r="U137" s="299">
        <v>1.1742802535643819</v>
      </c>
      <c r="V137" s="299">
        <v>1.9616784107575611</v>
      </c>
      <c r="W137" s="299">
        <v>4.9898874406100724</v>
      </c>
      <c r="DA137" s="71" t="s">
        <v>620</v>
      </c>
    </row>
    <row r="138" spans="1:105" ht="12" customHeight="1" x14ac:dyDescent="0.25">
      <c r="A138" s="59" t="s">
        <v>70</v>
      </c>
      <c r="B138" s="299">
        <v>5.1903079682550306</v>
      </c>
      <c r="C138" s="299">
        <v>8.9162350927041203</v>
      </c>
      <c r="D138" s="299">
        <v>4.4696836797068036</v>
      </c>
      <c r="E138" s="299">
        <v>4.1705337162923097</v>
      </c>
      <c r="F138" s="299">
        <v>3.3601634395532289</v>
      </c>
      <c r="G138" s="299">
        <v>2.6988615198283958</v>
      </c>
      <c r="H138" s="299">
        <v>2.871978774699631</v>
      </c>
      <c r="I138" s="299">
        <v>2.305498719004198</v>
      </c>
      <c r="J138" s="299">
        <v>2.5218463352681808</v>
      </c>
      <c r="K138" s="299">
        <v>6.0642934543060036</v>
      </c>
      <c r="L138" s="299">
        <v>0</v>
      </c>
      <c r="M138" s="299">
        <v>4.5302018895097511</v>
      </c>
      <c r="N138" s="299">
        <v>1.977347695695977</v>
      </c>
      <c r="O138" s="299">
        <v>2.3507836371854789</v>
      </c>
      <c r="P138" s="299">
        <v>3.0182634262868371</v>
      </c>
      <c r="Q138" s="299">
        <v>3.275567676814275</v>
      </c>
      <c r="R138" s="299">
        <v>8.1518308883875168</v>
      </c>
      <c r="S138" s="299">
        <v>5.6620220524930769</v>
      </c>
      <c r="T138" s="299">
        <v>11.2627081995693</v>
      </c>
      <c r="U138" s="299">
        <v>11.337211190700771</v>
      </c>
      <c r="V138" s="299">
        <v>6.4457715451177844</v>
      </c>
      <c r="W138" s="299">
        <v>8.6321841097921421</v>
      </c>
      <c r="DA138" s="71" t="s">
        <v>621</v>
      </c>
    </row>
    <row r="139" spans="1:105" ht="12" customHeight="1" x14ac:dyDescent="0.25">
      <c r="A139" s="59" t="s">
        <v>162</v>
      </c>
      <c r="B139" s="299">
        <v>32.910196696495518</v>
      </c>
      <c r="C139" s="299">
        <v>54.29811051563474</v>
      </c>
      <c r="D139" s="299">
        <v>29.441447008574219</v>
      </c>
      <c r="E139" s="299">
        <v>27.10664957853426</v>
      </c>
      <c r="F139" s="299">
        <v>26.196335821750498</v>
      </c>
      <c r="G139" s="299">
        <v>24.327452094491431</v>
      </c>
      <c r="H139" s="299">
        <v>23.154382288982369</v>
      </c>
      <c r="I139" s="299">
        <v>22.981295021285391</v>
      </c>
      <c r="J139" s="299">
        <v>20.62244175199476</v>
      </c>
      <c r="K139" s="299">
        <v>60.878225754908811</v>
      </c>
      <c r="L139" s="299">
        <v>70.34859684572011</v>
      </c>
      <c r="M139" s="299">
        <v>100.14284524610871</v>
      </c>
      <c r="N139" s="299">
        <v>77.831224274859224</v>
      </c>
      <c r="O139" s="299">
        <v>85.292339150791221</v>
      </c>
      <c r="P139" s="299">
        <v>91.588732803055294</v>
      </c>
      <c r="Q139" s="299">
        <v>87.811133312713096</v>
      </c>
      <c r="R139" s="299">
        <v>90.161869863414168</v>
      </c>
      <c r="S139" s="299">
        <v>98.040788901939763</v>
      </c>
      <c r="T139" s="299">
        <v>97.458587688008876</v>
      </c>
      <c r="U139" s="299">
        <v>96.211058906559899</v>
      </c>
      <c r="V139" s="299">
        <v>94.012105167929462</v>
      </c>
      <c r="W139" s="299">
        <v>118.1040377389126</v>
      </c>
      <c r="DA139" s="71" t="s">
        <v>622</v>
      </c>
    </row>
    <row r="140" spans="1:105" ht="12" customHeight="1" x14ac:dyDescent="0.25">
      <c r="A140" s="60" t="s">
        <v>623</v>
      </c>
      <c r="B140" s="264">
        <v>36.985982722294878</v>
      </c>
      <c r="C140" s="264">
        <v>50.802109223610209</v>
      </c>
      <c r="D140" s="264">
        <v>36.456260257151911</v>
      </c>
      <c r="E140" s="264">
        <v>30.35350686238063</v>
      </c>
      <c r="F140" s="264">
        <v>30.238949376417651</v>
      </c>
      <c r="G140" s="264">
        <v>30.567437117912029</v>
      </c>
      <c r="H140" s="264">
        <v>29.351104899044191</v>
      </c>
      <c r="I140" s="264">
        <v>29.281427760167521</v>
      </c>
      <c r="J140" s="264">
        <v>29.042175966252351</v>
      </c>
      <c r="K140" s="264">
        <v>37.138332110034142</v>
      </c>
      <c r="L140" s="264">
        <v>30.073773963736649</v>
      </c>
      <c r="M140" s="264">
        <v>41.395699318594232</v>
      </c>
      <c r="N140" s="264">
        <v>36.054504984888112</v>
      </c>
      <c r="O140" s="264">
        <v>47.722924164729207</v>
      </c>
      <c r="P140" s="264">
        <v>54.234065403172544</v>
      </c>
      <c r="Q140" s="264">
        <v>53.929271792963092</v>
      </c>
      <c r="R140" s="264">
        <v>53.074575171989039</v>
      </c>
      <c r="S140" s="264">
        <v>54.23468768619135</v>
      </c>
      <c r="T140" s="264">
        <v>55.921548421960942</v>
      </c>
      <c r="U140" s="264">
        <v>44.183616852668663</v>
      </c>
      <c r="V140" s="264">
        <v>54.688804231253521</v>
      </c>
      <c r="W140" s="264">
        <v>61.14543332237043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33.094592350982921</v>
      </c>
      <c r="C141" s="263">
        <f t="shared" si="2"/>
        <v>52.079364273143</v>
      </c>
      <c r="D141" s="263">
        <f t="shared" si="2"/>
        <v>30.069340235934572</v>
      </c>
      <c r="E141" s="263">
        <f t="shared" si="2"/>
        <v>26.601950244579829</v>
      </c>
      <c r="F141" s="263">
        <f t="shared" si="2"/>
        <v>25.591668320209514</v>
      </c>
      <c r="G141" s="263">
        <f t="shared" si="2"/>
        <v>24.44346807630323</v>
      </c>
      <c r="H141" s="263">
        <f t="shared" si="2"/>
        <v>23.600395700982784</v>
      </c>
      <c r="I141" s="263">
        <f t="shared" si="2"/>
        <v>23.075250179913148</v>
      </c>
      <c r="J141" s="263">
        <f t="shared" si="2"/>
        <v>21.859657951626957</v>
      </c>
      <c r="K141" s="263">
        <f t="shared" si="2"/>
        <v>49.679330202430052</v>
      </c>
      <c r="L141" s="263">
        <f t="shared" si="2"/>
        <v>49.002066332021684</v>
      </c>
      <c r="M141" s="263">
        <f t="shared" si="2"/>
        <v>67.82264861872136</v>
      </c>
      <c r="N141" s="263">
        <f t="shared" si="2"/>
        <v>53.457497874340781</v>
      </c>
      <c r="O141" s="263">
        <f t="shared" si="2"/>
        <v>56.799020441169702</v>
      </c>
      <c r="P141" s="263">
        <f t="shared" si="2"/>
        <v>62.471094819326552</v>
      </c>
      <c r="Q141" s="263">
        <f t="shared" si="2"/>
        <v>60.957718918521856</v>
      </c>
      <c r="R141" s="263">
        <f t="shared" si="2"/>
        <v>63.691358228311088</v>
      </c>
      <c r="S141" s="263">
        <f t="shared" si="2"/>
        <v>66.903086452305331</v>
      </c>
      <c r="T141" s="263">
        <f t="shared" si="2"/>
        <v>70.449381228553236</v>
      </c>
      <c r="U141" s="263">
        <f t="shared" si="2"/>
        <v>65.537629971737132</v>
      </c>
      <c r="V141" s="263">
        <f t="shared" si="2"/>
        <v>66.650295477345779</v>
      </c>
      <c r="W141" s="263">
        <f t="shared" si="2"/>
        <v>81.700096280677514</v>
      </c>
      <c r="DA141" s="70"/>
    </row>
    <row r="142" spans="1:105" ht="12" customHeight="1" x14ac:dyDescent="0.25">
      <c r="A142" s="60" t="s">
        <v>626</v>
      </c>
      <c r="B142" s="264">
        <v>4.7732561614235554</v>
      </c>
      <c r="C142" s="264">
        <v>7.893311814791959</v>
      </c>
      <c r="D142" s="264">
        <v>4.2153378310168899</v>
      </c>
      <c r="E142" s="264">
        <v>3.9255408061701131</v>
      </c>
      <c r="F142" s="264">
        <v>3.7457001572782218</v>
      </c>
      <c r="G142" s="264">
        <v>3.451448724501899</v>
      </c>
      <c r="H142" s="264">
        <v>3.2934808944567631</v>
      </c>
      <c r="I142" s="264">
        <v>3.2246633725607632</v>
      </c>
      <c r="J142" s="264">
        <v>2.900033666087678</v>
      </c>
      <c r="K142" s="264">
        <v>8.5138345560436051</v>
      </c>
      <c r="L142" s="264">
        <v>9.5149470574195476</v>
      </c>
      <c r="M142" s="264">
        <v>13.52461122239481</v>
      </c>
      <c r="N142" s="264">
        <v>10.428203245057709</v>
      </c>
      <c r="O142" s="264">
        <v>11.36009155895611</v>
      </c>
      <c r="P142" s="264">
        <v>12.2390194592088</v>
      </c>
      <c r="Q142" s="264">
        <v>11.845693022725539</v>
      </c>
      <c r="R142" s="264">
        <v>12.566019137164091</v>
      </c>
      <c r="S142" s="264">
        <v>13.521533980643961</v>
      </c>
      <c r="T142" s="264">
        <v>13.76507583844657</v>
      </c>
      <c r="U142" s="264">
        <v>13.68945979142458</v>
      </c>
      <c r="V142" s="264">
        <v>13.10975261049907</v>
      </c>
      <c r="W142" s="264">
        <v>16.809839605088669</v>
      </c>
      <c r="DA142" s="72" t="s">
        <v>627</v>
      </c>
    </row>
    <row r="143" spans="1:105" ht="12" customHeight="1" x14ac:dyDescent="0.25">
      <c r="A143" s="59" t="s">
        <v>33</v>
      </c>
      <c r="B143" s="232">
        <v>0.27380968957689411</v>
      </c>
      <c r="C143" s="232">
        <v>0.43171346813398959</v>
      </c>
      <c r="D143" s="232">
        <v>0.20556501417002571</v>
      </c>
      <c r="E143" s="232">
        <v>0.21377649034243729</v>
      </c>
      <c r="F143" s="232">
        <v>0.189938070346404</v>
      </c>
      <c r="G143" s="232">
        <v>0.1774385235036598</v>
      </c>
      <c r="H143" s="232">
        <v>0.16189141761153569</v>
      </c>
      <c r="I143" s="232">
        <v>0.15245597450777171</v>
      </c>
      <c r="J143" s="232">
        <v>0.12173242048938231</v>
      </c>
      <c r="K143" s="232">
        <v>0.3252117395757228</v>
      </c>
      <c r="L143" s="232">
        <v>0.4791040227576695</v>
      </c>
      <c r="M143" s="232">
        <v>0.40612840870206762</v>
      </c>
      <c r="N143" s="232">
        <v>0.3299953590570941</v>
      </c>
      <c r="O143" s="232">
        <v>0.29880220494587723</v>
      </c>
      <c r="P143" s="232">
        <v>0.29437668394123218</v>
      </c>
      <c r="Q143" s="232">
        <v>0.33045659098917363</v>
      </c>
      <c r="R143" s="232">
        <v>0.40646761254710129</v>
      </c>
      <c r="S143" s="232">
        <v>0.46238530847499387</v>
      </c>
      <c r="T143" s="232">
        <v>0.43246615625678397</v>
      </c>
      <c r="U143" s="232">
        <v>0.45495034201504159</v>
      </c>
      <c r="V143" s="232">
        <v>0.49527474298465579</v>
      </c>
      <c r="W143" s="232">
        <v>0.57062622036885857</v>
      </c>
      <c r="DA143" s="71" t="s">
        <v>628</v>
      </c>
    </row>
    <row r="144" spans="1:105" ht="12" customHeight="1" x14ac:dyDescent="0.25">
      <c r="A144" s="59" t="s">
        <v>160</v>
      </c>
      <c r="B144" s="232">
        <v>6.0200971469361389E-2</v>
      </c>
      <c r="C144" s="232">
        <v>9.9630726934171562E-2</v>
      </c>
      <c r="D144" s="232">
        <v>5.2739936794294152E-2</v>
      </c>
      <c r="E144" s="232">
        <v>5.6410395766846477E-2</v>
      </c>
      <c r="F144" s="232">
        <v>6.1401854295703703E-2</v>
      </c>
      <c r="G144" s="232">
        <v>5.7364637908903393E-2</v>
      </c>
      <c r="H144" s="232">
        <v>5.5090661274426009E-2</v>
      </c>
      <c r="I144" s="232">
        <v>4.6941781946901052E-2</v>
      </c>
      <c r="J144" s="232">
        <v>4.4979908434039241E-2</v>
      </c>
      <c r="K144" s="232">
        <v>0.11541348868544921</v>
      </c>
      <c r="L144" s="232">
        <v>0.15472699235098089</v>
      </c>
      <c r="M144" s="232">
        <v>0.13386666383320081</v>
      </c>
      <c r="N144" s="232">
        <v>0.12691651002311721</v>
      </c>
      <c r="O144" s="232">
        <v>0.11038474532142201</v>
      </c>
      <c r="P144" s="232">
        <v>0.1510453549580503</v>
      </c>
      <c r="Q144" s="232">
        <v>0.1831192758056514</v>
      </c>
      <c r="R144" s="232">
        <v>0.1564037318623388</v>
      </c>
      <c r="S144" s="232">
        <v>0.24401276628990851</v>
      </c>
      <c r="T144" s="232">
        <v>0.16638175694171681</v>
      </c>
      <c r="U144" s="232">
        <v>0.15958277956499961</v>
      </c>
      <c r="V144" s="232">
        <v>0.25783654632510877</v>
      </c>
      <c r="W144" s="232">
        <v>0.65829281823308472</v>
      </c>
      <c r="DA144" s="71" t="s">
        <v>629</v>
      </c>
    </row>
    <row r="145" spans="1:105" ht="12" customHeight="1" x14ac:dyDescent="0.25">
      <c r="A145" s="59" t="s">
        <v>162</v>
      </c>
      <c r="B145" s="232">
        <v>4.4392455003773001</v>
      </c>
      <c r="C145" s="232">
        <v>7.3619676197237984</v>
      </c>
      <c r="D145" s="232">
        <v>3.9570328800525698</v>
      </c>
      <c r="E145" s="232">
        <v>3.6553539200608292</v>
      </c>
      <c r="F145" s="232">
        <v>3.4943602326361138</v>
      </c>
      <c r="G145" s="232">
        <v>3.2166455630893358</v>
      </c>
      <c r="H145" s="232">
        <v>3.0764988155708011</v>
      </c>
      <c r="I145" s="232">
        <v>3.0252656161060898</v>
      </c>
      <c r="J145" s="232">
        <v>2.7333213371642571</v>
      </c>
      <c r="K145" s="232">
        <v>8.0732093277824326</v>
      </c>
      <c r="L145" s="232">
        <v>8.8811160423108966</v>
      </c>
      <c r="M145" s="232">
        <v>12.984616149859541</v>
      </c>
      <c r="N145" s="232">
        <v>9.971291375977497</v>
      </c>
      <c r="O145" s="232">
        <v>10.950904608688811</v>
      </c>
      <c r="P145" s="232">
        <v>11.79359742030951</v>
      </c>
      <c r="Q145" s="232">
        <v>11.332117155930719</v>
      </c>
      <c r="R145" s="232">
        <v>12.00314779275465</v>
      </c>
      <c r="S145" s="232">
        <v>12.81513590587906</v>
      </c>
      <c r="T145" s="232">
        <v>13.166227925248069</v>
      </c>
      <c r="U145" s="232">
        <v>13.07492666984453</v>
      </c>
      <c r="V145" s="232">
        <v>12.35664132118931</v>
      </c>
      <c r="W145" s="232">
        <v>15.58092056648673</v>
      </c>
      <c r="DA145" s="71" t="s">
        <v>630</v>
      </c>
    </row>
    <row r="146" spans="1:105" ht="12" customHeight="1" x14ac:dyDescent="0.25">
      <c r="A146" s="60" t="s">
        <v>631</v>
      </c>
      <c r="B146" s="264">
        <v>23.332309266044678</v>
      </c>
      <c r="C146" s="264">
        <v>37.298087489290133</v>
      </c>
      <c r="D146" s="264">
        <v>20.95415422560464</v>
      </c>
      <c r="E146" s="264">
        <v>18.583214151565421</v>
      </c>
      <c r="F146" s="264">
        <v>17.812358924729459</v>
      </c>
      <c r="G146" s="264">
        <v>16.950305053138379</v>
      </c>
      <c r="H146" s="264">
        <v>16.407063869860309</v>
      </c>
      <c r="I146" s="264">
        <v>15.995969540950201</v>
      </c>
      <c r="J146" s="264">
        <v>15.11034202299837</v>
      </c>
      <c r="K146" s="264">
        <v>36.240491254568518</v>
      </c>
      <c r="L146" s="264">
        <v>35.69047387756715</v>
      </c>
      <c r="M146" s="264">
        <v>48.930631820960848</v>
      </c>
      <c r="N146" s="264">
        <v>38.410197628427078</v>
      </c>
      <c r="O146" s="264">
        <v>39.311658890805553</v>
      </c>
      <c r="P146" s="264">
        <v>43.248522752100712</v>
      </c>
      <c r="Q146" s="264">
        <v>42.15239785050597</v>
      </c>
      <c r="R146" s="264">
        <v>44.059580907647323</v>
      </c>
      <c r="S146" s="264">
        <v>46.292412315857341</v>
      </c>
      <c r="T146" s="264">
        <v>49.12954936580072</v>
      </c>
      <c r="U146" s="264">
        <v>45.843688399083952</v>
      </c>
      <c r="V146" s="264">
        <v>46.352426645395823</v>
      </c>
      <c r="W146" s="264">
        <v>56.823621886138532</v>
      </c>
      <c r="DA146" s="72" t="s">
        <v>632</v>
      </c>
    </row>
    <row r="147" spans="1:105" ht="12" customHeight="1" x14ac:dyDescent="0.25">
      <c r="A147" s="64" t="s">
        <v>30</v>
      </c>
      <c r="B147" s="231">
        <v>2.0200696237809632</v>
      </c>
      <c r="C147" s="231">
        <v>2.8458558572427122</v>
      </c>
      <c r="D147" s="231">
        <v>0.46559533078485638</v>
      </c>
      <c r="E147" s="231">
        <v>0.405185044892165</v>
      </c>
      <c r="F147" s="231">
        <v>0.34553398510302841</v>
      </c>
      <c r="G147" s="231">
        <v>0.38282625627047417</v>
      </c>
      <c r="H147" s="231">
        <v>0.66928967091526692</v>
      </c>
      <c r="I147" s="231">
        <v>0.63370497041862017</v>
      </c>
      <c r="J147" s="231">
        <v>0.60850275603127235</v>
      </c>
      <c r="K147" s="231">
        <v>1.650103091377296</v>
      </c>
      <c r="L147" s="231">
        <v>1.869434021562848</v>
      </c>
      <c r="M147" s="231">
        <v>1.612537422291799</v>
      </c>
      <c r="N147" s="231">
        <v>1.0707408529391049</v>
      </c>
      <c r="O147" s="231">
        <v>0.22392498680815789</v>
      </c>
      <c r="P147" s="231">
        <v>0.22957030461464159</v>
      </c>
      <c r="Q147" s="231">
        <v>0.46504381774121251</v>
      </c>
      <c r="R147" s="231">
        <v>0</v>
      </c>
      <c r="S147" s="231">
        <v>0</v>
      </c>
      <c r="T147" s="231">
        <v>5.1217711595858004</v>
      </c>
      <c r="U147" s="231">
        <v>4.2827683163373829</v>
      </c>
      <c r="V147" s="231">
        <v>2.3274938986372762</v>
      </c>
      <c r="W147" s="231">
        <v>1.7406432261420299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1.0557562672763769</v>
      </c>
      <c r="C149" s="231">
        <v>1.612454989989663</v>
      </c>
      <c r="D149" s="231">
        <v>0.86669824426016517</v>
      </c>
      <c r="E149" s="231">
        <v>0.86223255596730886</v>
      </c>
      <c r="F149" s="231">
        <v>0.78976087039667908</v>
      </c>
      <c r="G149" s="231">
        <v>0.76728813710185007</v>
      </c>
      <c r="H149" s="231">
        <v>0.68900611960127933</v>
      </c>
      <c r="I149" s="231">
        <v>0.66222155512046987</v>
      </c>
      <c r="J149" s="231">
        <v>0.54360740527915419</v>
      </c>
      <c r="K149" s="231">
        <v>1.2006281057625701</v>
      </c>
      <c r="L149" s="231">
        <v>1.6956527906483789</v>
      </c>
      <c r="M149" s="231">
        <v>1.3464499104892289</v>
      </c>
      <c r="N149" s="231">
        <v>1.1412640125039391</v>
      </c>
      <c r="O149" s="231">
        <v>0.99246254741082718</v>
      </c>
      <c r="P149" s="231">
        <v>0.9914537906090396</v>
      </c>
      <c r="Q149" s="231">
        <v>1.12149250997043</v>
      </c>
      <c r="R149" s="231">
        <v>1.3083470780108559</v>
      </c>
      <c r="S149" s="231">
        <v>1.495351004087679</v>
      </c>
      <c r="T149" s="231">
        <v>1.2399445399203231</v>
      </c>
      <c r="U149" s="231">
        <v>1.21407426328268</v>
      </c>
      <c r="V149" s="231">
        <v>1.536092780972669</v>
      </c>
      <c r="W149" s="231">
        <v>1.716289006245989</v>
      </c>
      <c r="DA149" s="73" t="s">
        <v>635</v>
      </c>
    </row>
    <row r="150" spans="1:105" ht="12" customHeight="1" x14ac:dyDescent="0.25">
      <c r="A150" s="64" t="s">
        <v>160</v>
      </c>
      <c r="B150" s="231">
        <v>0.23212309623927971</v>
      </c>
      <c r="C150" s="231">
        <v>0.37212196204043851</v>
      </c>
      <c r="D150" s="231">
        <v>0.22236084679370469</v>
      </c>
      <c r="E150" s="231">
        <v>0.22752211736315561</v>
      </c>
      <c r="F150" s="231">
        <v>0.25530838448608623</v>
      </c>
      <c r="G150" s="231">
        <v>0.24805890675559411</v>
      </c>
      <c r="H150" s="231">
        <v>0.23446457700458129</v>
      </c>
      <c r="I150" s="231">
        <v>0.20390056828778561</v>
      </c>
      <c r="J150" s="231">
        <v>0.20086194963694751</v>
      </c>
      <c r="K150" s="231">
        <v>0.42608756522947178</v>
      </c>
      <c r="L150" s="231">
        <v>0.54761230109995174</v>
      </c>
      <c r="M150" s="231">
        <v>0.44381223690246963</v>
      </c>
      <c r="N150" s="231">
        <v>0.43893115920129849</v>
      </c>
      <c r="O150" s="231">
        <v>0.36663961551701868</v>
      </c>
      <c r="P150" s="231">
        <v>0.50871722489048421</v>
      </c>
      <c r="Q150" s="231">
        <v>0.62146406471274063</v>
      </c>
      <c r="R150" s="231">
        <v>0.50343584397729046</v>
      </c>
      <c r="S150" s="231">
        <v>0.78913565892753657</v>
      </c>
      <c r="T150" s="231">
        <v>0.47704114663653718</v>
      </c>
      <c r="U150" s="231">
        <v>0.42586042396375112</v>
      </c>
      <c r="V150" s="231">
        <v>0.79967909345459065</v>
      </c>
      <c r="W150" s="231">
        <v>1.979966371145379</v>
      </c>
      <c r="DA150" s="73" t="s">
        <v>636</v>
      </c>
    </row>
    <row r="151" spans="1:105" ht="12" customHeight="1" x14ac:dyDescent="0.25">
      <c r="A151" s="64" t="s">
        <v>70</v>
      </c>
      <c r="B151" s="231">
        <v>2.699520737857517</v>
      </c>
      <c r="C151" s="231">
        <v>4.5152593417453151</v>
      </c>
      <c r="D151" s="231">
        <v>2.5328298227873942</v>
      </c>
      <c r="E151" s="231">
        <v>2.2683480991006899</v>
      </c>
      <c r="F151" s="231">
        <v>1.8636790274614909</v>
      </c>
      <c r="G151" s="231">
        <v>1.543113082669235</v>
      </c>
      <c r="H151" s="231">
        <v>1.624067337027371</v>
      </c>
      <c r="I151" s="231">
        <v>1.3182954802039339</v>
      </c>
      <c r="J151" s="231">
        <v>1.4926168251138969</v>
      </c>
      <c r="K151" s="231">
        <v>2.9689762706853071</v>
      </c>
      <c r="L151" s="231">
        <v>0</v>
      </c>
      <c r="M151" s="231">
        <v>1.9473928826559539</v>
      </c>
      <c r="N151" s="231">
        <v>0.87611048552038406</v>
      </c>
      <c r="O151" s="231">
        <v>1.0024967162048439</v>
      </c>
      <c r="P151" s="231">
        <v>1.3089723068045469</v>
      </c>
      <c r="Q151" s="231">
        <v>1.434597301005099</v>
      </c>
      <c r="R151" s="231">
        <v>3.493207849191724</v>
      </c>
      <c r="S151" s="231">
        <v>2.3934650799441779</v>
      </c>
      <c r="T151" s="231">
        <v>4.3624877658544046</v>
      </c>
      <c r="U151" s="231">
        <v>4.111513882298035</v>
      </c>
      <c r="V151" s="231">
        <v>2.6276216924998428</v>
      </c>
      <c r="W151" s="231">
        <v>3.425214386165456</v>
      </c>
      <c r="DA151" s="73" t="s">
        <v>637</v>
      </c>
    </row>
    <row r="152" spans="1:105" ht="12" customHeight="1" x14ac:dyDescent="0.25">
      <c r="A152" s="64" t="s">
        <v>34</v>
      </c>
      <c r="B152" s="231">
        <v>0.2079826968393535</v>
      </c>
      <c r="C152" s="231">
        <v>0.45535783356843762</v>
      </c>
      <c r="D152" s="231">
        <v>0.18312359314486221</v>
      </c>
      <c r="E152" s="231">
        <v>7.6653355952841312E-2</v>
      </c>
      <c r="F152" s="231">
        <v>0</v>
      </c>
      <c r="G152" s="231">
        <v>7.1270055880921279E-2</v>
      </c>
      <c r="H152" s="231">
        <v>6.8184943859477473E-2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17.116856844051188</v>
      </c>
      <c r="C153" s="231">
        <v>27.49703750470357</v>
      </c>
      <c r="D153" s="231">
        <v>16.683546387833651</v>
      </c>
      <c r="E153" s="231">
        <v>14.74327297828926</v>
      </c>
      <c r="F153" s="231">
        <v>14.52951993127631</v>
      </c>
      <c r="G153" s="231">
        <v>13.90957235827563</v>
      </c>
      <c r="H153" s="231">
        <v>13.093507624726159</v>
      </c>
      <c r="I153" s="231">
        <v>13.14081725834979</v>
      </c>
      <c r="J153" s="231">
        <v>12.20589974237479</v>
      </c>
      <c r="K153" s="231">
        <v>29.804957334214599</v>
      </c>
      <c r="L153" s="231">
        <v>31.432191102335072</v>
      </c>
      <c r="M153" s="231">
        <v>43.048294278622762</v>
      </c>
      <c r="N153" s="231">
        <v>34.484957722163323</v>
      </c>
      <c r="O153" s="231">
        <v>36.373100681639492</v>
      </c>
      <c r="P153" s="231">
        <v>39.720560442270447</v>
      </c>
      <c r="Q153" s="231">
        <v>38.458559638473297</v>
      </c>
      <c r="R153" s="231">
        <v>38.636001631650757</v>
      </c>
      <c r="S153" s="231">
        <v>41.444064058996076</v>
      </c>
      <c r="T153" s="231">
        <v>37.749526040517168</v>
      </c>
      <c r="U153" s="231">
        <v>34.891570569787021</v>
      </c>
      <c r="V153" s="231">
        <v>38.324077291249083</v>
      </c>
      <c r="W153" s="231">
        <v>46.863185954138807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2.8556726005865941E-2</v>
      </c>
      <c r="G156" s="231">
        <v>2.8176256184670991E-2</v>
      </c>
      <c r="H156" s="231">
        <v>2.8543596726171089E-2</v>
      </c>
      <c r="I156" s="231">
        <v>3.7029708569606613E-2</v>
      </c>
      <c r="J156" s="231">
        <v>5.885334456231299E-2</v>
      </c>
      <c r="K156" s="231">
        <v>0.1897388872992764</v>
      </c>
      <c r="L156" s="231">
        <v>0.14558366192090541</v>
      </c>
      <c r="M156" s="231">
        <v>0.53214508999863985</v>
      </c>
      <c r="N156" s="231">
        <v>0.39819339609903331</v>
      </c>
      <c r="O156" s="231">
        <v>0.35303434322521771</v>
      </c>
      <c r="P156" s="231">
        <v>0.48924868291154999</v>
      </c>
      <c r="Q156" s="231">
        <v>5.1240518603194798E-2</v>
      </c>
      <c r="R156" s="231">
        <v>0.11858850481667681</v>
      </c>
      <c r="S156" s="231">
        <v>0.17039651390186561</v>
      </c>
      <c r="T156" s="231">
        <v>0.17877871328648329</v>
      </c>
      <c r="U156" s="231">
        <v>0.91790094341508188</v>
      </c>
      <c r="V156" s="231">
        <v>0.73746188858235018</v>
      </c>
      <c r="W156" s="231">
        <v>1.09832294230087</v>
      </c>
      <c r="DA156" s="73" t="s">
        <v>642</v>
      </c>
    </row>
    <row r="157" spans="1:105" ht="12" customHeight="1" x14ac:dyDescent="0.25">
      <c r="A157" s="61" t="s">
        <v>643</v>
      </c>
      <c r="B157" s="265">
        <v>4.9890269235146834</v>
      </c>
      <c r="C157" s="265">
        <v>6.8879649690609126</v>
      </c>
      <c r="D157" s="265">
        <v>4.8998481793130431</v>
      </c>
      <c r="E157" s="265">
        <v>4.0931952868442947</v>
      </c>
      <c r="F157" s="265">
        <v>4.0336092382018336</v>
      </c>
      <c r="G157" s="265">
        <v>4.041714298662952</v>
      </c>
      <c r="H157" s="265">
        <v>3.8998509366657101</v>
      </c>
      <c r="I157" s="265">
        <v>3.8546172664021832</v>
      </c>
      <c r="J157" s="265">
        <v>3.8492822625409109</v>
      </c>
      <c r="K157" s="265">
        <v>4.9250043918179296</v>
      </c>
      <c r="L157" s="265">
        <v>3.796645397034986</v>
      </c>
      <c r="M157" s="265">
        <v>5.3674055753657006</v>
      </c>
      <c r="N157" s="265">
        <v>4.6190970008559962</v>
      </c>
      <c r="O157" s="265">
        <v>6.1272699914080384</v>
      </c>
      <c r="P157" s="265">
        <v>6.9835526080170451</v>
      </c>
      <c r="Q157" s="265">
        <v>6.9596280452903461</v>
      </c>
      <c r="R157" s="265">
        <v>7.0657581834996712</v>
      </c>
      <c r="S157" s="265">
        <v>7.0891401558040332</v>
      </c>
      <c r="T157" s="265">
        <v>7.5547560243059451</v>
      </c>
      <c r="U157" s="265">
        <v>6.004481781228594</v>
      </c>
      <c r="V157" s="265">
        <v>7.1881162214508789</v>
      </c>
      <c r="W157" s="265">
        <v>8.0666347894503119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0.99999999999999989</v>
      </c>
      <c r="C162" s="234">
        <f t="shared" si="3"/>
        <v>1.0000000000000004</v>
      </c>
      <c r="D162" s="234">
        <f t="shared" si="3"/>
        <v>1.0000000000000002</v>
      </c>
      <c r="E162" s="234">
        <f t="shared" si="3"/>
        <v>1</v>
      </c>
      <c r="F162" s="234">
        <f t="shared" si="3"/>
        <v>1</v>
      </c>
      <c r="G162" s="234">
        <f t="shared" si="3"/>
        <v>1</v>
      </c>
      <c r="H162" s="234">
        <f t="shared" si="3"/>
        <v>0.99999999999999978</v>
      </c>
      <c r="I162" s="234">
        <f t="shared" si="3"/>
        <v>0.99999999999999989</v>
      </c>
      <c r="J162" s="234">
        <f t="shared" si="3"/>
        <v>1</v>
      </c>
      <c r="K162" s="234">
        <f t="shared" si="3"/>
        <v>0.99999999999999956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1.4999999999981714E-3</v>
      </c>
      <c r="C163" s="301">
        <f t="shared" si="4"/>
        <v>1.4999999999987712E-3</v>
      </c>
      <c r="D163" s="301">
        <f t="shared" si="4"/>
        <v>1.4999999999983989E-3</v>
      </c>
      <c r="E163" s="301">
        <f t="shared" si="4"/>
        <v>1.4999999999985828E-3</v>
      </c>
      <c r="F163" s="301">
        <f t="shared" si="4"/>
        <v>1.4999999999984459E-3</v>
      </c>
      <c r="G163" s="301">
        <f t="shared" si="4"/>
        <v>1.4999999999980571E-3</v>
      </c>
      <c r="H163" s="301">
        <f t="shared" si="4"/>
        <v>1.4999999999983379E-3</v>
      </c>
      <c r="I163" s="301">
        <f t="shared" si="4"/>
        <v>1.4999999999991082E-3</v>
      </c>
      <c r="J163" s="301">
        <f t="shared" si="4"/>
        <v>1.5000000000014763E-3</v>
      </c>
      <c r="K163" s="301">
        <f t="shared" si="4"/>
        <v>1.4999999999977089E-3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7.4999999999908603E-4</v>
      </c>
      <c r="C164" s="235">
        <f t="shared" si="5"/>
        <v>7.499999999993856E-4</v>
      </c>
      <c r="D164" s="235">
        <f t="shared" si="5"/>
        <v>7.4999999999919944E-4</v>
      </c>
      <c r="E164" s="235">
        <f t="shared" si="5"/>
        <v>7.4999999999929138E-4</v>
      </c>
      <c r="F164" s="235">
        <f t="shared" si="5"/>
        <v>7.499999999992234E-4</v>
      </c>
      <c r="G164" s="235">
        <f t="shared" si="5"/>
        <v>7.4999999999902857E-4</v>
      </c>
      <c r="H164" s="235">
        <f t="shared" si="5"/>
        <v>7.4999999999916897E-4</v>
      </c>
      <c r="I164" s="235">
        <f t="shared" si="5"/>
        <v>7.4999999999955408E-4</v>
      </c>
      <c r="J164" s="235">
        <f t="shared" si="5"/>
        <v>7.5000000000073814E-4</v>
      </c>
      <c r="K164" s="235">
        <f t="shared" si="5"/>
        <v>7.4999999999885488E-4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1.8999999999976827E-2</v>
      </c>
      <c r="C165" s="235">
        <f t="shared" si="6"/>
        <v>1.8999999999984415E-2</v>
      </c>
      <c r="D165" s="235">
        <f t="shared" si="6"/>
        <v>1.8999999999979703E-2</v>
      </c>
      <c r="E165" s="235">
        <f t="shared" si="6"/>
        <v>1.8999999999982038E-2</v>
      </c>
      <c r="F165" s="235">
        <f t="shared" si="6"/>
        <v>1.89999999999803E-2</v>
      </c>
      <c r="G165" s="235">
        <f t="shared" si="6"/>
        <v>1.899999999997537E-2</v>
      </c>
      <c r="H165" s="235">
        <f t="shared" si="6"/>
        <v>1.8999999999978937E-2</v>
      </c>
      <c r="I165" s="235">
        <f t="shared" si="6"/>
        <v>1.8999999999988686E-2</v>
      </c>
      <c r="J165" s="235">
        <f t="shared" si="6"/>
        <v>1.9000000000018689E-2</v>
      </c>
      <c r="K165" s="235">
        <f t="shared" si="6"/>
        <v>1.8999999999970967E-2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4.999999999993921E-4</v>
      </c>
      <c r="C166" s="235">
        <f t="shared" si="7"/>
        <v>4.9999999999959213E-4</v>
      </c>
      <c r="D166" s="235">
        <f t="shared" si="7"/>
        <v>4.9999999999946778E-4</v>
      </c>
      <c r="E166" s="235">
        <f t="shared" si="7"/>
        <v>4.9999999999952947E-4</v>
      </c>
      <c r="F166" s="235">
        <f t="shared" si="7"/>
        <v>4.9999999999948371E-4</v>
      </c>
      <c r="G166" s="235">
        <f t="shared" si="7"/>
        <v>4.9999999999935393E-4</v>
      </c>
      <c r="H166" s="235">
        <f t="shared" si="7"/>
        <v>4.9999999999944783E-4</v>
      </c>
      <c r="I166" s="235">
        <f t="shared" si="7"/>
        <v>4.9999999999970467E-4</v>
      </c>
      <c r="J166" s="235">
        <f t="shared" si="7"/>
        <v>5.0000000000049376E-4</v>
      </c>
      <c r="K166" s="235">
        <f t="shared" si="7"/>
        <v>4.9999999999923814E-4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2.4207026557037993E-3</v>
      </c>
      <c r="C167" s="302">
        <f t="shared" si="8"/>
        <v>2.3380851472332587E-3</v>
      </c>
      <c r="D167" s="302">
        <f t="shared" si="8"/>
        <v>2.4787809716249796E-3</v>
      </c>
      <c r="E167" s="302">
        <f t="shared" si="8"/>
        <v>2.4660934735015461E-3</v>
      </c>
      <c r="F167" s="302">
        <f t="shared" si="8"/>
        <v>2.484660630032691E-3</v>
      </c>
      <c r="G167" s="302">
        <f t="shared" si="8"/>
        <v>2.5033052948458907E-3</v>
      </c>
      <c r="H167" s="302">
        <f t="shared" si="8"/>
        <v>2.491108694019294E-3</v>
      </c>
      <c r="I167" s="302">
        <f t="shared" si="8"/>
        <v>2.5052017343572585E-3</v>
      </c>
      <c r="J167" s="302">
        <f t="shared" si="8"/>
        <v>2.5190539449838705E-3</v>
      </c>
      <c r="K167" s="302">
        <f t="shared" si="8"/>
        <v>2.2437661921600647E-3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0.56195590101906345</v>
      </c>
      <c r="C168" s="303">
        <f t="shared" si="9"/>
        <v>0.57388632509383708</v>
      </c>
      <c r="D168" s="303">
        <f t="shared" si="9"/>
        <v>0.55305869951029818</v>
      </c>
      <c r="E168" s="303">
        <f t="shared" si="9"/>
        <v>0.55484871974369776</v>
      </c>
      <c r="F168" s="303">
        <f t="shared" si="9"/>
        <v>0.55216304911960534</v>
      </c>
      <c r="G168" s="303">
        <f t="shared" si="9"/>
        <v>0.54940974017717048</v>
      </c>
      <c r="H168" s="303">
        <f t="shared" si="9"/>
        <v>0.55132939617006249</v>
      </c>
      <c r="I168" s="303">
        <f t="shared" si="9"/>
        <v>0.54916885159134843</v>
      </c>
      <c r="J168" s="303">
        <f t="shared" si="9"/>
        <v>0.5470555011923891</v>
      </c>
      <c r="K168" s="303">
        <f t="shared" si="9"/>
        <v>0.58916562337525424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0.4138733963252591</v>
      </c>
      <c r="C169" s="237">
        <f t="shared" si="10"/>
        <v>0.40202558975894787</v>
      </c>
      <c r="D169" s="237">
        <f t="shared" si="10"/>
        <v>0.42271251951810024</v>
      </c>
      <c r="E169" s="237">
        <f t="shared" si="10"/>
        <v>0.42093518678282132</v>
      </c>
      <c r="F169" s="237">
        <f t="shared" si="10"/>
        <v>0.42360229025038448</v>
      </c>
      <c r="G169" s="237">
        <f t="shared" si="10"/>
        <v>0.4263369545280119</v>
      </c>
      <c r="H169" s="237">
        <f t="shared" si="10"/>
        <v>0.42442949513594214</v>
      </c>
      <c r="I169" s="237">
        <f t="shared" si="10"/>
        <v>0.4265759466743072</v>
      </c>
      <c r="J169" s="237">
        <f t="shared" si="10"/>
        <v>0.42867544486260578</v>
      </c>
      <c r="K169" s="237">
        <f t="shared" si="10"/>
        <v>0.38684061043261858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1.0000000000000004</v>
      </c>
      <c r="C171" s="234">
        <f t="shared" si="11"/>
        <v>1.0000000000000002</v>
      </c>
      <c r="D171" s="234">
        <f t="shared" si="11"/>
        <v>1</v>
      </c>
      <c r="E171" s="234">
        <f t="shared" si="11"/>
        <v>1</v>
      </c>
      <c r="F171" s="234">
        <f t="shared" si="11"/>
        <v>1</v>
      </c>
      <c r="G171" s="234">
        <f t="shared" si="11"/>
        <v>0.99999999999999978</v>
      </c>
      <c r="H171" s="234">
        <f t="shared" si="11"/>
        <v>0.99999999999999967</v>
      </c>
      <c r="I171" s="234">
        <f t="shared" si="11"/>
        <v>0.99999999999999956</v>
      </c>
      <c r="J171" s="234">
        <f t="shared" si="11"/>
        <v>0.99999999999999978</v>
      </c>
      <c r="K171" s="234">
        <f t="shared" si="11"/>
        <v>0.99999999999999989</v>
      </c>
      <c r="L171" s="234">
        <f t="shared" si="11"/>
        <v>0.99999999999999989</v>
      </c>
      <c r="M171" s="234">
        <f t="shared" si="11"/>
        <v>0.99999999999999989</v>
      </c>
      <c r="N171" s="234">
        <f t="shared" si="11"/>
        <v>1.0000000000000002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1.1562807699672844E-3</v>
      </c>
      <c r="C172" s="301">
        <f t="shared" si="12"/>
        <v>1.1562807699663908E-3</v>
      </c>
      <c r="D172" s="301">
        <f t="shared" si="12"/>
        <v>1.1562807699670096E-3</v>
      </c>
      <c r="E172" s="301">
        <f t="shared" si="12"/>
        <v>1.1562807699668819E-3</v>
      </c>
      <c r="F172" s="301">
        <f t="shared" si="12"/>
        <v>1.1562807699670643E-3</v>
      </c>
      <c r="G172" s="301">
        <f t="shared" si="12"/>
        <v>1.1562807699675084E-3</v>
      </c>
      <c r="H172" s="301">
        <f t="shared" si="12"/>
        <v>1.1562807699671471E-3</v>
      </c>
      <c r="I172" s="301">
        <f t="shared" si="12"/>
        <v>1.1562807699662602E-3</v>
      </c>
      <c r="J172" s="301">
        <f t="shared" si="12"/>
        <v>1.1562807699634838E-3</v>
      </c>
      <c r="K172" s="301">
        <f t="shared" si="12"/>
        <v>1.156280769966994E-3</v>
      </c>
      <c r="L172" s="301">
        <f t="shared" si="12"/>
        <v>1.1562807699672197E-3</v>
      </c>
      <c r="M172" s="301">
        <f t="shared" si="12"/>
        <v>1.1562807699675047E-3</v>
      </c>
      <c r="N172" s="301">
        <f t="shared" si="12"/>
        <v>1.1562807699668015E-3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5.3735398516054393E-4</v>
      </c>
      <c r="C173" s="235">
        <f t="shared" si="13"/>
        <v>5.3735398516012857E-4</v>
      </c>
      <c r="D173" s="235">
        <f t="shared" si="13"/>
        <v>5.3735398516041631E-4</v>
      </c>
      <c r="E173" s="235">
        <f t="shared" si="13"/>
        <v>5.3735398516035679E-4</v>
      </c>
      <c r="F173" s="235">
        <f t="shared" si="13"/>
        <v>5.3735398516044136E-4</v>
      </c>
      <c r="G173" s="235">
        <f t="shared" si="13"/>
        <v>5.3735398516064823E-4</v>
      </c>
      <c r="H173" s="235">
        <f t="shared" si="13"/>
        <v>5.3735398516048007E-4</v>
      </c>
      <c r="I173" s="235">
        <f t="shared" si="13"/>
        <v>5.3735398516006839E-4</v>
      </c>
      <c r="J173" s="235">
        <f t="shared" si="13"/>
        <v>5.3735398515877743E-4</v>
      </c>
      <c r="K173" s="235">
        <f t="shared" si="13"/>
        <v>5.3735398516040905E-4</v>
      </c>
      <c r="L173" s="235">
        <f t="shared" si="13"/>
        <v>5.3735398516051368E-4</v>
      </c>
      <c r="M173" s="235">
        <f t="shared" si="13"/>
        <v>5.3735398516064627E-4</v>
      </c>
      <c r="N173" s="235">
        <f t="shared" si="13"/>
        <v>5.3735398516031982E-4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1.5757905007650355E-2</v>
      </c>
      <c r="C174" s="235">
        <f t="shared" si="14"/>
        <v>1.5757905007638181E-2</v>
      </c>
      <c r="D174" s="235">
        <f t="shared" si="14"/>
        <v>1.5757905007646619E-2</v>
      </c>
      <c r="E174" s="235">
        <f t="shared" si="14"/>
        <v>1.575790500764487E-2</v>
      </c>
      <c r="F174" s="235">
        <f t="shared" si="14"/>
        <v>1.5757905007647351E-2</v>
      </c>
      <c r="G174" s="235">
        <f t="shared" si="14"/>
        <v>1.5757905007653412E-2</v>
      </c>
      <c r="H174" s="235">
        <f t="shared" si="14"/>
        <v>1.5757905007648482E-2</v>
      </c>
      <c r="I174" s="235">
        <f t="shared" si="14"/>
        <v>1.5757905007636408E-2</v>
      </c>
      <c r="J174" s="235">
        <f t="shared" si="14"/>
        <v>1.575790500759856E-2</v>
      </c>
      <c r="K174" s="235">
        <f t="shared" si="14"/>
        <v>1.57579050076464E-2</v>
      </c>
      <c r="L174" s="235">
        <f t="shared" si="14"/>
        <v>1.5757905007649474E-2</v>
      </c>
      <c r="M174" s="235">
        <f t="shared" si="14"/>
        <v>1.575790500765336E-2</v>
      </c>
      <c r="N174" s="235">
        <f t="shared" si="14"/>
        <v>1.5757905007643774E-2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3.8542692332242797E-4</v>
      </c>
      <c r="C175" s="235">
        <f t="shared" si="15"/>
        <v>3.8542692332213014E-4</v>
      </c>
      <c r="D175" s="235">
        <f t="shared" si="15"/>
        <v>3.8542692332233658E-4</v>
      </c>
      <c r="E175" s="235">
        <f t="shared" si="15"/>
        <v>3.8542692332229375E-4</v>
      </c>
      <c r="F175" s="235">
        <f t="shared" si="15"/>
        <v>3.8542692332235457E-4</v>
      </c>
      <c r="G175" s="235">
        <f t="shared" si="15"/>
        <v>3.8542692332250273E-4</v>
      </c>
      <c r="H175" s="235">
        <f t="shared" si="15"/>
        <v>3.8542692332238228E-4</v>
      </c>
      <c r="I175" s="235">
        <f t="shared" si="15"/>
        <v>3.8542692332208688E-4</v>
      </c>
      <c r="J175" s="235">
        <f t="shared" si="15"/>
        <v>3.8542692332116114E-4</v>
      </c>
      <c r="K175" s="235">
        <f t="shared" si="15"/>
        <v>3.8542692332233132E-4</v>
      </c>
      <c r="L175" s="235">
        <f t="shared" si="15"/>
        <v>3.8542692332240656E-4</v>
      </c>
      <c r="M175" s="235">
        <f t="shared" si="15"/>
        <v>3.8542692332250137E-4</v>
      </c>
      <c r="N175" s="235">
        <f t="shared" si="15"/>
        <v>3.8542692332226702E-4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1.9710397088595045E-3</v>
      </c>
      <c r="C176" s="302">
        <f t="shared" si="16"/>
        <v>2.0590514232993219E-3</v>
      </c>
      <c r="D176" s="302">
        <f t="shared" si="16"/>
        <v>1.9346541613711804E-3</v>
      </c>
      <c r="E176" s="302">
        <f t="shared" si="16"/>
        <v>1.9491812469344797E-3</v>
      </c>
      <c r="F176" s="302">
        <f t="shared" si="16"/>
        <v>1.9334775829286956E-3</v>
      </c>
      <c r="G176" s="302">
        <f t="shared" si="16"/>
        <v>1.9138988758084236E-3</v>
      </c>
      <c r="H176" s="302">
        <f t="shared" si="16"/>
        <v>1.9196646899589766E-3</v>
      </c>
      <c r="I176" s="302">
        <f t="shared" si="16"/>
        <v>1.9089212394161196E-3</v>
      </c>
      <c r="J176" s="302">
        <f t="shared" si="16"/>
        <v>1.8982857990953879E-3</v>
      </c>
      <c r="K176" s="302">
        <f t="shared" si="16"/>
        <v>2.25605215975713E-3</v>
      </c>
      <c r="L176" s="302">
        <f t="shared" si="16"/>
        <v>2.3738142814693649E-3</v>
      </c>
      <c r="M176" s="302">
        <f t="shared" si="16"/>
        <v>2.3048563176420621E-3</v>
      </c>
      <c r="N176" s="302">
        <f t="shared" si="16"/>
        <v>2.2407541719257603E-3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0.84282303252918334</v>
      </c>
      <c r="C177" s="303">
        <f t="shared" si="17"/>
        <v>0.83544521166390762</v>
      </c>
      <c r="D177" s="303">
        <f t="shared" si="17"/>
        <v>0.84612694307984948</v>
      </c>
      <c r="E177" s="303">
        <f t="shared" si="17"/>
        <v>0.84495952048951428</v>
      </c>
      <c r="F177" s="303">
        <f t="shared" si="17"/>
        <v>0.84629852558255503</v>
      </c>
      <c r="G177" s="303">
        <f t="shared" si="17"/>
        <v>0.84786234745840972</v>
      </c>
      <c r="H177" s="303">
        <f t="shared" si="17"/>
        <v>0.84731310228446033</v>
      </c>
      <c r="I177" s="303">
        <f t="shared" si="17"/>
        <v>0.84821831869750541</v>
      </c>
      <c r="J177" s="303">
        <f t="shared" si="17"/>
        <v>0.84911011521420399</v>
      </c>
      <c r="K177" s="303">
        <f t="shared" si="17"/>
        <v>0.82076329580641361</v>
      </c>
      <c r="L177" s="303">
        <f t="shared" si="17"/>
        <v>0.81406369674993417</v>
      </c>
      <c r="M177" s="303">
        <f t="shared" si="17"/>
        <v>0.81928827626186451</v>
      </c>
      <c r="N177" s="303">
        <f t="shared" si="17"/>
        <v>0.82404412402119687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0.1060615853432999</v>
      </c>
      <c r="C178" s="303">
        <f t="shared" si="18"/>
        <v>0.11142874622774349</v>
      </c>
      <c r="D178" s="303">
        <f t="shared" si="18"/>
        <v>0.10383576697411807</v>
      </c>
      <c r="E178" s="303">
        <f t="shared" si="18"/>
        <v>0.10471155225630351</v>
      </c>
      <c r="F178" s="303">
        <f t="shared" si="18"/>
        <v>0.10374496737451142</v>
      </c>
      <c r="G178" s="303">
        <f t="shared" si="18"/>
        <v>0.10258758925615213</v>
      </c>
      <c r="H178" s="303">
        <f t="shared" si="18"/>
        <v>0.10293781191834939</v>
      </c>
      <c r="I178" s="303">
        <f t="shared" si="18"/>
        <v>0.1023006388996788</v>
      </c>
      <c r="J178" s="303">
        <f t="shared" si="18"/>
        <v>0.10166920192586747</v>
      </c>
      <c r="K178" s="303">
        <f t="shared" si="18"/>
        <v>0.12241658853077932</v>
      </c>
      <c r="L178" s="303">
        <f t="shared" si="18"/>
        <v>0.12786133145952661</v>
      </c>
      <c r="M178" s="303">
        <f t="shared" si="18"/>
        <v>0.12431409168696948</v>
      </c>
      <c r="N178" s="303">
        <f t="shared" si="18"/>
        <v>0.1206030711467827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5.5485808892242861E-2</v>
      </c>
      <c r="C179" s="304">
        <f t="shared" si="19"/>
        <v>6.3429448390449505E-2</v>
      </c>
      <c r="D179" s="304">
        <f t="shared" si="19"/>
        <v>5.1470255016746708E-2</v>
      </c>
      <c r="E179" s="304">
        <f t="shared" si="19"/>
        <v>5.4764222092602031E-2</v>
      </c>
      <c r="F179" s="304">
        <f t="shared" si="19"/>
        <v>5.2883179693294334E-2</v>
      </c>
      <c r="G179" s="304">
        <f t="shared" si="19"/>
        <v>4.9768611662576755E-2</v>
      </c>
      <c r="H179" s="304">
        <f t="shared" si="19"/>
        <v>4.9941653243631215E-2</v>
      </c>
      <c r="I179" s="304">
        <f t="shared" si="19"/>
        <v>4.8888515826405292E-2</v>
      </c>
      <c r="J179" s="304">
        <f t="shared" si="19"/>
        <v>4.6421103343641711E-2</v>
      </c>
      <c r="K179" s="304">
        <f t="shared" si="19"/>
        <v>8.0086983899680983E-2</v>
      </c>
      <c r="L179" s="304">
        <f t="shared" si="19"/>
        <v>9.1393558185553711E-2</v>
      </c>
      <c r="M179" s="304">
        <f t="shared" si="19"/>
        <v>9.0060269350609248E-2</v>
      </c>
      <c r="N179" s="304">
        <f t="shared" si="19"/>
        <v>8.4194282524417838E-2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5.0575776451057035E-2</v>
      </c>
      <c r="C180" s="304">
        <f t="shared" si="20"/>
        <v>4.7999297837293987E-2</v>
      </c>
      <c r="D180" s="304">
        <f t="shared" si="20"/>
        <v>5.236551195737138E-2</v>
      </c>
      <c r="E180" s="304">
        <f t="shared" si="20"/>
        <v>4.9947330163701474E-2</v>
      </c>
      <c r="F180" s="304">
        <f t="shared" si="20"/>
        <v>5.0861787681217081E-2</v>
      </c>
      <c r="G180" s="304">
        <f t="shared" si="20"/>
        <v>5.2818977593575338E-2</v>
      </c>
      <c r="H180" s="304">
        <f t="shared" si="20"/>
        <v>5.2996158674718165E-2</v>
      </c>
      <c r="I180" s="304">
        <f t="shared" si="20"/>
        <v>5.3412123073273518E-2</v>
      </c>
      <c r="J180" s="304">
        <f t="shared" si="20"/>
        <v>5.5248098582225721E-2</v>
      </c>
      <c r="K180" s="304">
        <f t="shared" si="20"/>
        <v>4.2329604631098354E-2</v>
      </c>
      <c r="L180" s="304">
        <f t="shared" si="20"/>
        <v>3.6467773273972916E-2</v>
      </c>
      <c r="M180" s="304">
        <f t="shared" si="20"/>
        <v>3.4253822336360241E-2</v>
      </c>
      <c r="N180" s="304">
        <f t="shared" si="20"/>
        <v>3.6408788622364845E-2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3.1307375732557034E-2</v>
      </c>
      <c r="C181" s="303">
        <f t="shared" si="21"/>
        <v>3.3230023998963035E-2</v>
      </c>
      <c r="D181" s="303">
        <f t="shared" si="21"/>
        <v>3.0265669098564835E-2</v>
      </c>
      <c r="E181" s="303">
        <f t="shared" si="21"/>
        <v>3.0542779321153419E-2</v>
      </c>
      <c r="F181" s="303">
        <f t="shared" si="21"/>
        <v>3.0186062773907743E-2</v>
      </c>
      <c r="G181" s="303">
        <f t="shared" si="21"/>
        <v>2.9799197723525447E-2</v>
      </c>
      <c r="H181" s="303">
        <f t="shared" si="21"/>
        <v>2.9992454421132478E-2</v>
      </c>
      <c r="I181" s="303">
        <f t="shared" si="21"/>
        <v>2.9735154477314479E-2</v>
      </c>
      <c r="J181" s="303">
        <f t="shared" si="21"/>
        <v>2.9485430374791077E-2</v>
      </c>
      <c r="K181" s="303">
        <f t="shared" si="21"/>
        <v>3.6727096816953811E-2</v>
      </c>
      <c r="L181" s="303">
        <f t="shared" si="21"/>
        <v>3.7864190822970066E-2</v>
      </c>
      <c r="M181" s="303">
        <f t="shared" si="21"/>
        <v>3.6255809047419874E-2</v>
      </c>
      <c r="N181" s="303">
        <f t="shared" si="21"/>
        <v>3.5275083974001552E-2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6.3141328811843834E-3</v>
      </c>
      <c r="C182" s="304">
        <f t="shared" si="22"/>
        <v>6.8960068255241001E-3</v>
      </c>
      <c r="D182" s="304">
        <f t="shared" si="22"/>
        <v>5.9719645799502022E-3</v>
      </c>
      <c r="E182" s="304">
        <f t="shared" si="22"/>
        <v>6.321846526203722E-3</v>
      </c>
      <c r="F182" s="304">
        <f t="shared" si="22"/>
        <v>6.2178800174519195E-3</v>
      </c>
      <c r="G182" s="304">
        <f t="shared" si="22"/>
        <v>5.9482144426241303E-3</v>
      </c>
      <c r="H182" s="304">
        <f t="shared" si="22"/>
        <v>5.9125581652214104E-3</v>
      </c>
      <c r="I182" s="304">
        <f t="shared" si="22"/>
        <v>5.8822791184559818E-3</v>
      </c>
      <c r="J182" s="304">
        <f t="shared" si="22"/>
        <v>5.548730793478414E-3</v>
      </c>
      <c r="K182" s="304">
        <f t="shared" si="22"/>
        <v>8.1811400992789999E-3</v>
      </c>
      <c r="L182" s="304">
        <f t="shared" si="22"/>
        <v>9.2305320792396631E-3</v>
      </c>
      <c r="M182" s="304">
        <f t="shared" si="22"/>
        <v>9.2447855079604013E-3</v>
      </c>
      <c r="N182" s="304">
        <f t="shared" si="22"/>
        <v>8.9495515279433956E-3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1.8393685258493872E-2</v>
      </c>
      <c r="C183" s="304">
        <f t="shared" si="23"/>
        <v>2.0316333524909854E-2</v>
      </c>
      <c r="D183" s="304">
        <f t="shared" si="23"/>
        <v>1.735197862450474E-2</v>
      </c>
      <c r="E183" s="304">
        <f t="shared" si="23"/>
        <v>1.7629088847094753E-2</v>
      </c>
      <c r="F183" s="304">
        <f t="shared" si="23"/>
        <v>1.7272372299847044E-2</v>
      </c>
      <c r="G183" s="304">
        <f t="shared" si="23"/>
        <v>1.6885507249459784E-2</v>
      </c>
      <c r="H183" s="304">
        <f t="shared" si="23"/>
        <v>1.7078763947070853E-2</v>
      </c>
      <c r="I183" s="304">
        <f t="shared" si="23"/>
        <v>1.6821464003262745E-2</v>
      </c>
      <c r="J183" s="304">
        <f t="shared" si="23"/>
        <v>1.6571739900770363E-2</v>
      </c>
      <c r="K183" s="304">
        <f t="shared" si="23"/>
        <v>2.3813406342893903E-2</v>
      </c>
      <c r="L183" s="304">
        <f t="shared" si="23"/>
        <v>2.4950500348907632E-2</v>
      </c>
      <c r="M183" s="304">
        <f t="shared" si="23"/>
        <v>2.3342118573354251E-2</v>
      </c>
      <c r="N183" s="304">
        <f t="shared" si="23"/>
        <v>2.2361393499943781E-2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6.5995575928787771E-3</v>
      </c>
      <c r="C184" s="305">
        <f t="shared" si="24"/>
        <v>6.0176836485290788E-3</v>
      </c>
      <c r="D184" s="305">
        <f t="shared" si="24"/>
        <v>6.9417258941098913E-3</v>
      </c>
      <c r="E184" s="305">
        <f t="shared" si="24"/>
        <v>6.591843947854943E-3</v>
      </c>
      <c r="F184" s="305">
        <f t="shared" si="24"/>
        <v>6.6958104566087759E-3</v>
      </c>
      <c r="G184" s="305">
        <f t="shared" si="24"/>
        <v>6.9654760314415325E-3</v>
      </c>
      <c r="H184" s="305">
        <f t="shared" si="24"/>
        <v>7.0011323088402123E-3</v>
      </c>
      <c r="I184" s="305">
        <f t="shared" si="24"/>
        <v>7.0314113555957495E-3</v>
      </c>
      <c r="J184" s="305">
        <f t="shared" si="24"/>
        <v>7.3649596805422969E-3</v>
      </c>
      <c r="K184" s="305">
        <f t="shared" si="24"/>
        <v>4.7325503747809141E-3</v>
      </c>
      <c r="L184" s="305">
        <f t="shared" si="24"/>
        <v>3.6831583948227727E-3</v>
      </c>
      <c r="M184" s="305">
        <f t="shared" si="24"/>
        <v>3.6689049661052186E-3</v>
      </c>
      <c r="N184" s="305">
        <f t="shared" si="24"/>
        <v>3.9641389461143707E-3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0.99999999999999978</v>
      </c>
      <c r="D187" s="234">
        <f t="shared" si="25"/>
        <v>1</v>
      </c>
      <c r="E187" s="234">
        <f t="shared" si="25"/>
        <v>0.99999999999999989</v>
      </c>
      <c r="F187" s="234">
        <f t="shared" si="25"/>
        <v>1</v>
      </c>
      <c r="G187" s="234">
        <f t="shared" si="25"/>
        <v>1</v>
      </c>
      <c r="H187" s="234">
        <f t="shared" si="25"/>
        <v>1</v>
      </c>
      <c r="I187" s="234">
        <f t="shared" si="25"/>
        <v>1.0000000000000002</v>
      </c>
      <c r="J187" s="234">
        <f t="shared" si="25"/>
        <v>0.99999999999999967</v>
      </c>
      <c r="K187" s="234">
        <f t="shared" si="25"/>
        <v>0.99999999999999989</v>
      </c>
      <c r="L187" s="234">
        <f t="shared" si="25"/>
        <v>1</v>
      </c>
      <c r="M187" s="234">
        <f t="shared" si="25"/>
        <v>1</v>
      </c>
      <c r="N187" s="234">
        <f t="shared" si="25"/>
        <v>1</v>
      </c>
      <c r="O187" s="234">
        <f t="shared" si="25"/>
        <v>1.0000000000000002</v>
      </c>
      <c r="P187" s="234">
        <f t="shared" si="25"/>
        <v>1.0000000000000004</v>
      </c>
      <c r="Q187" s="234">
        <f t="shared" si="25"/>
        <v>0.99999999999999956</v>
      </c>
      <c r="R187" s="234">
        <f t="shared" si="25"/>
        <v>1.0000000000000002</v>
      </c>
      <c r="S187" s="234">
        <f t="shared" si="25"/>
        <v>1</v>
      </c>
      <c r="T187" s="234">
        <f t="shared" si="25"/>
        <v>0.99999999999999967</v>
      </c>
      <c r="U187" s="234">
        <f t="shared" si="25"/>
        <v>1</v>
      </c>
      <c r="V187" s="234">
        <f t="shared" si="25"/>
        <v>1.0000000000000002</v>
      </c>
      <c r="W187" s="234">
        <f t="shared" si="25"/>
        <v>1.0000000000000004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1.7072405629949999E-3</v>
      </c>
      <c r="C188" s="301">
        <f t="shared" si="26"/>
        <v>1.7072405629950556E-3</v>
      </c>
      <c r="D188" s="301">
        <f t="shared" si="26"/>
        <v>1.7072405629951391E-3</v>
      </c>
      <c r="E188" s="301">
        <f t="shared" si="26"/>
        <v>1.7072405629951666E-3</v>
      </c>
      <c r="F188" s="301">
        <f t="shared" si="26"/>
        <v>1.7072405629951564E-3</v>
      </c>
      <c r="G188" s="301">
        <f t="shared" si="26"/>
        <v>1.7072405629950948E-3</v>
      </c>
      <c r="H188" s="301">
        <f t="shared" si="26"/>
        <v>1.7072405629951844E-3</v>
      </c>
      <c r="I188" s="301">
        <f t="shared" si="26"/>
        <v>1.7072405629954513E-3</v>
      </c>
      <c r="J188" s="301">
        <f t="shared" si="26"/>
        <v>1.7072405629961315E-3</v>
      </c>
      <c r="K188" s="301">
        <f t="shared" si="26"/>
        <v>1.7072405629940596E-3</v>
      </c>
      <c r="L188" s="301">
        <f t="shared" si="26"/>
        <v>1.7072405629939735E-3</v>
      </c>
      <c r="M188" s="301">
        <f t="shared" si="26"/>
        <v>1.7072405629942023E-3</v>
      </c>
      <c r="N188" s="301">
        <f t="shared" si="26"/>
        <v>1.7072405629947158E-3</v>
      </c>
      <c r="O188" s="301">
        <f t="shared" si="26"/>
        <v>1.7072405629945176E-3</v>
      </c>
      <c r="P188" s="301">
        <f t="shared" si="26"/>
        <v>1.7072405629948275E-3</v>
      </c>
      <c r="Q188" s="301">
        <f t="shared" si="26"/>
        <v>1.707240562987461E-3</v>
      </c>
      <c r="R188" s="301">
        <f t="shared" si="26"/>
        <v>1.7072405629947537E-3</v>
      </c>
      <c r="S188" s="301">
        <f t="shared" si="26"/>
        <v>1.7072405629946837E-3</v>
      </c>
      <c r="T188" s="301">
        <f t="shared" si="26"/>
        <v>1.7072405629949979E-3</v>
      </c>
      <c r="U188" s="301">
        <f t="shared" si="26"/>
        <v>1.7072405629940035E-3</v>
      </c>
      <c r="V188" s="301">
        <f t="shared" si="26"/>
        <v>1.7072405629948422E-3</v>
      </c>
      <c r="W188" s="301">
        <f t="shared" si="26"/>
        <v>1.7072405629944951E-3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8.8805330191030001E-4</v>
      </c>
      <c r="C189" s="235">
        <f t="shared" si="27"/>
        <v>8.8805330191032874E-4</v>
      </c>
      <c r="D189" s="235">
        <f t="shared" si="27"/>
        <v>8.8805330191037222E-4</v>
      </c>
      <c r="E189" s="235">
        <f t="shared" si="27"/>
        <v>8.8805330191038675E-4</v>
      </c>
      <c r="F189" s="235">
        <f t="shared" si="27"/>
        <v>8.8805330191038046E-4</v>
      </c>
      <c r="G189" s="235">
        <f t="shared" si="27"/>
        <v>8.8805330191034978E-4</v>
      </c>
      <c r="H189" s="235">
        <f t="shared" si="27"/>
        <v>8.8805330191039531E-4</v>
      </c>
      <c r="I189" s="235">
        <f t="shared" si="27"/>
        <v>8.8805330191053453E-4</v>
      </c>
      <c r="J189" s="235">
        <f t="shared" si="27"/>
        <v>8.8805330191088873E-4</v>
      </c>
      <c r="K189" s="235">
        <f t="shared" si="27"/>
        <v>8.880533019098106E-4</v>
      </c>
      <c r="L189" s="235">
        <f t="shared" si="27"/>
        <v>8.8805330190976626E-4</v>
      </c>
      <c r="M189" s="235">
        <f t="shared" si="27"/>
        <v>8.880533019098852E-4</v>
      </c>
      <c r="N189" s="235">
        <f t="shared" si="27"/>
        <v>8.8805330191015191E-4</v>
      </c>
      <c r="O189" s="235">
        <f t="shared" si="27"/>
        <v>8.8805330191004902E-4</v>
      </c>
      <c r="P189" s="235">
        <f t="shared" si="27"/>
        <v>8.8805330191020981E-4</v>
      </c>
      <c r="Q189" s="235">
        <f t="shared" si="27"/>
        <v>8.8805330190637813E-4</v>
      </c>
      <c r="R189" s="235">
        <f t="shared" si="27"/>
        <v>8.8805330191017164E-4</v>
      </c>
      <c r="S189" s="235">
        <f t="shared" si="27"/>
        <v>8.8805330191013586E-4</v>
      </c>
      <c r="T189" s="235">
        <f t="shared" si="27"/>
        <v>8.8805330191029904E-4</v>
      </c>
      <c r="U189" s="235">
        <f t="shared" si="27"/>
        <v>8.8805330190978144E-4</v>
      </c>
      <c r="V189" s="235">
        <f t="shared" si="27"/>
        <v>8.8805330191021761E-4</v>
      </c>
      <c r="W189" s="235">
        <f t="shared" si="27"/>
        <v>8.880533019100372E-4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2.0786566279166838E-2</v>
      </c>
      <c r="C190" s="235">
        <f t="shared" si="28"/>
        <v>2.0786566279167501E-2</v>
      </c>
      <c r="D190" s="235">
        <f t="shared" si="28"/>
        <v>2.0786566279168518E-2</v>
      </c>
      <c r="E190" s="235">
        <f t="shared" si="28"/>
        <v>2.0786566279168868E-2</v>
      </c>
      <c r="F190" s="235">
        <f t="shared" si="28"/>
        <v>2.0786566279168722E-2</v>
      </c>
      <c r="G190" s="235">
        <f t="shared" si="28"/>
        <v>2.0786566279167997E-2</v>
      </c>
      <c r="H190" s="235">
        <f t="shared" si="28"/>
        <v>2.0786566279169062E-2</v>
      </c>
      <c r="I190" s="235">
        <f t="shared" si="28"/>
        <v>2.0786566279172317E-2</v>
      </c>
      <c r="J190" s="235">
        <f t="shared" si="28"/>
        <v>2.0786566279180612E-2</v>
      </c>
      <c r="K190" s="235">
        <f t="shared" si="28"/>
        <v>2.0786566279155382E-2</v>
      </c>
      <c r="L190" s="235">
        <f t="shared" si="28"/>
        <v>2.0786566279154331E-2</v>
      </c>
      <c r="M190" s="235">
        <f t="shared" si="28"/>
        <v>2.0786566279157124E-2</v>
      </c>
      <c r="N190" s="235">
        <f t="shared" si="28"/>
        <v>2.0786566279163365E-2</v>
      </c>
      <c r="O190" s="235">
        <f t="shared" si="28"/>
        <v>2.0786566279160958E-2</v>
      </c>
      <c r="P190" s="235">
        <f t="shared" si="28"/>
        <v>2.0786566279164732E-2</v>
      </c>
      <c r="Q190" s="235">
        <f t="shared" si="28"/>
        <v>2.0786566279075033E-2</v>
      </c>
      <c r="R190" s="235">
        <f t="shared" si="28"/>
        <v>2.0786566279163837E-2</v>
      </c>
      <c r="S190" s="235">
        <f t="shared" si="28"/>
        <v>2.0786566279162987E-2</v>
      </c>
      <c r="T190" s="235">
        <f t="shared" si="28"/>
        <v>2.0786566279166804E-2</v>
      </c>
      <c r="U190" s="235">
        <f t="shared" si="28"/>
        <v>2.0786566279154692E-2</v>
      </c>
      <c r="V190" s="235">
        <f t="shared" si="28"/>
        <v>2.0786566279164913E-2</v>
      </c>
      <c r="W190" s="235">
        <f t="shared" si="28"/>
        <v>2.078656627916068E-2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5.6908018766499999E-4</v>
      </c>
      <c r="C191" s="235">
        <f t="shared" si="29"/>
        <v>5.6908018766501831E-4</v>
      </c>
      <c r="D191" s="235">
        <f t="shared" si="29"/>
        <v>5.6908018766504639E-4</v>
      </c>
      <c r="E191" s="235">
        <f t="shared" si="29"/>
        <v>5.6908018766505582E-4</v>
      </c>
      <c r="F191" s="235">
        <f t="shared" si="29"/>
        <v>5.690801876650517E-4</v>
      </c>
      <c r="G191" s="235">
        <f t="shared" si="29"/>
        <v>5.6908018766503175E-4</v>
      </c>
      <c r="H191" s="235">
        <f t="shared" si="29"/>
        <v>5.6908018766506114E-4</v>
      </c>
      <c r="I191" s="235">
        <f t="shared" si="29"/>
        <v>5.6908018766515037E-4</v>
      </c>
      <c r="J191" s="235">
        <f t="shared" si="29"/>
        <v>5.690801876653774E-4</v>
      </c>
      <c r="K191" s="235">
        <f t="shared" si="29"/>
        <v>5.6908018766468676E-4</v>
      </c>
      <c r="L191" s="235">
        <f t="shared" si="29"/>
        <v>5.6908018766465803E-4</v>
      </c>
      <c r="M191" s="235">
        <f t="shared" si="29"/>
        <v>5.6908018766473425E-4</v>
      </c>
      <c r="N191" s="235">
        <f t="shared" si="29"/>
        <v>5.6908018766490501E-4</v>
      </c>
      <c r="O191" s="235">
        <f t="shared" si="29"/>
        <v>5.6908018766483942E-4</v>
      </c>
      <c r="P191" s="235">
        <f t="shared" si="29"/>
        <v>5.6908018766494263E-4</v>
      </c>
      <c r="Q191" s="235">
        <f t="shared" si="29"/>
        <v>5.6908018766248681E-4</v>
      </c>
      <c r="R191" s="235">
        <f t="shared" si="29"/>
        <v>5.6908018766491813E-4</v>
      </c>
      <c r="S191" s="235">
        <f t="shared" si="29"/>
        <v>5.6908018766489504E-4</v>
      </c>
      <c r="T191" s="235">
        <f t="shared" si="29"/>
        <v>5.6908018766499934E-4</v>
      </c>
      <c r="U191" s="235">
        <f t="shared" si="29"/>
        <v>5.6908018766466746E-4</v>
      </c>
      <c r="V191" s="235">
        <f t="shared" si="29"/>
        <v>5.6908018766494719E-4</v>
      </c>
      <c r="W191" s="235">
        <f t="shared" si="29"/>
        <v>5.6908018766483194E-4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2.8089970892275179E-3</v>
      </c>
      <c r="C192" s="302">
        <f t="shared" si="30"/>
        <v>2.767088508673912E-3</v>
      </c>
      <c r="D192" s="302">
        <f t="shared" si="30"/>
        <v>2.8351532617100924E-3</v>
      </c>
      <c r="E192" s="302">
        <f t="shared" si="30"/>
        <v>2.8287993249187307E-3</v>
      </c>
      <c r="F192" s="302">
        <f t="shared" si="30"/>
        <v>2.8377827042540037E-3</v>
      </c>
      <c r="G192" s="302">
        <f t="shared" si="30"/>
        <v>2.8464678251180005E-3</v>
      </c>
      <c r="H192" s="302">
        <f t="shared" si="30"/>
        <v>2.8413375967725188E-3</v>
      </c>
      <c r="I192" s="302">
        <f t="shared" si="30"/>
        <v>2.8475259647495884E-3</v>
      </c>
      <c r="J192" s="302">
        <f t="shared" si="30"/>
        <v>2.8536139004583733E-3</v>
      </c>
      <c r="K192" s="302">
        <f t="shared" si="30"/>
        <v>2.7248915833726446E-3</v>
      </c>
      <c r="L192" s="302">
        <f t="shared" si="30"/>
        <v>2.7432418795761272E-3</v>
      </c>
      <c r="M192" s="302">
        <f t="shared" si="30"/>
        <v>2.7605987178429877E-3</v>
      </c>
      <c r="N192" s="302">
        <f t="shared" si="30"/>
        <v>2.7731862780849804E-3</v>
      </c>
      <c r="O192" s="302">
        <f t="shared" si="30"/>
        <v>2.8497095142755191E-3</v>
      </c>
      <c r="P192" s="302">
        <f t="shared" si="30"/>
        <v>2.8492445385775757E-3</v>
      </c>
      <c r="Q192" s="302">
        <f t="shared" si="30"/>
        <v>2.8511984963218331E-3</v>
      </c>
      <c r="R192" s="302">
        <f t="shared" si="30"/>
        <v>2.8495123987020542E-3</v>
      </c>
      <c r="S192" s="302">
        <f t="shared" si="30"/>
        <v>2.8496062415228076E-3</v>
      </c>
      <c r="T192" s="302">
        <f t="shared" si="30"/>
        <v>2.8349921962271068E-3</v>
      </c>
      <c r="U192" s="302">
        <f t="shared" si="30"/>
        <v>2.8285653038464635E-3</v>
      </c>
      <c r="V192" s="302">
        <f t="shared" si="30"/>
        <v>2.8411249299836556E-3</v>
      </c>
      <c r="W192" s="302">
        <f t="shared" si="30"/>
        <v>2.9064957562873884E-3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0.24324988514567789</v>
      </c>
      <c r="C193" s="303">
        <f t="shared" si="31"/>
        <v>0.24098594603106413</v>
      </c>
      <c r="D193" s="303">
        <f t="shared" si="31"/>
        <v>0.24488308518401763</v>
      </c>
      <c r="E193" s="303">
        <f t="shared" si="31"/>
        <v>0.24455870555922077</v>
      </c>
      <c r="F193" s="303">
        <f t="shared" si="31"/>
        <v>0.24504488904815488</v>
      </c>
      <c r="G193" s="303">
        <f t="shared" si="31"/>
        <v>0.2455391398579366</v>
      </c>
      <c r="H193" s="303">
        <f t="shared" si="31"/>
        <v>0.2451946601665764</v>
      </c>
      <c r="I193" s="303">
        <f t="shared" si="31"/>
        <v>0.24558206269326088</v>
      </c>
      <c r="J193" s="303">
        <f t="shared" si="31"/>
        <v>0.24595838999153041</v>
      </c>
      <c r="K193" s="303">
        <f t="shared" si="31"/>
        <v>0.23794631190929988</v>
      </c>
      <c r="L193" s="303">
        <f t="shared" si="31"/>
        <v>0.23779088354021766</v>
      </c>
      <c r="M193" s="303">
        <f t="shared" si="31"/>
        <v>0.23961742675781669</v>
      </c>
      <c r="N193" s="303">
        <f t="shared" si="31"/>
        <v>0.24020487109998342</v>
      </c>
      <c r="O193" s="303">
        <f t="shared" si="31"/>
        <v>0.2458075869163085</v>
      </c>
      <c r="P193" s="303">
        <f t="shared" si="31"/>
        <v>0.245771428870282</v>
      </c>
      <c r="Q193" s="303">
        <f t="shared" si="31"/>
        <v>0.24593175985274288</v>
      </c>
      <c r="R193" s="303">
        <f t="shared" si="31"/>
        <v>0.24589889462435721</v>
      </c>
      <c r="S193" s="303">
        <f t="shared" si="31"/>
        <v>0.2458564916162875</v>
      </c>
      <c r="T193" s="303">
        <f t="shared" si="31"/>
        <v>0.24477582560750341</v>
      </c>
      <c r="U193" s="303">
        <f t="shared" si="31"/>
        <v>0.2443542969077015</v>
      </c>
      <c r="V193" s="303">
        <f t="shared" si="31"/>
        <v>0.24514422059813551</v>
      </c>
      <c r="W193" s="303">
        <f t="shared" si="31"/>
        <v>0.24512088533825857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0.12725546762823051</v>
      </c>
      <c r="C194" s="304">
        <f t="shared" si="32"/>
        <v>0.13717829684056185</v>
      </c>
      <c r="D194" s="304">
        <f t="shared" si="32"/>
        <v>0.12138586934934269</v>
      </c>
      <c r="E194" s="304">
        <f t="shared" si="32"/>
        <v>0.12790439046440727</v>
      </c>
      <c r="F194" s="304">
        <f t="shared" si="32"/>
        <v>0.12490970143811259</v>
      </c>
      <c r="G194" s="304">
        <f t="shared" si="32"/>
        <v>0.1191191077610778</v>
      </c>
      <c r="H194" s="304">
        <f t="shared" si="32"/>
        <v>0.11895946170822311</v>
      </c>
      <c r="I194" s="304">
        <f t="shared" si="32"/>
        <v>0.11736136438438642</v>
      </c>
      <c r="J194" s="304">
        <f t="shared" si="32"/>
        <v>0.11230205041205896</v>
      </c>
      <c r="K194" s="304">
        <f t="shared" si="32"/>
        <v>0.15566846519397323</v>
      </c>
      <c r="L194" s="304">
        <f t="shared" si="32"/>
        <v>0.16996972190694229</v>
      </c>
      <c r="M194" s="304">
        <f t="shared" si="32"/>
        <v>0.17359262897764349</v>
      </c>
      <c r="N194" s="304">
        <f t="shared" si="32"/>
        <v>0.16768956701375745</v>
      </c>
      <c r="O194" s="304">
        <f t="shared" si="32"/>
        <v>0.16114213026473262</v>
      </c>
      <c r="P194" s="304">
        <f t="shared" si="32"/>
        <v>0.1582522786448087</v>
      </c>
      <c r="Q194" s="304">
        <f t="shared" si="32"/>
        <v>0.15691624453240635</v>
      </c>
      <c r="R194" s="304">
        <f t="shared" si="32"/>
        <v>0.16203248846200582</v>
      </c>
      <c r="S194" s="304">
        <f t="shared" si="32"/>
        <v>0.16422425411543556</v>
      </c>
      <c r="T194" s="304">
        <f t="shared" si="32"/>
        <v>0.16381652720015455</v>
      </c>
      <c r="U194" s="304">
        <f t="shared" si="32"/>
        <v>0.17525869548862091</v>
      </c>
      <c r="V194" s="304">
        <f t="shared" si="32"/>
        <v>0.16180922423044672</v>
      </c>
      <c r="W194" s="304">
        <f t="shared" si="32"/>
        <v>0.16911552357961915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0.11599441751744737</v>
      </c>
      <c r="C195" s="304">
        <f t="shared" si="33"/>
        <v>0.10380764919050228</v>
      </c>
      <c r="D195" s="304">
        <f t="shared" si="33"/>
        <v>0.12349721583467495</v>
      </c>
      <c r="E195" s="304">
        <f t="shared" si="33"/>
        <v>0.11665431509481347</v>
      </c>
      <c r="F195" s="304">
        <f t="shared" si="33"/>
        <v>0.12013518761004233</v>
      </c>
      <c r="G195" s="304">
        <f t="shared" si="33"/>
        <v>0.12642003209685879</v>
      </c>
      <c r="H195" s="304">
        <f t="shared" si="33"/>
        <v>0.12623519845835326</v>
      </c>
      <c r="I195" s="304">
        <f t="shared" si="33"/>
        <v>0.12822069830887445</v>
      </c>
      <c r="J195" s="304">
        <f t="shared" si="33"/>
        <v>0.13365633957947143</v>
      </c>
      <c r="K195" s="304">
        <f t="shared" si="33"/>
        <v>8.2277846715326633E-2</v>
      </c>
      <c r="L195" s="304">
        <f t="shared" si="33"/>
        <v>6.7821161633275395E-2</v>
      </c>
      <c r="M195" s="304">
        <f t="shared" si="33"/>
        <v>6.6024797780173186E-2</v>
      </c>
      <c r="N195" s="304">
        <f t="shared" si="33"/>
        <v>7.2515304086225987E-2</v>
      </c>
      <c r="O195" s="304">
        <f t="shared" si="33"/>
        <v>8.4665456651575974E-2</v>
      </c>
      <c r="P195" s="304">
        <f t="shared" si="33"/>
        <v>8.7519150225473241E-2</v>
      </c>
      <c r="Q195" s="304">
        <f t="shared" si="33"/>
        <v>8.9015515320336483E-2</v>
      </c>
      <c r="R195" s="304">
        <f t="shared" si="33"/>
        <v>8.3866406162351415E-2</v>
      </c>
      <c r="S195" s="304">
        <f t="shared" si="33"/>
        <v>8.1632237500852037E-2</v>
      </c>
      <c r="T195" s="304">
        <f t="shared" si="33"/>
        <v>8.0959298407348862E-2</v>
      </c>
      <c r="U195" s="304">
        <f t="shared" si="33"/>
        <v>6.909560141908061E-2</v>
      </c>
      <c r="V195" s="304">
        <f t="shared" si="33"/>
        <v>8.3334996367688735E-2</v>
      </c>
      <c r="W195" s="304">
        <f t="shared" si="33"/>
        <v>7.600536175863945E-2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0.46653630457156392</v>
      </c>
      <c r="C196" s="303">
        <f t="shared" si="34"/>
        <v>0.46219422733821053</v>
      </c>
      <c r="D196" s="303">
        <f t="shared" si="34"/>
        <v>0.46966866827260695</v>
      </c>
      <c r="E196" s="303">
        <f t="shared" si="34"/>
        <v>0.46904653078900488</v>
      </c>
      <c r="F196" s="303">
        <f t="shared" si="34"/>
        <v>0.46997899679257643</v>
      </c>
      <c r="G196" s="303">
        <f t="shared" si="34"/>
        <v>0.4709269353545576</v>
      </c>
      <c r="H196" s="303">
        <f t="shared" si="34"/>
        <v>0.47026624734596539</v>
      </c>
      <c r="I196" s="303">
        <f t="shared" si="34"/>
        <v>0.47100925835734908</v>
      </c>
      <c r="J196" s="303">
        <f t="shared" si="34"/>
        <v>0.47173102785351517</v>
      </c>
      <c r="K196" s="303">
        <f t="shared" si="34"/>
        <v>0.45636442121284176</v>
      </c>
      <c r="L196" s="303">
        <f t="shared" si="34"/>
        <v>0.45606632044747558</v>
      </c>
      <c r="M196" s="303">
        <f t="shared" si="34"/>
        <v>0.45956950287392767</v>
      </c>
      <c r="N196" s="303">
        <f t="shared" si="34"/>
        <v>0.46069618012753399</v>
      </c>
      <c r="O196" s="303">
        <f t="shared" si="34"/>
        <v>0.47144179807899805</v>
      </c>
      <c r="P196" s="303">
        <f t="shared" si="34"/>
        <v>0.47137244947000001</v>
      </c>
      <c r="Q196" s="303">
        <f t="shared" si="34"/>
        <v>0.47167995310569905</v>
      </c>
      <c r="R196" s="303">
        <f t="shared" si="34"/>
        <v>0.47161691989114796</v>
      </c>
      <c r="S196" s="303">
        <f t="shared" si="34"/>
        <v>0.47153559388075444</v>
      </c>
      <c r="T196" s="303">
        <f t="shared" si="34"/>
        <v>0.46946295188993759</v>
      </c>
      <c r="U196" s="303">
        <f t="shared" si="34"/>
        <v>0.46865448926000208</v>
      </c>
      <c r="V196" s="303">
        <f t="shared" si="34"/>
        <v>0.47016950777360966</v>
      </c>
      <c r="W196" s="303">
        <f t="shared" si="34"/>
        <v>0.47012475237361145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0.24406710641711399</v>
      </c>
      <c r="C197" s="304">
        <f t="shared" si="35"/>
        <v>0.26309840038398857</v>
      </c>
      <c r="D197" s="304">
        <f t="shared" si="35"/>
        <v>0.23280962652678674</v>
      </c>
      <c r="E197" s="304">
        <f t="shared" si="35"/>
        <v>0.24531169513196882</v>
      </c>
      <c r="F197" s="304">
        <f t="shared" si="35"/>
        <v>0.2395680905632275</v>
      </c>
      <c r="G197" s="304">
        <f t="shared" si="35"/>
        <v>0.22846213598593601</v>
      </c>
      <c r="H197" s="304">
        <f t="shared" si="35"/>
        <v>0.22815594599742403</v>
      </c>
      <c r="I197" s="304">
        <f t="shared" si="35"/>
        <v>0.22509090685316313</v>
      </c>
      <c r="J197" s="304">
        <f t="shared" si="35"/>
        <v>0.21538749571731253</v>
      </c>
      <c r="K197" s="304">
        <f t="shared" si="35"/>
        <v>0.29856125295364339</v>
      </c>
      <c r="L197" s="304">
        <f t="shared" si="35"/>
        <v>0.32599006531917479</v>
      </c>
      <c r="M197" s="304">
        <f t="shared" si="35"/>
        <v>0.33293854825703456</v>
      </c>
      <c r="N197" s="304">
        <f t="shared" si="35"/>
        <v>0.32161688735413624</v>
      </c>
      <c r="O197" s="304">
        <f t="shared" si="35"/>
        <v>0.30905936058088912</v>
      </c>
      <c r="P197" s="304">
        <f t="shared" si="35"/>
        <v>0.30351682684151238</v>
      </c>
      <c r="Q197" s="304">
        <f t="shared" si="35"/>
        <v>0.30095440664876116</v>
      </c>
      <c r="R197" s="304">
        <f t="shared" si="35"/>
        <v>0.31076700546981528</v>
      </c>
      <c r="S197" s="304">
        <f t="shared" si="35"/>
        <v>0.31497065904122634</v>
      </c>
      <c r="T197" s="304">
        <f t="shared" si="35"/>
        <v>0.31418866727084716</v>
      </c>
      <c r="U197" s="304">
        <f t="shared" si="35"/>
        <v>0.33613394755901721</v>
      </c>
      <c r="V197" s="304">
        <f t="shared" si="35"/>
        <v>0.31033880025412847</v>
      </c>
      <c r="W197" s="304">
        <f t="shared" si="35"/>
        <v>0.3243517725374046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0.22246919815444993</v>
      </c>
      <c r="C198" s="304">
        <f t="shared" si="36"/>
        <v>0.19909582695422198</v>
      </c>
      <c r="D198" s="304">
        <f t="shared" si="36"/>
        <v>0.23685904174582015</v>
      </c>
      <c r="E198" s="304">
        <f t="shared" si="36"/>
        <v>0.22373483565703597</v>
      </c>
      <c r="F198" s="304">
        <f t="shared" si="36"/>
        <v>0.23041090622934909</v>
      </c>
      <c r="G198" s="304">
        <f t="shared" si="36"/>
        <v>0.24246479936862161</v>
      </c>
      <c r="H198" s="304">
        <f t="shared" si="36"/>
        <v>0.24211030134854133</v>
      </c>
      <c r="I198" s="304">
        <f t="shared" si="36"/>
        <v>0.24591835150418595</v>
      </c>
      <c r="J198" s="304">
        <f t="shared" si="36"/>
        <v>0.2563435321362027</v>
      </c>
      <c r="K198" s="304">
        <f t="shared" si="36"/>
        <v>0.15780316825919835</v>
      </c>
      <c r="L198" s="304">
        <f t="shared" si="36"/>
        <v>0.13007625512830073</v>
      </c>
      <c r="M198" s="304">
        <f t="shared" si="36"/>
        <v>0.12663095461689308</v>
      </c>
      <c r="N198" s="304">
        <f t="shared" si="36"/>
        <v>0.1390792927733977</v>
      </c>
      <c r="O198" s="304">
        <f t="shared" si="36"/>
        <v>0.16238243749810888</v>
      </c>
      <c r="P198" s="304">
        <f t="shared" si="36"/>
        <v>0.16785562262848761</v>
      </c>
      <c r="Q198" s="304">
        <f t="shared" si="36"/>
        <v>0.17072554645693794</v>
      </c>
      <c r="R198" s="304">
        <f t="shared" si="36"/>
        <v>0.1608499144213327</v>
      </c>
      <c r="S198" s="304">
        <f t="shared" si="36"/>
        <v>0.1565649348395281</v>
      </c>
      <c r="T198" s="304">
        <f t="shared" si="36"/>
        <v>0.15527428461909043</v>
      </c>
      <c r="U198" s="304">
        <f t="shared" si="36"/>
        <v>0.13252054170098487</v>
      </c>
      <c r="V198" s="304">
        <f t="shared" si="36"/>
        <v>0.1598307075194812</v>
      </c>
      <c r="W198" s="304">
        <f t="shared" si="36"/>
        <v>0.1457729798362068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0.2634538728617935</v>
      </c>
      <c r="C199" s="303">
        <f t="shared" si="37"/>
        <v>0.27010179779031329</v>
      </c>
      <c r="D199" s="303">
        <f t="shared" si="37"/>
        <v>0.25866215294992623</v>
      </c>
      <c r="E199" s="303">
        <f t="shared" si="37"/>
        <v>0.2596150239951161</v>
      </c>
      <c r="F199" s="303">
        <f t="shared" si="37"/>
        <v>0.25818739112327516</v>
      </c>
      <c r="G199" s="303">
        <f t="shared" si="37"/>
        <v>0.25673651663064945</v>
      </c>
      <c r="H199" s="303">
        <f t="shared" si="37"/>
        <v>0.2577468145589461</v>
      </c>
      <c r="I199" s="303">
        <f t="shared" si="37"/>
        <v>0.25661021265289735</v>
      </c>
      <c r="J199" s="303">
        <f t="shared" si="37"/>
        <v>0.25550602792274274</v>
      </c>
      <c r="K199" s="303">
        <f t="shared" si="37"/>
        <v>0.27901343496276171</v>
      </c>
      <c r="L199" s="303">
        <f t="shared" si="37"/>
        <v>0.27944861380100799</v>
      </c>
      <c r="M199" s="303">
        <f t="shared" si="37"/>
        <v>0.27410153131868681</v>
      </c>
      <c r="N199" s="303">
        <f t="shared" si="37"/>
        <v>0.27237482216266456</v>
      </c>
      <c r="O199" s="303">
        <f t="shared" si="37"/>
        <v>0.2559499651586879</v>
      </c>
      <c r="P199" s="303">
        <f t="shared" si="37"/>
        <v>0.25605593678940591</v>
      </c>
      <c r="Q199" s="303">
        <f t="shared" si="37"/>
        <v>0.25558614821360437</v>
      </c>
      <c r="R199" s="303">
        <f t="shared" si="37"/>
        <v>0.25568373275405926</v>
      </c>
      <c r="S199" s="303">
        <f t="shared" si="37"/>
        <v>0.25580736792970266</v>
      </c>
      <c r="T199" s="303">
        <f t="shared" si="37"/>
        <v>0.25897528997459435</v>
      </c>
      <c r="U199" s="303">
        <f t="shared" si="37"/>
        <v>0.26021170819672673</v>
      </c>
      <c r="V199" s="303">
        <f t="shared" si="37"/>
        <v>0.25789420636653676</v>
      </c>
      <c r="W199" s="303">
        <f t="shared" si="37"/>
        <v>0.25789692620011295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5.0568276599574247E-2</v>
      </c>
      <c r="C200" s="304">
        <f t="shared" si="38"/>
        <v>5.5228356315574358E-2</v>
      </c>
      <c r="D200" s="304">
        <f t="shared" si="38"/>
        <v>4.7827938119862884E-2</v>
      </c>
      <c r="E200" s="304">
        <f t="shared" si="38"/>
        <v>5.0630053211250227E-2</v>
      </c>
      <c r="F200" s="304">
        <f t="shared" si="38"/>
        <v>4.9797412012428786E-2</v>
      </c>
      <c r="G200" s="304">
        <f t="shared" si="38"/>
        <v>4.7637729339604327E-2</v>
      </c>
      <c r="H200" s="304">
        <f t="shared" si="38"/>
        <v>4.7352167326255565E-2</v>
      </c>
      <c r="I200" s="304">
        <f t="shared" si="38"/>
        <v>4.7109670178896786E-2</v>
      </c>
      <c r="J200" s="304">
        <f t="shared" si="38"/>
        <v>4.4438366886201446E-2</v>
      </c>
      <c r="K200" s="304">
        <f t="shared" si="38"/>
        <v>6.5520660275126083E-2</v>
      </c>
      <c r="L200" s="304">
        <f t="shared" si="38"/>
        <v>7.3924972458993349E-2</v>
      </c>
      <c r="M200" s="304">
        <f t="shared" si="38"/>
        <v>7.4039124526989505E-2</v>
      </c>
      <c r="N200" s="304">
        <f t="shared" si="38"/>
        <v>7.1674671031377965E-2</v>
      </c>
      <c r="O200" s="304">
        <f t="shared" si="38"/>
        <v>6.7185004507037488E-2</v>
      </c>
      <c r="P200" s="304">
        <f t="shared" si="38"/>
        <v>6.5849113954724425E-2</v>
      </c>
      <c r="Q200" s="304">
        <f t="shared" si="38"/>
        <v>6.5147016191866677E-2</v>
      </c>
      <c r="R200" s="304">
        <f t="shared" si="38"/>
        <v>6.619922506849979E-2</v>
      </c>
      <c r="S200" s="304">
        <f t="shared" si="38"/>
        <v>6.7849800502720714E-2</v>
      </c>
      <c r="T200" s="304">
        <f t="shared" si="38"/>
        <v>6.6774345706604066E-2</v>
      </c>
      <c r="U200" s="304">
        <f t="shared" si="38"/>
        <v>7.1889998321972751E-2</v>
      </c>
      <c r="V200" s="304">
        <f t="shared" si="38"/>
        <v>6.6797292995368976E-2</v>
      </c>
      <c r="W200" s="304">
        <f t="shared" si="38"/>
        <v>6.9885897584393189E-2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0.16003142609009663</v>
      </c>
      <c r="C201" s="304">
        <f t="shared" si="39"/>
        <v>0.16667935101861311</v>
      </c>
      <c r="D201" s="304">
        <f t="shared" si="39"/>
        <v>0.15523970617822094</v>
      </c>
      <c r="E201" s="304">
        <f t="shared" si="39"/>
        <v>0.15619257722340912</v>
      </c>
      <c r="F201" s="304">
        <f t="shared" si="39"/>
        <v>0.15476494435156884</v>
      </c>
      <c r="G201" s="304">
        <f t="shared" si="39"/>
        <v>0.15331406985894683</v>
      </c>
      <c r="H201" s="304">
        <f t="shared" si="39"/>
        <v>0.15432436778723818</v>
      </c>
      <c r="I201" s="304">
        <f t="shared" si="39"/>
        <v>0.15318776588117319</v>
      </c>
      <c r="J201" s="304">
        <f t="shared" si="39"/>
        <v>0.15208358115097736</v>
      </c>
      <c r="K201" s="304">
        <f t="shared" si="39"/>
        <v>0.17559098819112171</v>
      </c>
      <c r="L201" s="304">
        <f t="shared" si="39"/>
        <v>0.17602616702937332</v>
      </c>
      <c r="M201" s="304">
        <f t="shared" si="39"/>
        <v>0.17067908454703828</v>
      </c>
      <c r="N201" s="304">
        <f t="shared" si="39"/>
        <v>0.16895237539098495</v>
      </c>
      <c r="O201" s="304">
        <f t="shared" si="39"/>
        <v>0.15252751838702022</v>
      </c>
      <c r="P201" s="304">
        <f t="shared" si="39"/>
        <v>0.15263349001771942</v>
      </c>
      <c r="Q201" s="304">
        <f t="shared" si="39"/>
        <v>0.15216370144236427</v>
      </c>
      <c r="R201" s="304">
        <f t="shared" si="39"/>
        <v>0.15226128598237731</v>
      </c>
      <c r="S201" s="304">
        <f t="shared" si="39"/>
        <v>0.15238492115802491</v>
      </c>
      <c r="T201" s="304">
        <f t="shared" si="39"/>
        <v>0.15555284320289767</v>
      </c>
      <c r="U201" s="304">
        <f t="shared" si="39"/>
        <v>0.15678926142509025</v>
      </c>
      <c r="V201" s="304">
        <f t="shared" si="39"/>
        <v>0.15447175959484943</v>
      </c>
      <c r="W201" s="304">
        <f t="shared" si="39"/>
        <v>0.15447447942844666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5.2854170172122621E-2</v>
      </c>
      <c r="C202" s="305">
        <f t="shared" si="40"/>
        <v>4.8194090456125827E-2</v>
      </c>
      <c r="D202" s="305">
        <f t="shared" si="40"/>
        <v>5.5594508651842407E-2</v>
      </c>
      <c r="E202" s="305">
        <f t="shared" si="40"/>
        <v>5.2792393560456764E-2</v>
      </c>
      <c r="F202" s="305">
        <f t="shared" si="40"/>
        <v>5.3625034759277483E-2</v>
      </c>
      <c r="G202" s="305">
        <f t="shared" si="40"/>
        <v>5.5784717432098278E-2</v>
      </c>
      <c r="H202" s="305">
        <f t="shared" si="40"/>
        <v>5.6070279445452384E-2</v>
      </c>
      <c r="I202" s="305">
        <f t="shared" si="40"/>
        <v>5.6312776592827393E-2</v>
      </c>
      <c r="J202" s="305">
        <f t="shared" si="40"/>
        <v>5.8984079885563964E-2</v>
      </c>
      <c r="K202" s="305">
        <f t="shared" si="40"/>
        <v>3.7901786496513865E-2</v>
      </c>
      <c r="L202" s="305">
        <f t="shared" si="40"/>
        <v>2.9497474312641329E-2</v>
      </c>
      <c r="M202" s="305">
        <f t="shared" si="40"/>
        <v>2.938332224465905E-2</v>
      </c>
      <c r="N202" s="305">
        <f t="shared" si="40"/>
        <v>3.1747775740301652E-2</v>
      </c>
      <c r="O202" s="305">
        <f t="shared" si="40"/>
        <v>3.623744226463016E-2</v>
      </c>
      <c r="P202" s="305">
        <f t="shared" si="40"/>
        <v>3.7573332816962082E-2</v>
      </c>
      <c r="Q202" s="305">
        <f t="shared" si="40"/>
        <v>3.8275430579373416E-2</v>
      </c>
      <c r="R202" s="305">
        <f t="shared" si="40"/>
        <v>3.7223221703182173E-2</v>
      </c>
      <c r="S202" s="305">
        <f t="shared" si="40"/>
        <v>3.5572646268957044E-2</v>
      </c>
      <c r="T202" s="305">
        <f t="shared" si="40"/>
        <v>3.6648101065092649E-2</v>
      </c>
      <c r="U202" s="305">
        <f t="shared" si="40"/>
        <v>3.1532448449663714E-2</v>
      </c>
      <c r="V202" s="305">
        <f t="shared" si="40"/>
        <v>3.6625153776318309E-2</v>
      </c>
      <c r="W202" s="305">
        <f t="shared" si="40"/>
        <v>3.3536549187273078E-2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0.99999999999999967</v>
      </c>
      <c r="C204" s="234">
        <f t="shared" si="41"/>
        <v>1.0000000000000002</v>
      </c>
      <c r="D204" s="234">
        <f t="shared" si="41"/>
        <v>1</v>
      </c>
      <c r="E204" s="234">
        <f t="shared" si="41"/>
        <v>0.99999999999999989</v>
      </c>
      <c r="F204" s="234">
        <f t="shared" si="41"/>
        <v>1</v>
      </c>
      <c r="G204" s="234">
        <f t="shared" si="41"/>
        <v>1</v>
      </c>
      <c r="H204" s="234">
        <f t="shared" si="41"/>
        <v>1</v>
      </c>
      <c r="I204" s="234">
        <f t="shared" si="41"/>
        <v>0.99999999999999967</v>
      </c>
      <c r="J204" s="234">
        <f t="shared" si="41"/>
        <v>1.0000000000000002</v>
      </c>
      <c r="K204" s="234">
        <f t="shared" si="41"/>
        <v>1.0000000000000002</v>
      </c>
      <c r="L204" s="234">
        <f t="shared" si="41"/>
        <v>1.0000000000000002</v>
      </c>
      <c r="M204" s="234">
        <f t="shared" si="41"/>
        <v>1</v>
      </c>
      <c r="N204" s="234">
        <f t="shared" si="41"/>
        <v>0.99999999999999989</v>
      </c>
      <c r="O204" s="234">
        <f t="shared" si="41"/>
        <v>1</v>
      </c>
      <c r="P204" s="234">
        <f t="shared" si="41"/>
        <v>1</v>
      </c>
      <c r="Q204" s="234">
        <f t="shared" si="41"/>
        <v>1</v>
      </c>
      <c r="R204" s="234">
        <f t="shared" si="41"/>
        <v>1</v>
      </c>
      <c r="S204" s="234">
        <f t="shared" si="41"/>
        <v>0.99999999999999967</v>
      </c>
      <c r="T204" s="234">
        <f t="shared" si="41"/>
        <v>0.99999999999999989</v>
      </c>
      <c r="U204" s="234">
        <f t="shared" si="41"/>
        <v>1</v>
      </c>
      <c r="V204" s="234">
        <f t="shared" si="41"/>
        <v>0.99999999999999989</v>
      </c>
      <c r="W204" s="234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1.5870190119676442E-3</v>
      </c>
      <c r="C205" s="301">
        <f t="shared" si="42"/>
        <v>1.587019011967624E-3</v>
      </c>
      <c r="D205" s="301">
        <f t="shared" si="42"/>
        <v>1.587019011967832E-3</v>
      </c>
      <c r="E205" s="301">
        <f t="shared" si="42"/>
        <v>1.5870190119678163E-3</v>
      </c>
      <c r="F205" s="301">
        <f t="shared" si="42"/>
        <v>1.5870190119678376E-3</v>
      </c>
      <c r="G205" s="301">
        <f t="shared" si="42"/>
        <v>1.5870190119678584E-3</v>
      </c>
      <c r="H205" s="301">
        <f t="shared" si="42"/>
        <v>1.5870190119678688E-3</v>
      </c>
      <c r="I205" s="301">
        <f t="shared" si="42"/>
        <v>1.5870190119679976E-3</v>
      </c>
      <c r="J205" s="301">
        <f t="shared" si="42"/>
        <v>1.587019011968239E-3</v>
      </c>
      <c r="K205" s="301">
        <f t="shared" si="42"/>
        <v>1.5870190119667831E-3</v>
      </c>
      <c r="L205" s="301">
        <f t="shared" si="42"/>
        <v>1.5870190119666506E-3</v>
      </c>
      <c r="M205" s="301">
        <f t="shared" si="42"/>
        <v>1.587019011966893E-3</v>
      </c>
      <c r="N205" s="301">
        <f t="shared" si="42"/>
        <v>1.587019011967333E-3</v>
      </c>
      <c r="O205" s="301">
        <f t="shared" si="42"/>
        <v>1.5870190119679954E-3</v>
      </c>
      <c r="P205" s="301">
        <f t="shared" si="42"/>
        <v>1.5870190119680271E-3</v>
      </c>
      <c r="Q205" s="301">
        <f t="shared" si="42"/>
        <v>1.5870190119673636E-3</v>
      </c>
      <c r="R205" s="301">
        <f t="shared" si="42"/>
        <v>1.5870190119680119E-3</v>
      </c>
      <c r="S205" s="301">
        <f t="shared" si="42"/>
        <v>1.5870190119680009E-3</v>
      </c>
      <c r="T205" s="301">
        <f t="shared" si="42"/>
        <v>1.5870190119679326E-3</v>
      </c>
      <c r="U205" s="301">
        <f t="shared" si="42"/>
        <v>1.5870190119676589E-3</v>
      </c>
      <c r="V205" s="301">
        <f t="shared" si="42"/>
        <v>1.5870190119679905E-3</v>
      </c>
      <c r="W205" s="301">
        <f t="shared" si="42"/>
        <v>1.587019011967943E-3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7.9214607059631772E-4</v>
      </c>
      <c r="C206" s="235">
        <f t="shared" si="43"/>
        <v>7.9214607059630807E-4</v>
      </c>
      <c r="D206" s="235">
        <f t="shared" si="43"/>
        <v>7.9214607059641183E-4</v>
      </c>
      <c r="E206" s="235">
        <f t="shared" si="43"/>
        <v>7.9214607059640391E-4</v>
      </c>
      <c r="F206" s="235">
        <f t="shared" si="43"/>
        <v>7.9214607059641465E-4</v>
      </c>
      <c r="G206" s="235">
        <f t="shared" si="43"/>
        <v>7.9214607059642506E-4</v>
      </c>
      <c r="H206" s="235">
        <f t="shared" si="43"/>
        <v>7.9214607059642993E-4</v>
      </c>
      <c r="I206" s="235">
        <f t="shared" si="43"/>
        <v>7.9214607059649466E-4</v>
      </c>
      <c r="J206" s="235">
        <f t="shared" si="43"/>
        <v>7.9214607059661479E-4</v>
      </c>
      <c r="K206" s="235">
        <f t="shared" si="43"/>
        <v>7.9214607059588838E-4</v>
      </c>
      <c r="L206" s="235">
        <f t="shared" si="43"/>
        <v>7.9214607059582224E-4</v>
      </c>
      <c r="M206" s="235">
        <f t="shared" si="43"/>
        <v>7.9214607059594324E-4</v>
      </c>
      <c r="N206" s="235">
        <f t="shared" si="43"/>
        <v>7.92146070596163E-4</v>
      </c>
      <c r="O206" s="235">
        <f t="shared" si="43"/>
        <v>7.9214607059649325E-4</v>
      </c>
      <c r="P206" s="235">
        <f t="shared" si="43"/>
        <v>7.9214607059650919E-4</v>
      </c>
      <c r="Q206" s="235">
        <f t="shared" si="43"/>
        <v>7.9214607059617797E-4</v>
      </c>
      <c r="R206" s="235">
        <f t="shared" si="43"/>
        <v>7.9214607059650171E-4</v>
      </c>
      <c r="S206" s="235">
        <f t="shared" si="43"/>
        <v>7.9214607059649607E-4</v>
      </c>
      <c r="T206" s="235">
        <f t="shared" si="43"/>
        <v>7.9214607059646203E-4</v>
      </c>
      <c r="U206" s="235">
        <f t="shared" si="43"/>
        <v>7.9214607059632553E-4</v>
      </c>
      <c r="V206" s="235">
        <f t="shared" si="43"/>
        <v>7.9214607059649098E-4</v>
      </c>
      <c r="W206" s="235">
        <f t="shared" si="43"/>
        <v>7.9214607059646712E-4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2.013684063199965E-2</v>
      </c>
      <c r="C207" s="235">
        <f t="shared" si="44"/>
        <v>2.01368406319994E-2</v>
      </c>
      <c r="D207" s="235">
        <f t="shared" si="44"/>
        <v>2.0136840632002034E-2</v>
      </c>
      <c r="E207" s="235">
        <f t="shared" si="44"/>
        <v>2.0136840632001839E-2</v>
      </c>
      <c r="F207" s="235">
        <f t="shared" si="44"/>
        <v>2.0136840632002106E-2</v>
      </c>
      <c r="G207" s="235">
        <f t="shared" si="44"/>
        <v>2.0136840632002363E-2</v>
      </c>
      <c r="H207" s="235">
        <f t="shared" si="44"/>
        <v>2.0136840632002495E-2</v>
      </c>
      <c r="I207" s="235">
        <f t="shared" si="44"/>
        <v>2.0136840632004133E-2</v>
      </c>
      <c r="J207" s="235">
        <f t="shared" si="44"/>
        <v>2.01368406320072E-2</v>
      </c>
      <c r="K207" s="235">
        <f t="shared" si="44"/>
        <v>2.0136840631988728E-2</v>
      </c>
      <c r="L207" s="235">
        <f t="shared" si="44"/>
        <v>2.0136840631987049E-2</v>
      </c>
      <c r="M207" s="235">
        <f t="shared" si="44"/>
        <v>2.013684063199012E-2</v>
      </c>
      <c r="N207" s="235">
        <f t="shared" si="44"/>
        <v>2.0136840631995709E-2</v>
      </c>
      <c r="O207" s="235">
        <f t="shared" si="44"/>
        <v>2.0136840632004105E-2</v>
      </c>
      <c r="P207" s="235">
        <f t="shared" si="44"/>
        <v>2.01368406320045E-2</v>
      </c>
      <c r="Q207" s="235">
        <f t="shared" si="44"/>
        <v>2.0136840631996108E-2</v>
      </c>
      <c r="R207" s="235">
        <f t="shared" si="44"/>
        <v>2.0136840632004313E-2</v>
      </c>
      <c r="S207" s="235">
        <f t="shared" si="44"/>
        <v>2.0136840632004174E-2</v>
      </c>
      <c r="T207" s="235">
        <f t="shared" si="44"/>
        <v>2.0136840632003293E-2</v>
      </c>
      <c r="U207" s="235">
        <f t="shared" si="44"/>
        <v>2.0136840631999844E-2</v>
      </c>
      <c r="V207" s="235">
        <f t="shared" si="44"/>
        <v>2.0136840632004053E-2</v>
      </c>
      <c r="W207" s="235">
        <f t="shared" si="44"/>
        <v>2.0136840632003428E-2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5.2900633732254777E-4</v>
      </c>
      <c r="C208" s="235">
        <f t="shared" si="45"/>
        <v>5.2900633732254148E-4</v>
      </c>
      <c r="D208" s="235">
        <f t="shared" si="45"/>
        <v>5.2900633732261065E-4</v>
      </c>
      <c r="E208" s="235">
        <f t="shared" si="45"/>
        <v>5.2900633732260545E-4</v>
      </c>
      <c r="F208" s="235">
        <f t="shared" si="45"/>
        <v>5.2900633732261249E-4</v>
      </c>
      <c r="G208" s="235">
        <f t="shared" si="45"/>
        <v>5.2900633732261932E-4</v>
      </c>
      <c r="H208" s="235">
        <f t="shared" si="45"/>
        <v>5.290063373226229E-4</v>
      </c>
      <c r="I208" s="235">
        <f t="shared" si="45"/>
        <v>5.2900633732266573E-4</v>
      </c>
      <c r="J208" s="235">
        <f t="shared" si="45"/>
        <v>5.290063373227465E-4</v>
      </c>
      <c r="K208" s="235">
        <f t="shared" si="45"/>
        <v>5.2900633732226121E-4</v>
      </c>
      <c r="L208" s="235">
        <f t="shared" si="45"/>
        <v>5.2900633732221708E-4</v>
      </c>
      <c r="M208" s="235">
        <f t="shared" si="45"/>
        <v>5.2900633732229807E-4</v>
      </c>
      <c r="N208" s="235">
        <f t="shared" si="45"/>
        <v>5.2900633732244433E-4</v>
      </c>
      <c r="O208" s="235">
        <f t="shared" si="45"/>
        <v>5.2900633732266519E-4</v>
      </c>
      <c r="P208" s="235">
        <f t="shared" si="45"/>
        <v>5.2900633732267581E-4</v>
      </c>
      <c r="Q208" s="235">
        <f t="shared" si="45"/>
        <v>5.2900633732245485E-4</v>
      </c>
      <c r="R208" s="235">
        <f t="shared" si="45"/>
        <v>5.290063373226705E-4</v>
      </c>
      <c r="S208" s="235">
        <f t="shared" si="45"/>
        <v>5.2900633732266703E-4</v>
      </c>
      <c r="T208" s="235">
        <f t="shared" si="45"/>
        <v>5.2900633732264437E-4</v>
      </c>
      <c r="U208" s="235">
        <f t="shared" si="45"/>
        <v>5.2900633732255319E-4</v>
      </c>
      <c r="V208" s="235">
        <f t="shared" si="45"/>
        <v>5.2900633732266356E-4</v>
      </c>
      <c r="W208" s="235">
        <f t="shared" si="45"/>
        <v>5.2900633732264762E-4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2.6083587373156945E-3</v>
      </c>
      <c r="C209" s="302">
        <f t="shared" si="46"/>
        <v>2.5807458820929214E-3</v>
      </c>
      <c r="D209" s="302">
        <f t="shared" si="46"/>
        <v>2.6355444983265316E-3</v>
      </c>
      <c r="E209" s="302">
        <f t="shared" si="46"/>
        <v>2.6312539616671453E-3</v>
      </c>
      <c r="F209" s="302">
        <f t="shared" si="46"/>
        <v>2.637384367426162E-3</v>
      </c>
      <c r="G209" s="302">
        <f t="shared" si="46"/>
        <v>2.6423083717234861E-3</v>
      </c>
      <c r="H209" s="302">
        <f t="shared" si="46"/>
        <v>2.6366288360333561E-3</v>
      </c>
      <c r="I209" s="302">
        <f t="shared" si="46"/>
        <v>2.6405902960301153E-3</v>
      </c>
      <c r="J209" s="302">
        <f t="shared" si="46"/>
        <v>2.6445028560010434E-3</v>
      </c>
      <c r="K209" s="302">
        <f t="shared" si="46"/>
        <v>2.5610143891011935E-3</v>
      </c>
      <c r="L209" s="302">
        <f t="shared" si="46"/>
        <v>2.5737042711097995E-3</v>
      </c>
      <c r="M209" s="302">
        <f t="shared" si="46"/>
        <v>2.5880445655908869E-3</v>
      </c>
      <c r="N209" s="302">
        <f t="shared" si="46"/>
        <v>2.5983850131976087E-3</v>
      </c>
      <c r="O209" s="302">
        <f t="shared" si="46"/>
        <v>2.6457352346505583E-3</v>
      </c>
      <c r="P209" s="302">
        <f t="shared" si="46"/>
        <v>2.6456972382285179E-3</v>
      </c>
      <c r="Q209" s="302">
        <f t="shared" si="46"/>
        <v>2.6455498521639007E-3</v>
      </c>
      <c r="R209" s="302">
        <f t="shared" si="46"/>
        <v>2.646324361362491E-3</v>
      </c>
      <c r="S209" s="302">
        <f t="shared" si="46"/>
        <v>2.6466268792128358E-3</v>
      </c>
      <c r="T209" s="302">
        <f t="shared" si="46"/>
        <v>2.6160979022762688E-3</v>
      </c>
      <c r="U209" s="302">
        <f t="shared" si="46"/>
        <v>2.6127315867104494E-3</v>
      </c>
      <c r="V209" s="302">
        <f t="shared" si="46"/>
        <v>2.6323956830217651E-3</v>
      </c>
      <c r="W209" s="302">
        <f t="shared" si="46"/>
        <v>2.6969617858963132E-3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0.56525842284564798</v>
      </c>
      <c r="C210" s="303">
        <f t="shared" si="47"/>
        <v>0.5630564567041586</v>
      </c>
      <c r="D210" s="303">
        <f t="shared" si="47"/>
        <v>0.56513013784476607</v>
      </c>
      <c r="E210" s="303">
        <f t="shared" si="47"/>
        <v>0.5648230335174127</v>
      </c>
      <c r="F210" s="303">
        <f t="shared" si="47"/>
        <v>0.56525421238577178</v>
      </c>
      <c r="G210" s="303">
        <f t="shared" si="47"/>
        <v>0.56583648963339483</v>
      </c>
      <c r="H210" s="303">
        <f t="shared" si="47"/>
        <v>0.56590764714008979</v>
      </c>
      <c r="I210" s="303">
        <f t="shared" si="47"/>
        <v>0.56626178317442954</v>
      </c>
      <c r="J210" s="303">
        <f t="shared" si="47"/>
        <v>0.56660361481393906</v>
      </c>
      <c r="K210" s="303">
        <f t="shared" si="47"/>
        <v>0.5591788649950602</v>
      </c>
      <c r="L210" s="303">
        <f t="shared" si="47"/>
        <v>0.55955422116702214</v>
      </c>
      <c r="M210" s="303">
        <f t="shared" si="47"/>
        <v>0.56045343682756843</v>
      </c>
      <c r="N210" s="303">
        <f t="shared" si="47"/>
        <v>0.56075894294774709</v>
      </c>
      <c r="O210" s="303">
        <f t="shared" si="47"/>
        <v>0.56583554517724255</v>
      </c>
      <c r="P210" s="303">
        <f t="shared" si="47"/>
        <v>0.56576543670538593</v>
      </c>
      <c r="Q210" s="303">
        <f t="shared" si="47"/>
        <v>0.56610895747475587</v>
      </c>
      <c r="R210" s="303">
        <f t="shared" si="47"/>
        <v>0.56575517829519995</v>
      </c>
      <c r="S210" s="303">
        <f t="shared" si="47"/>
        <v>0.56570365257353883</v>
      </c>
      <c r="T210" s="303">
        <f t="shared" si="47"/>
        <v>0.56811859470223935</v>
      </c>
      <c r="U210" s="303">
        <f t="shared" si="47"/>
        <v>0.56763327173067024</v>
      </c>
      <c r="V210" s="303">
        <f t="shared" si="47"/>
        <v>0.56652606320386667</v>
      </c>
      <c r="W210" s="303">
        <f t="shared" si="47"/>
        <v>0.56589137967632719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0.30856708716651166</v>
      </c>
      <c r="C211" s="304">
        <f t="shared" si="48"/>
        <v>0.33154464575282838</v>
      </c>
      <c r="D211" s="304">
        <f t="shared" si="48"/>
        <v>0.2833317397146658</v>
      </c>
      <c r="E211" s="304">
        <f t="shared" si="48"/>
        <v>0.29852047300242041</v>
      </c>
      <c r="F211" s="304">
        <f t="shared" si="48"/>
        <v>0.29090491461078749</v>
      </c>
      <c r="G211" s="304">
        <f t="shared" si="48"/>
        <v>0.27775478082349492</v>
      </c>
      <c r="H211" s="304">
        <f t="shared" si="48"/>
        <v>0.28048318183621318</v>
      </c>
      <c r="I211" s="304">
        <f t="shared" si="48"/>
        <v>0.27634032719802548</v>
      </c>
      <c r="J211" s="304">
        <f t="shared" si="48"/>
        <v>0.26451650802302401</v>
      </c>
      <c r="K211" s="304">
        <f t="shared" si="48"/>
        <v>0.37170722366696046</v>
      </c>
      <c r="L211" s="304">
        <f t="shared" si="48"/>
        <v>0.40605277957339936</v>
      </c>
      <c r="M211" s="304">
        <f t="shared" si="48"/>
        <v>0.40978671547504858</v>
      </c>
      <c r="N211" s="304">
        <f t="shared" si="48"/>
        <v>0.39482930013650902</v>
      </c>
      <c r="O211" s="304">
        <f t="shared" si="48"/>
        <v>0.37167614584058689</v>
      </c>
      <c r="P211" s="304">
        <f t="shared" si="48"/>
        <v>0.36499431230390406</v>
      </c>
      <c r="Q211" s="304">
        <f t="shared" si="48"/>
        <v>0.36265455530626223</v>
      </c>
      <c r="R211" s="304">
        <f t="shared" si="48"/>
        <v>0.37279842001516955</v>
      </c>
      <c r="S211" s="304">
        <f t="shared" si="48"/>
        <v>0.37787190317211994</v>
      </c>
      <c r="T211" s="304">
        <f t="shared" si="48"/>
        <v>0.39384366711764762</v>
      </c>
      <c r="U211" s="304">
        <f t="shared" si="48"/>
        <v>0.41840326588353161</v>
      </c>
      <c r="V211" s="304">
        <f t="shared" si="48"/>
        <v>0.38054030902412284</v>
      </c>
      <c r="W211" s="304">
        <f t="shared" si="48"/>
        <v>0.39424218281469575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0.25669133567913655</v>
      </c>
      <c r="C212" s="304">
        <f t="shared" si="49"/>
        <v>0.23151181095133017</v>
      </c>
      <c r="D212" s="304">
        <f t="shared" si="49"/>
        <v>0.28179839813010021</v>
      </c>
      <c r="E212" s="304">
        <f t="shared" si="49"/>
        <v>0.2663025605149924</v>
      </c>
      <c r="F212" s="304">
        <f t="shared" si="49"/>
        <v>0.27434929777498418</v>
      </c>
      <c r="G212" s="304">
        <f t="shared" si="49"/>
        <v>0.28808170880989986</v>
      </c>
      <c r="H212" s="304">
        <f t="shared" si="49"/>
        <v>0.28542446530387683</v>
      </c>
      <c r="I212" s="304">
        <f t="shared" si="49"/>
        <v>0.28992145597640429</v>
      </c>
      <c r="J212" s="304">
        <f t="shared" si="49"/>
        <v>0.30208710679091483</v>
      </c>
      <c r="K212" s="304">
        <f t="shared" si="49"/>
        <v>0.18747164132809974</v>
      </c>
      <c r="L212" s="304">
        <f t="shared" si="49"/>
        <v>0.15350144159362256</v>
      </c>
      <c r="M212" s="304">
        <f t="shared" si="49"/>
        <v>0.15066672135251988</v>
      </c>
      <c r="N212" s="304">
        <f t="shared" si="49"/>
        <v>0.16592964281123782</v>
      </c>
      <c r="O212" s="304">
        <f t="shared" si="49"/>
        <v>0.19415939933665557</v>
      </c>
      <c r="P212" s="304">
        <f t="shared" si="49"/>
        <v>0.20077112440148187</v>
      </c>
      <c r="Q212" s="304">
        <f t="shared" si="49"/>
        <v>0.20345440216849364</v>
      </c>
      <c r="R212" s="304">
        <f t="shared" si="49"/>
        <v>0.19295675828003045</v>
      </c>
      <c r="S212" s="304">
        <f t="shared" si="49"/>
        <v>0.18783174940141897</v>
      </c>
      <c r="T212" s="304">
        <f t="shared" si="49"/>
        <v>0.17427492758459176</v>
      </c>
      <c r="U212" s="304">
        <f t="shared" si="49"/>
        <v>0.1492300058471385</v>
      </c>
      <c r="V212" s="304">
        <f t="shared" si="49"/>
        <v>0.18598575417974378</v>
      </c>
      <c r="W212" s="304">
        <f t="shared" si="49"/>
        <v>0.17164919686163152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0.28674098889992583</v>
      </c>
      <c r="C213" s="303">
        <f t="shared" si="50"/>
        <v>0.2853218365203421</v>
      </c>
      <c r="D213" s="303">
        <f t="shared" si="50"/>
        <v>0.28898393684655971</v>
      </c>
      <c r="E213" s="303">
        <f t="shared" si="50"/>
        <v>0.28877850055894577</v>
      </c>
      <c r="F213" s="303">
        <f t="shared" si="50"/>
        <v>0.28910862064708515</v>
      </c>
      <c r="G213" s="303">
        <f t="shared" si="50"/>
        <v>0.28934704699097352</v>
      </c>
      <c r="H213" s="303">
        <f t="shared" si="50"/>
        <v>0.28884062104397457</v>
      </c>
      <c r="I213" s="303">
        <f t="shared" si="50"/>
        <v>0.28910198631815254</v>
      </c>
      <c r="J213" s="303">
        <f t="shared" si="50"/>
        <v>0.28935538739821393</v>
      </c>
      <c r="K213" s="303">
        <f t="shared" si="50"/>
        <v>0.28389835201957597</v>
      </c>
      <c r="L213" s="303">
        <f t="shared" si="50"/>
        <v>0.28321147390936169</v>
      </c>
      <c r="M213" s="303">
        <f t="shared" si="50"/>
        <v>0.28517271556640394</v>
      </c>
      <c r="N213" s="303">
        <f t="shared" si="50"/>
        <v>0.28571127083103032</v>
      </c>
      <c r="O213" s="303">
        <f t="shared" si="50"/>
        <v>0.28970912521229614</v>
      </c>
      <c r="P213" s="303">
        <f t="shared" si="50"/>
        <v>0.28970962004179573</v>
      </c>
      <c r="Q213" s="303">
        <f t="shared" si="50"/>
        <v>0.2896838051879671</v>
      </c>
      <c r="R213" s="303">
        <f t="shared" si="50"/>
        <v>0.28990132676951674</v>
      </c>
      <c r="S213" s="303">
        <f t="shared" si="50"/>
        <v>0.28987492422713557</v>
      </c>
      <c r="T213" s="303">
        <f t="shared" si="50"/>
        <v>0.28674229147609265</v>
      </c>
      <c r="U213" s="303">
        <f t="shared" si="50"/>
        <v>0.28652971572552732</v>
      </c>
      <c r="V213" s="303">
        <f t="shared" si="50"/>
        <v>0.28833914120788351</v>
      </c>
      <c r="W213" s="303">
        <f t="shared" si="50"/>
        <v>0.28873971194607023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0.15000771165334162</v>
      </c>
      <c r="C214" s="304">
        <f t="shared" si="51"/>
        <v>0.16241595922874466</v>
      </c>
      <c r="D214" s="304">
        <f t="shared" si="51"/>
        <v>0.14324617960344377</v>
      </c>
      <c r="E214" s="304">
        <f t="shared" si="51"/>
        <v>0.15103137714422216</v>
      </c>
      <c r="F214" s="304">
        <f t="shared" si="51"/>
        <v>0.14737084143434356</v>
      </c>
      <c r="G214" s="304">
        <f t="shared" si="51"/>
        <v>0.14037176350299632</v>
      </c>
      <c r="H214" s="304">
        <f t="shared" si="51"/>
        <v>0.14013488211985084</v>
      </c>
      <c r="I214" s="304">
        <f t="shared" si="51"/>
        <v>0.13815912770027269</v>
      </c>
      <c r="J214" s="304">
        <f t="shared" si="51"/>
        <v>0.13211666942410072</v>
      </c>
      <c r="K214" s="304">
        <f t="shared" si="51"/>
        <v>0.1857310599831089</v>
      </c>
      <c r="L214" s="304">
        <f t="shared" si="51"/>
        <v>0.20243574835402778</v>
      </c>
      <c r="M214" s="304">
        <f t="shared" si="51"/>
        <v>0.20659549715430262</v>
      </c>
      <c r="N214" s="304">
        <f t="shared" si="51"/>
        <v>0.19945806709583072</v>
      </c>
      <c r="O214" s="304">
        <f t="shared" si="51"/>
        <v>0.1899223135441154</v>
      </c>
      <c r="P214" s="304">
        <f t="shared" si="51"/>
        <v>0.18654408987927573</v>
      </c>
      <c r="Q214" s="304">
        <f t="shared" si="51"/>
        <v>0.18483214546657523</v>
      </c>
      <c r="R214" s="304">
        <f t="shared" si="51"/>
        <v>0.1910274279868559</v>
      </c>
      <c r="S214" s="304">
        <f t="shared" si="51"/>
        <v>0.19362715584613024</v>
      </c>
      <c r="T214" s="304">
        <f t="shared" si="51"/>
        <v>0.19190263693094067</v>
      </c>
      <c r="U214" s="304">
        <f t="shared" si="51"/>
        <v>0.20550825106116072</v>
      </c>
      <c r="V214" s="304">
        <f t="shared" si="51"/>
        <v>0.19032034546963222</v>
      </c>
      <c r="W214" s="304">
        <f t="shared" si="51"/>
        <v>0.19920933092504059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0.13673327724658424</v>
      </c>
      <c r="C215" s="304">
        <f t="shared" si="52"/>
        <v>0.12290587729159758</v>
      </c>
      <c r="D215" s="304">
        <f t="shared" si="52"/>
        <v>0.145737757243116</v>
      </c>
      <c r="E215" s="304">
        <f t="shared" si="52"/>
        <v>0.13774712341472359</v>
      </c>
      <c r="F215" s="304">
        <f t="shared" si="52"/>
        <v>0.14173777921274155</v>
      </c>
      <c r="G215" s="304">
        <f t="shared" si="52"/>
        <v>0.14897528348797717</v>
      </c>
      <c r="H215" s="304">
        <f t="shared" si="52"/>
        <v>0.1487057389241237</v>
      </c>
      <c r="I215" s="304">
        <f t="shared" si="52"/>
        <v>0.15094285861787987</v>
      </c>
      <c r="J215" s="304">
        <f t="shared" si="52"/>
        <v>0.15723871797411321</v>
      </c>
      <c r="K215" s="304">
        <f t="shared" si="52"/>
        <v>9.8167292036466972E-2</v>
      </c>
      <c r="L215" s="304">
        <f t="shared" si="52"/>
        <v>8.0775725555333841E-2</v>
      </c>
      <c r="M215" s="304">
        <f t="shared" si="52"/>
        <v>7.8577218412101385E-2</v>
      </c>
      <c r="N215" s="304">
        <f t="shared" si="52"/>
        <v>8.6253203735199568E-2</v>
      </c>
      <c r="O215" s="304">
        <f t="shared" si="52"/>
        <v>9.9786811668180736E-2</v>
      </c>
      <c r="P215" s="304">
        <f t="shared" si="52"/>
        <v>0.10316553016251997</v>
      </c>
      <c r="Q215" s="304">
        <f t="shared" si="52"/>
        <v>0.10485165972139189</v>
      </c>
      <c r="R215" s="304">
        <f t="shared" si="52"/>
        <v>9.8873898782660702E-2</v>
      </c>
      <c r="S215" s="304">
        <f t="shared" si="52"/>
        <v>9.6247768381005266E-2</v>
      </c>
      <c r="T215" s="304">
        <f t="shared" si="52"/>
        <v>9.4839654545152016E-2</v>
      </c>
      <c r="U215" s="304">
        <f t="shared" si="52"/>
        <v>8.1021464664366716E-2</v>
      </c>
      <c r="V215" s="304">
        <f t="shared" si="52"/>
        <v>9.8018795738251355E-2</v>
      </c>
      <c r="W215" s="304">
        <f t="shared" si="52"/>
        <v>8.9530381021029684E-2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0.12234721746522413</v>
      </c>
      <c r="C216" s="303">
        <f t="shared" si="53"/>
        <v>0.12599594884152041</v>
      </c>
      <c r="D216" s="303">
        <f t="shared" si="53"/>
        <v>0.12020536875845883</v>
      </c>
      <c r="E216" s="303">
        <f t="shared" si="53"/>
        <v>0.12072219991008573</v>
      </c>
      <c r="F216" s="303">
        <f t="shared" si="53"/>
        <v>0.1199547705478281</v>
      </c>
      <c r="G216" s="303">
        <f t="shared" si="53"/>
        <v>0.119129142952019</v>
      </c>
      <c r="H216" s="303">
        <f t="shared" si="53"/>
        <v>0.11957009092801282</v>
      </c>
      <c r="I216" s="303">
        <f t="shared" si="53"/>
        <v>0.11895062815949624</v>
      </c>
      <c r="J216" s="303">
        <f t="shared" si="53"/>
        <v>0.11835148287995144</v>
      </c>
      <c r="K216" s="303">
        <f t="shared" si="53"/>
        <v>0.13131675654438918</v>
      </c>
      <c r="L216" s="303">
        <f t="shared" si="53"/>
        <v>0.13161558860063491</v>
      </c>
      <c r="M216" s="303">
        <f t="shared" si="53"/>
        <v>0.12874079098856142</v>
      </c>
      <c r="N216" s="303">
        <f t="shared" si="53"/>
        <v>0.12788638915614339</v>
      </c>
      <c r="O216" s="303">
        <f t="shared" si="53"/>
        <v>0.1187645823239195</v>
      </c>
      <c r="P216" s="303">
        <f t="shared" si="53"/>
        <v>0.11883423396269814</v>
      </c>
      <c r="Q216" s="303">
        <f t="shared" si="53"/>
        <v>0.11851667543323099</v>
      </c>
      <c r="R216" s="303">
        <f t="shared" si="53"/>
        <v>0.1186521585220295</v>
      </c>
      <c r="S216" s="303">
        <f t="shared" si="53"/>
        <v>0.11872978426822126</v>
      </c>
      <c r="T216" s="303">
        <f t="shared" si="53"/>
        <v>0.11947800386750122</v>
      </c>
      <c r="U216" s="303">
        <f t="shared" si="53"/>
        <v>0.1201792689052056</v>
      </c>
      <c r="V216" s="303">
        <f t="shared" si="53"/>
        <v>0.11945738785333672</v>
      </c>
      <c r="W216" s="303">
        <f t="shared" si="53"/>
        <v>0.11962693453981561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1.7646224597825083E-2</v>
      </c>
      <c r="C217" s="304">
        <f t="shared" si="54"/>
        <v>1.9096341237782099E-2</v>
      </c>
      <c r="D217" s="304">
        <f t="shared" si="54"/>
        <v>1.6851258938276423E-2</v>
      </c>
      <c r="E217" s="304">
        <f t="shared" si="54"/>
        <v>1.781448042720947E-2</v>
      </c>
      <c r="F217" s="304">
        <f t="shared" si="54"/>
        <v>1.7557065732696019E-2</v>
      </c>
      <c r="G217" s="304">
        <f t="shared" si="54"/>
        <v>1.682118622485318E-2</v>
      </c>
      <c r="H217" s="304">
        <f t="shared" si="54"/>
        <v>1.668623759573104E-2</v>
      </c>
      <c r="I217" s="304">
        <f t="shared" si="54"/>
        <v>1.6622820154856763E-2</v>
      </c>
      <c r="J217" s="304">
        <f t="shared" si="54"/>
        <v>1.5701219366870901E-2</v>
      </c>
      <c r="K217" s="304">
        <f t="shared" si="54"/>
        <v>2.2504513146606366E-2</v>
      </c>
      <c r="L217" s="304">
        <f t="shared" si="54"/>
        <v>2.5556378561281089E-2</v>
      </c>
      <c r="M217" s="304">
        <f t="shared" si="54"/>
        <v>2.5672384992986848E-2</v>
      </c>
      <c r="N217" s="304">
        <f t="shared" si="54"/>
        <v>2.494739393773494E-2</v>
      </c>
      <c r="O217" s="304">
        <f t="shared" si="54"/>
        <v>2.3753517555084112E-2</v>
      </c>
      <c r="P217" s="304">
        <f t="shared" si="54"/>
        <v>2.3281399279074019E-2</v>
      </c>
      <c r="Q217" s="304">
        <f t="shared" si="54"/>
        <v>2.3030916841435094E-2</v>
      </c>
      <c r="R217" s="304">
        <f t="shared" si="54"/>
        <v>2.3409538375818471E-2</v>
      </c>
      <c r="S217" s="304">
        <f t="shared" si="54"/>
        <v>2.399603512525186E-2</v>
      </c>
      <c r="T217" s="304">
        <f t="shared" si="54"/>
        <v>2.3344758400742328E-2</v>
      </c>
      <c r="U217" s="304">
        <f t="shared" si="54"/>
        <v>2.5102971684360514E-2</v>
      </c>
      <c r="V217" s="304">
        <f t="shared" si="54"/>
        <v>2.3496622048524578E-2</v>
      </c>
      <c r="W217" s="304">
        <f t="shared" si="54"/>
        <v>2.4613307371809456E-2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8.6257086519267806E-2</v>
      </c>
      <c r="C218" s="304">
        <f t="shared" si="55"/>
        <v>9.0235508608360784E-2</v>
      </c>
      <c r="D218" s="304">
        <f t="shared" si="55"/>
        <v>8.3766448347287401E-2</v>
      </c>
      <c r="E218" s="304">
        <f t="shared" si="55"/>
        <v>8.4332406953295136E-2</v>
      </c>
      <c r="F218" s="304">
        <f t="shared" si="55"/>
        <v>8.3491134731695671E-2</v>
      </c>
      <c r="G218" s="304">
        <f t="shared" si="55"/>
        <v>8.2610017017725995E-2</v>
      </c>
      <c r="H218" s="304">
        <f t="shared" si="55"/>
        <v>8.3125475675783558E-2</v>
      </c>
      <c r="I218" s="304">
        <f t="shared" si="55"/>
        <v>8.2457637948927173E-2</v>
      </c>
      <c r="J218" s="304">
        <f t="shared" si="55"/>
        <v>8.1809669172431015E-2</v>
      </c>
      <c r="K218" s="304">
        <f t="shared" si="55"/>
        <v>9.5794040453718823E-2</v>
      </c>
      <c r="L218" s="304">
        <f t="shared" si="55"/>
        <v>9.5861727442337077E-2</v>
      </c>
      <c r="M218" s="304">
        <f t="shared" si="55"/>
        <v>9.288000944365557E-2</v>
      </c>
      <c r="N218" s="304">
        <f t="shared" si="55"/>
        <v>9.188872799509E-2</v>
      </c>
      <c r="O218" s="304">
        <f t="shared" si="55"/>
        <v>8.2199177245718874E-2</v>
      </c>
      <c r="P218" s="304">
        <f t="shared" si="55"/>
        <v>8.2268528927305476E-2</v>
      </c>
      <c r="Q218" s="304">
        <f t="shared" si="55"/>
        <v>8.1954543959532736E-2</v>
      </c>
      <c r="R218" s="304">
        <f t="shared" si="55"/>
        <v>8.2079649793754747E-2</v>
      </c>
      <c r="S218" s="304">
        <f t="shared" si="55"/>
        <v>8.2152983053114456E-2</v>
      </c>
      <c r="T218" s="304">
        <f t="shared" si="55"/>
        <v>8.3320823927359802E-2</v>
      </c>
      <c r="U218" s="304">
        <f t="shared" si="55"/>
        <v>8.4065611742382196E-2</v>
      </c>
      <c r="V218" s="304">
        <f t="shared" si="55"/>
        <v>8.307749827762495E-2</v>
      </c>
      <c r="W218" s="304">
        <f t="shared" si="55"/>
        <v>8.3202297244978934E-2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1.8443906348131228E-2</v>
      </c>
      <c r="C219" s="305">
        <f t="shared" si="56"/>
        <v>1.6664098995377546E-2</v>
      </c>
      <c r="D219" s="305">
        <f t="shared" si="56"/>
        <v>1.9587661472895014E-2</v>
      </c>
      <c r="E219" s="305">
        <f t="shared" si="56"/>
        <v>1.8575312529581136E-2</v>
      </c>
      <c r="F219" s="305">
        <f t="shared" si="56"/>
        <v>1.8906570083436415E-2</v>
      </c>
      <c r="G219" s="305">
        <f t="shared" si="56"/>
        <v>1.9697939709439824E-2</v>
      </c>
      <c r="H219" s="305">
        <f t="shared" si="56"/>
        <v>1.9758377656498224E-2</v>
      </c>
      <c r="I219" s="305">
        <f t="shared" si="56"/>
        <v>1.9870170055712292E-2</v>
      </c>
      <c r="J219" s="305">
        <f t="shared" si="56"/>
        <v>2.0840594340649533E-2</v>
      </c>
      <c r="K219" s="305">
        <f t="shared" si="56"/>
        <v>1.3018202944064002E-2</v>
      </c>
      <c r="L219" s="305">
        <f t="shared" si="56"/>
        <v>1.0197482597016737E-2</v>
      </c>
      <c r="M219" s="305">
        <f t="shared" si="56"/>
        <v>1.0188396551919004E-2</v>
      </c>
      <c r="N219" s="305">
        <f t="shared" si="56"/>
        <v>1.1050267223318472E-2</v>
      </c>
      <c r="O219" s="305">
        <f t="shared" si="56"/>
        <v>1.2811887523116506E-2</v>
      </c>
      <c r="P219" s="305">
        <f t="shared" si="56"/>
        <v>1.3284305756318657E-2</v>
      </c>
      <c r="Q219" s="305">
        <f t="shared" si="56"/>
        <v>1.353121463226316E-2</v>
      </c>
      <c r="R219" s="305">
        <f t="shared" si="56"/>
        <v>1.3162970352456263E-2</v>
      </c>
      <c r="S219" s="305">
        <f t="shared" si="56"/>
        <v>1.2580766089854955E-2</v>
      </c>
      <c r="T219" s="305">
        <f t="shared" si="56"/>
        <v>1.2812421539399097E-2</v>
      </c>
      <c r="U219" s="305">
        <f t="shared" si="56"/>
        <v>1.1010685478462871E-2</v>
      </c>
      <c r="V219" s="305">
        <f t="shared" si="56"/>
        <v>1.2883267527187171E-2</v>
      </c>
      <c r="W219" s="305">
        <f t="shared" si="56"/>
        <v>1.1811329923027226E-2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349.43457302180207</v>
      </c>
      <c r="C224" s="274">
        <f t="shared" si="57"/>
        <v>382.03882611877549</v>
      </c>
      <c r="D224" s="274">
        <f t="shared" si="57"/>
        <v>350.53743510668824</v>
      </c>
      <c r="E224" s="274">
        <f t="shared" si="57"/>
        <v>358.19620706210333</v>
      </c>
      <c r="F224" s="274">
        <f t="shared" si="57"/>
        <v>351.12928191148762</v>
      </c>
      <c r="G224" s="274">
        <f t="shared" si="57"/>
        <v>335.76679685867828</v>
      </c>
      <c r="H224" s="274">
        <f t="shared" si="57"/>
        <v>331.55878310773187</v>
      </c>
      <c r="I224" s="274">
        <f t="shared" si="57"/>
        <v>327.8770053166545</v>
      </c>
      <c r="J224" s="274">
        <f t="shared" si="57"/>
        <v>331.87332965932194</v>
      </c>
      <c r="K224" s="274">
        <f t="shared" si="57"/>
        <v>440.52319168344832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0.52415185953206411</v>
      </c>
      <c r="C225" s="275">
        <f>IF(C$6=0,0,C$6/NFM!C$11*1000)</f>
        <v>0.57305823917769361</v>
      </c>
      <c r="D225" s="275">
        <f>IF(D$6=0,0,D$6/NFM!D$11*1000)</f>
        <v>0.52580615265947095</v>
      </c>
      <c r="E225" s="275">
        <f>IF(E$6=0,0,E$6/NFM!E$11*1000)</f>
        <v>0.53729431059264732</v>
      </c>
      <c r="F225" s="275">
        <f>IF(F$6=0,0,F$6/NFM!F$11*1000)</f>
        <v>0.52669392286668593</v>
      </c>
      <c r="G225" s="275">
        <f>IF(G$6=0,0,G$6/NFM!G$11*1000)</f>
        <v>0.5036501952873651</v>
      </c>
      <c r="H225" s="275">
        <f>IF(H$6=0,0,H$6/NFM!H$11*1000)</f>
        <v>0.49733817466104674</v>
      </c>
      <c r="I225" s="275">
        <f>IF(I$6=0,0,I$6/NFM!I$11*1000)</f>
        <v>0.49181550797468937</v>
      </c>
      <c r="J225" s="275">
        <f>IF(J$6=0,0,J$6/NFM!J$11*1000)</f>
        <v>0.49780999448947277</v>
      </c>
      <c r="K225" s="275">
        <f>IF(K$6=0,0,K$6/NFM!K$11*1000)</f>
        <v>0.66078478752416336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0.26207592976603217</v>
      </c>
      <c r="C226" s="276">
        <f>IF(C$7=0,0,C$7/NFM!C$11*1000)</f>
        <v>0.2865291195888468</v>
      </c>
      <c r="D226" s="276">
        <f>IF(D$7=0,0,D$7/NFM!D$11*1000)</f>
        <v>0.26290307632973547</v>
      </c>
      <c r="E226" s="276">
        <f>IF(E$7=0,0,E$7/NFM!E$11*1000)</f>
        <v>0.26864715529632366</v>
      </c>
      <c r="F226" s="276">
        <f>IF(F$7=0,0,F$7/NFM!F$11*1000)</f>
        <v>0.26334696143334313</v>
      </c>
      <c r="G226" s="276">
        <f>IF(G$7=0,0,G$7/NFM!G$11*1000)</f>
        <v>0.25182509764368255</v>
      </c>
      <c r="H226" s="276">
        <f>IF(H$7=0,0,H$7/NFM!H$11*1000)</f>
        <v>0.24866908733052337</v>
      </c>
      <c r="I226" s="276">
        <f>IF(I$7=0,0,I$7/NFM!I$11*1000)</f>
        <v>0.24590775398734468</v>
      </c>
      <c r="J226" s="276">
        <f>IF(J$7=0,0,J$7/NFM!J$11*1000)</f>
        <v>0.24890499724473639</v>
      </c>
      <c r="K226" s="276">
        <f>IF(K$7=0,0,K$7/NFM!K$11*1000)</f>
        <v>0.33039239376208185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6.6392568874061419</v>
      </c>
      <c r="C227" s="276">
        <f>IF(C$8=0,0,C$8/NFM!C$11*1000)</f>
        <v>7.2587376962507779</v>
      </c>
      <c r="D227" s="276">
        <f>IF(D$8=0,0,D$8/NFM!D$11*1000)</f>
        <v>6.6602112670199602</v>
      </c>
      <c r="E227" s="276">
        <f>IF(E$8=0,0,E$8/NFM!E$11*1000)</f>
        <v>6.8057279341735288</v>
      </c>
      <c r="F227" s="276">
        <f>IF(F$8=0,0,F$8/NFM!F$11*1000)</f>
        <v>6.6714563563113485</v>
      </c>
      <c r="G227" s="276">
        <f>IF(G$8=0,0,G$8/NFM!G$11*1000)</f>
        <v>6.379569140306617</v>
      </c>
      <c r="H227" s="276">
        <f>IF(H$8=0,0,H$8/NFM!H$11*1000)</f>
        <v>6.299616879039923</v>
      </c>
      <c r="I227" s="276">
        <f>IF(I$8=0,0,I$8/NFM!I$11*1000)</f>
        <v>6.2296631010127266</v>
      </c>
      <c r="J227" s="276">
        <f>IF(J$8=0,0,J$8/NFM!J$11*1000)</f>
        <v>6.3055932635333178</v>
      </c>
      <c r="K227" s="276">
        <f>IF(K$8=0,0,K$8/NFM!K$11*1000)</f>
        <v>8.3699406419727307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0.1747172865106886</v>
      </c>
      <c r="C228" s="276">
        <f>IF(C$9=0,0,C$9/NFM!C$11*1000)</f>
        <v>0.19101941305923187</v>
      </c>
      <c r="D228" s="276">
        <f>IF(D$9=0,0,D$9/NFM!D$11*1000)</f>
        <v>0.17526871755315754</v>
      </c>
      <c r="E228" s="276">
        <f>IF(E$9=0,0,E$9/NFM!E$11*1000)</f>
        <v>0.1790981035308831</v>
      </c>
      <c r="F228" s="276">
        <f>IF(F$9=0,0,F$9/NFM!F$11*1000)</f>
        <v>0.17556464095556257</v>
      </c>
      <c r="G228" s="276">
        <f>IF(G$9=0,0,G$9/NFM!G$11*1000)</f>
        <v>0.16788339842912223</v>
      </c>
      <c r="H228" s="276">
        <f>IF(H$9=0,0,H$9/NFM!H$11*1000)</f>
        <v>0.16577939155368288</v>
      </c>
      <c r="I228" s="276">
        <f>IF(I$9=0,0,I$9/NFM!I$11*1000)</f>
        <v>0.16393850265823043</v>
      </c>
      <c r="J228" s="276">
        <f>IF(J$9=0,0,J$9/NFM!J$11*1000)</f>
        <v>0.16593666482982478</v>
      </c>
      <c r="K228" s="276">
        <f>IF(K$9=0,0,K$9/NFM!K$11*1000)</f>
        <v>0.2202615958413886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0.84587719890859947</v>
      </c>
      <c r="C229" s="277">
        <f>IF(C$10=0,0,C$10/NFM!C$11*1000)</f>
        <v>0.89323930501473825</v>
      </c>
      <c r="D229" s="277">
        <f>IF(D$10=0,0,D$10/NFM!D$11*1000)</f>
        <v>0.86890552398468468</v>
      </c>
      <c r="E229" s="277">
        <f>IF(E$10=0,0,E$10/NFM!E$11*1000)</f>
        <v>0.88334532846886138</v>
      </c>
      <c r="F229" s="277">
        <f>IF(F$10=0,0,F$10/NFM!F$11*1000)</f>
        <v>0.87243710281712328</v>
      </c>
      <c r="G229" s="277">
        <f>IF(G$10=0,0,G$10/NFM!G$11*1000)</f>
        <v>0.8405268004097739</v>
      </c>
      <c r="H229" s="277">
        <f>IF(H$10=0,0,H$10/NFM!H$11*1000)</f>
        <v>0.82594896717812849</v>
      </c>
      <c r="I229" s="277">
        <f>IF(I$10=0,0,I$10/NFM!I$11*1000)</f>
        <v>0.82139804237514702</v>
      </c>
      <c r="J229" s="277">
        <f>IF(J$10=0,0,J$10/NFM!J$11*1000)</f>
        <v>0.83600682031324725</v>
      </c>
      <c r="K229" s="277">
        <f>IF(K$10=0,0,K$10/NFM!K$11*1000)</f>
        <v>0.98843104436176932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196.36682032967852</v>
      </c>
      <c r="C230" s="278">
        <f>IF(C$16=0,0,C$16/NFM!C$11*1000)</f>
        <v>219.24685796446741</v>
      </c>
      <c r="D230" s="278">
        <f>IF(D$16=0,0,D$16/NFM!D$11*1000)</f>
        <v>193.86777798978051</v>
      </c>
      <c r="E230" s="278">
        <f>IF(E$16=0,0,E$16/NFM!E$11*1000)</f>
        <v>198.74470690545647</v>
      </c>
      <c r="F230" s="278">
        <f>IF(F$16=0,0,F$16/NFM!F$11*1000)</f>
        <v>193.88061493542452</v>
      </c>
      <c r="G230" s="278">
        <f>IF(G$16=0,0,G$16/NFM!G$11*1000)</f>
        <v>184.47354862224722</v>
      </c>
      <c r="H230" s="278">
        <f>IF(H$16=0,0,H$16/NFM!H$11*1000)</f>
        <v>182.79810368566658</v>
      </c>
      <c r="I230" s="278">
        <f>IF(I$16=0,0,I$16/NFM!I$11*1000)</f>
        <v>180.05983847295761</v>
      </c>
      <c r="J230" s="278">
        <f>IF(J$16=0,0,J$16/NFM!J$11*1000)</f>
        <v>181.55313068916729</v>
      </c>
      <c r="K230" s="278">
        <f>IF(K$16=0,0,K$16/NFM!K$11*1000)</f>
        <v>259.54112083943551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144.62167352999998</v>
      </c>
      <c r="C231" s="279">
        <f>IF(C$27=0,0,C$27/NFM!C$11*1000)</f>
        <v>153.5893843812168</v>
      </c>
      <c r="D231" s="279">
        <f>IF(D$27=0,0,D$27/NFM!D$11*1000)</f>
        <v>148.17656237936069</v>
      </c>
      <c r="E231" s="279">
        <f>IF(E$27=0,0,E$27/NFM!E$11*1000)</f>
        <v>150.77738732458459</v>
      </c>
      <c r="F231" s="279">
        <f>IF(F$27=0,0,F$27/NFM!F$11*1000)</f>
        <v>148.73916799167907</v>
      </c>
      <c r="G231" s="279">
        <f>IF(G$27=0,0,G$27/NFM!G$11*1000)</f>
        <v>143.14979360435453</v>
      </c>
      <c r="H231" s="279">
        <f>IF(H$27=0,0,H$27/NFM!H$11*1000)</f>
        <v>140.72332692230199</v>
      </c>
      <c r="I231" s="279">
        <f>IF(I$27=0,0,I$27/NFM!I$11*1000)</f>
        <v>139.86444393568874</v>
      </c>
      <c r="J231" s="279">
        <f>IF(J$27=0,0,J$27/NFM!J$11*1000)</f>
        <v>142.26594722974403</v>
      </c>
      <c r="K231" s="279">
        <f>IF(K$27=0,0,K$27/NFM!K$11*1000)</f>
        <v>170.41226038055066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1397.7382920872083</v>
      </c>
      <c r="C233" s="274">
        <f t="shared" si="58"/>
        <v>1501.5525855736428</v>
      </c>
      <c r="D233" s="274">
        <f t="shared" si="58"/>
        <v>1377.740575145519</v>
      </c>
      <c r="E233" s="274">
        <f t="shared" si="58"/>
        <v>1407.8423555033012</v>
      </c>
      <c r="F233" s="274">
        <f t="shared" si="58"/>
        <v>1368.2942477570798</v>
      </c>
      <c r="G233" s="274">
        <f t="shared" si="58"/>
        <v>1308.4291182680738</v>
      </c>
      <c r="H233" s="274">
        <f t="shared" si="58"/>
        <v>1334.0852612023375</v>
      </c>
      <c r="I233" s="274">
        <f t="shared" si="58"/>
        <v>1319.2709786788591</v>
      </c>
      <c r="J233" s="274">
        <f t="shared" si="58"/>
        <v>1335.3508947485359</v>
      </c>
      <c r="K233" s="274">
        <f t="shared" si="58"/>
        <v>1772.5227838459725</v>
      </c>
      <c r="L233" s="274">
        <f t="shared" si="58"/>
        <v>1674.1126393059676</v>
      </c>
      <c r="M233" s="274">
        <f t="shared" si="58"/>
        <v>1763.3351662106716</v>
      </c>
      <c r="N233" s="274">
        <f t="shared" si="58"/>
        <v>1717.934938341203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1.616177908587354</v>
      </c>
      <c r="C234" s="275">
        <f>IF(C$35=0,0,C$35/NFM!C$13*1000)</f>
        <v>1.7362163797921162</v>
      </c>
      <c r="D234" s="275">
        <f>IF(D$35=0,0,D$35/NFM!D$13*1000)</f>
        <v>1.5930549330440513</v>
      </c>
      <c r="E234" s="275">
        <f>IF(E$35=0,0,E$35/NFM!E$13*1000)</f>
        <v>1.6278610428133453</v>
      </c>
      <c r="F234" s="275">
        <f>IF(F$35=0,0,F$35/NFM!F$13*1000)</f>
        <v>1.5821323263380609</v>
      </c>
      <c r="G234" s="275">
        <f>IF(G$35=0,0,G$35/NFM!G$13*1000)</f>
        <v>1.5129114283189171</v>
      </c>
      <c r="H234" s="275">
        <f>IF(H$35=0,0,H$35/NFM!H$13*1000)</f>
        <v>1.5425771330248617</v>
      </c>
      <c r="I234" s="275">
        <f>IF(I$35=0,0,I$35/NFM!I$13*1000)</f>
        <v>1.5254476630209337</v>
      </c>
      <c r="J234" s="275">
        <f>IF(J$35=0,0,J$35/NFM!J$13*1000)</f>
        <v>1.5440405607512644</v>
      </c>
      <c r="K234" s="275">
        <f>IF(K$35=0,0,K$35/NFM!K$13*1000)</f>
        <v>2.0495340092894612</v>
      </c>
      <c r="L234" s="275">
        <f>IF(L$35=0,0,L$35/NFM!L$13*1000)</f>
        <v>1.935744251588559</v>
      </c>
      <c r="M234" s="275">
        <f>IF(M$35=0,0,M$35/NFM!M$13*1000)</f>
        <v>2.0389105436968533</v>
      </c>
      <c r="N234" s="275">
        <f>IF(N$35=0,0,N$35/NFM!N$13*1000)</f>
        <v>1.9864151332580353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0.75108024146455354</v>
      </c>
      <c r="C235" s="276">
        <f>IF(C$36=0,0,C$36/NFM!C$13*1000)</f>
        <v>0.80686526578549178</v>
      </c>
      <c r="D235" s="276">
        <f>IF(D$36=0,0,D$36/NFM!D$13*1000)</f>
        <v>0.74033438857164868</v>
      </c>
      <c r="E235" s="276">
        <f>IF(E$36=0,0,E$36/NFM!E$13*1000)</f>
        <v>0.75650970020724251</v>
      </c>
      <c r="F235" s="276">
        <f>IF(F$36=0,0,F$36/NFM!F$13*1000)</f>
        <v>0.73525836690437507</v>
      </c>
      <c r="G235" s="276">
        <f>IF(G$36=0,0,G$36/NFM!G$13*1000)</f>
        <v>0.70308960100158269</v>
      </c>
      <c r="H235" s="276">
        <f>IF(H$36=0,0,H$36/NFM!H$13*1000)</f>
        <v>0.71687603165093616</v>
      </c>
      <c r="I235" s="276">
        <f>IF(I$36=0,0,I$36/NFM!I$13*1000)</f>
        <v>0.70891551789910889</v>
      </c>
      <c r="J235" s="276">
        <f>IF(J$36=0,0,J$36/NFM!J$13*1000)</f>
        <v>0.7175561248784651</v>
      </c>
      <c r="K235" s="276">
        <f>IF(K$36=0,0,K$36/NFM!K$13*1000)</f>
        <v>0.95247218168725567</v>
      </c>
      <c r="L235" s="276">
        <f>IF(L$36=0,0,L$36/NFM!L$13*1000)</f>
        <v>0.89959109833864759</v>
      </c>
      <c r="M235" s="276">
        <f>IF(M$36=0,0,M$36/NFM!M$13*1000)</f>
        <v>0.94753517873721493</v>
      </c>
      <c r="N235" s="276">
        <f>IF(N$36=0,0,N$36/NFM!N$13*1000)</f>
        <v>0.92313918536379358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22.025427232265667</v>
      </c>
      <c r="C236" s="276">
        <f>IF(C$37=0,0,C$37/NFM!C$13*1000)</f>
        <v>23.661323007442956</v>
      </c>
      <c r="D236" s="276">
        <f>IF(D$37=0,0,D$37/NFM!D$13*1000)</f>
        <v>21.710305108323507</v>
      </c>
      <c r="E236" s="276">
        <f>IF(E$37=0,0,E$37/NFM!E$13*1000)</f>
        <v>22.184646103760016</v>
      </c>
      <c r="F236" s="276">
        <f>IF(F$37=0,0,F$37/NFM!F$13*1000)</f>
        <v>21.561450778666348</v>
      </c>
      <c r="G236" s="276">
        <f>IF(G$37=0,0,G$37/NFM!G$13*1000)</f>
        <v>20.618101754916022</v>
      </c>
      <c r="H236" s="276">
        <f>IF(H$37=0,0,H$37/NFM!H$13*1000)</f>
        <v>21.022388818130356</v>
      </c>
      <c r="I236" s="276">
        <f>IF(I$37=0,0,I$37/NFM!I$13*1000)</f>
        <v>20.788946761352985</v>
      </c>
      <c r="J236" s="276">
        <f>IF(J$37=0,0,J$37/NFM!J$13*1000)</f>
        <v>21.042332551259179</v>
      </c>
      <c r="K236" s="276">
        <f>IF(K$37=0,0,K$37/NFM!K$13*1000)</f>
        <v>27.931245651733793</v>
      </c>
      <c r="L236" s="276">
        <f>IF(L$37=0,0,L$37/NFM!L$13*1000)</f>
        <v>26.380507942288794</v>
      </c>
      <c r="M236" s="276">
        <f>IF(M$37=0,0,M$37/NFM!M$13*1000)</f>
        <v>27.786468045802408</v>
      </c>
      <c r="N236" s="276">
        <f>IF(N$37=0,0,N$37/NFM!N$13*1000)</f>
        <v>27.071055567693033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0.53872596952911778</v>
      </c>
      <c r="C237" s="276">
        <f>IF(C$38=0,0,C$38/NFM!C$13*1000)</f>
        <v>0.57873879326403854</v>
      </c>
      <c r="D237" s="276">
        <f>IF(D$38=0,0,D$38/NFM!D$13*1000)</f>
        <v>0.53101831101468377</v>
      </c>
      <c r="E237" s="276">
        <f>IF(E$38=0,0,E$38/NFM!E$13*1000)</f>
        <v>0.54262034760444822</v>
      </c>
      <c r="F237" s="276">
        <f>IF(F$38=0,0,F$38/NFM!F$13*1000)</f>
        <v>0.52737744211268689</v>
      </c>
      <c r="G237" s="276">
        <f>IF(G$38=0,0,G$38/NFM!G$13*1000)</f>
        <v>0.50430380943963893</v>
      </c>
      <c r="H237" s="276">
        <f>IF(H$38=0,0,H$38/NFM!H$13*1000)</f>
        <v>0.51419237767495385</v>
      </c>
      <c r="I237" s="276">
        <f>IF(I$38=0,0,I$38/NFM!I$13*1000)</f>
        <v>0.50848255434031131</v>
      </c>
      <c r="J237" s="276">
        <f>IF(J$38=0,0,J$38/NFM!J$13*1000)</f>
        <v>0.51468018691708795</v>
      </c>
      <c r="K237" s="276">
        <f>IF(K$38=0,0,K$38/NFM!K$13*1000)</f>
        <v>0.68317800309648691</v>
      </c>
      <c r="L237" s="276">
        <f>IF(L$38=0,0,L$38/NFM!L$13*1000)</f>
        <v>0.64524808386285293</v>
      </c>
      <c r="M237" s="276">
        <f>IF(M$38=0,0,M$38/NFM!M$13*1000)</f>
        <v>0.67963684789895074</v>
      </c>
      <c r="N237" s="276">
        <f>IF(N$38=0,0,N$38/NFM!N$13*1000)</f>
        <v>0.66213837775267825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2.7549976762973514</v>
      </c>
      <c r="C238" s="277">
        <f>IF(C$39=0,0,C$39/NFM!C$13*1000)</f>
        <v>3.0917739884841851</v>
      </c>
      <c r="D238" s="277">
        <f>IF(D$39=0,0,D$39/NFM!D$13*1000)</f>
        <v>2.6654515369952017</v>
      </c>
      <c r="E238" s="277">
        <f>IF(E$39=0,0,E$39/NFM!E$13*1000)</f>
        <v>2.7441399179870993</v>
      </c>
      <c r="F238" s="277">
        <f>IF(F$39=0,0,F$39/NFM!F$13*1000)</f>
        <v>2.6455662548885961</v>
      </c>
      <c r="G238" s="277">
        <f>IF(G$39=0,0,G$39/NFM!G$13*1000)</f>
        <v>2.5042010185282741</v>
      </c>
      <c r="H238" s="277">
        <f>IF(H$39=0,0,H$39/NFM!H$13*1000)</f>
        <v>2.5609963693248261</v>
      </c>
      <c r="I238" s="277">
        <f>IF(I$39=0,0,I$39/NFM!I$13*1000)</f>
        <v>2.5183843917453657</v>
      </c>
      <c r="J238" s="277">
        <f>IF(J$39=0,0,J$39/NFM!J$13*1000)</f>
        <v>2.5348776403104663</v>
      </c>
      <c r="K238" s="277">
        <f>IF(K$39=0,0,K$39/NFM!K$13*1000)</f>
        <v>3.9989038547144267</v>
      </c>
      <c r="L238" s="277">
        <f>IF(L$39=0,0,L$39/NFM!L$13*1000)</f>
        <v>3.9740324919728778</v>
      </c>
      <c r="M238" s="277">
        <f>IF(M$39=0,0,M$39/NFM!M$13*1000)</f>
        <v>4.0642341979610812</v>
      </c>
      <c r="N238" s="277">
        <f>IF(N$39=0,0,N$39/NFM!N$13*1000)</f>
        <v>3.8494698801850737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1178.0460260191019</v>
      </c>
      <c r="C239" s="278">
        <f>IF(C$45=0,0,C$45/NFM!C$13*1000)</f>
        <v>1254.4649176790595</v>
      </c>
      <c r="D239" s="278">
        <f>IF(D$45=0,0,D$45/NFM!D$13*1000)</f>
        <v>1165.7434212049516</v>
      </c>
      <c r="E239" s="278">
        <f>IF(E$45=0,0,E$45/NFM!E$13*1000)</f>
        <v>1189.5698016308975</v>
      </c>
      <c r="F239" s="278">
        <f>IF(F$45=0,0,F$45/NFM!F$13*1000)</f>
        <v>1157.9854044399078</v>
      </c>
      <c r="G239" s="278">
        <f>IF(G$45=0,0,G$45/NFM!G$13*1000)</f>
        <v>1109.3677836977065</v>
      </c>
      <c r="H239" s="278">
        <f>IF(H$45=0,0,H$45/NFM!H$13*1000)</f>
        <v>1130.3879213813275</v>
      </c>
      <c r="I239" s="278">
        <f>IF(I$45=0,0,I$45/NFM!I$13*1000)</f>
        <v>1119.0298114413947</v>
      </c>
      <c r="J239" s="278">
        <f>IF(J$45=0,0,J$45/NFM!J$13*1000)</f>
        <v>1133.8599520913199</v>
      </c>
      <c r="K239" s="278">
        <f>IF(K$45=0,0,K$45/NFM!K$13*1000)</f>
        <v>1454.8216419613798</v>
      </c>
      <c r="L239" s="278">
        <f>IF(L$45=0,0,L$45/NFM!L$13*1000)</f>
        <v>1362.8343239292053</v>
      </c>
      <c r="M239" s="278">
        <f>IF(M$45=0,0,M$45/NFM!M$13*1000)</f>
        <v>1444.6798287966694</v>
      </c>
      <c r="N239" s="278">
        <f>IF(N$45=0,0,N$45/NFM!N$13*1000)</f>
        <v>1415.6541913907854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148.24633915380565</v>
      </c>
      <c r="C240" s="278">
        <f>IF(C$46=0,0,C$46/NFM!C$13*1000)</f>
        <v>167.31612200549748</v>
      </c>
      <c r="D240" s="278">
        <f>IF(D$46=0,0,D$46/NFM!D$13*1000)</f>
        <v>143.05874931159755</v>
      </c>
      <c r="E240" s="278">
        <f>IF(E$46=0,0,E$46/NFM!E$13*1000)</f>
        <v>147.4173583769213</v>
      </c>
      <c r="F240" s="278">
        <f>IF(F$46=0,0,F$46/NFM!F$13*1000)</f>
        <v>141.95364209228987</v>
      </c>
      <c r="G240" s="278">
        <f>IF(G$46=0,0,G$46/NFM!G$13*1000)</f>
        <v>134.2285889556745</v>
      </c>
      <c r="H240" s="278">
        <f>IF(H$46=0,0,H$46/NFM!H$13*1000)</f>
        <v>137.32781770068829</v>
      </c>
      <c r="I240" s="278">
        <f>IF(I$46=0,0,I$46/NFM!I$13*1000)</f>
        <v>134.96226400065186</v>
      </c>
      <c r="J240" s="278">
        <f>IF(J$46=0,0,J$46/NFM!J$13*1000)</f>
        <v>135.76405976007672</v>
      </c>
      <c r="K240" s="278">
        <f>IF(K$46=0,0,K$46/NFM!K$13*1000)</f>
        <v>216.9861922915039</v>
      </c>
      <c r="L240" s="278">
        <f>IF(L$46=0,0,L$46/NFM!L$13*1000)</f>
        <v>214.05427107488325</v>
      </c>
      <c r="M240" s="278">
        <f>IF(M$46=0,0,M$46/NFM!M$13*1000)</f>
        <v>219.207409527171</v>
      </c>
      <c r="N240" s="278">
        <f>IF(N$46=0,0,N$46/NFM!N$13*1000)</f>
        <v>207.18822959430781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43.759517886156772</v>
      </c>
      <c r="C241" s="279">
        <f>IF(C$53=0,0,C$53/NFM!C$13*1000)</f>
        <v>49.896628454317131</v>
      </c>
      <c r="D241" s="279">
        <f>IF(D$53=0,0,D$53/NFM!D$13*1000)</f>
        <v>41.698240351020672</v>
      </c>
      <c r="E241" s="279">
        <f>IF(E$53=0,0,E$53/NFM!E$13*1000)</f>
        <v>42.99941838311014</v>
      </c>
      <c r="F241" s="279">
        <f>IF(F$53=0,0,F$53/NFM!F$13*1000)</f>
        <v>41.303416055972079</v>
      </c>
      <c r="G241" s="279">
        <f>IF(G$53=0,0,G$53/NFM!G$13*1000)</f>
        <v>38.990138002488408</v>
      </c>
      <c r="H241" s="279">
        <f>IF(H$53=0,0,H$53/NFM!H$13*1000)</f>
        <v>40.012491390515734</v>
      </c>
      <c r="I241" s="279">
        <f>IF(I$53=0,0,I$53/NFM!I$13*1000)</f>
        <v>39.228726348453741</v>
      </c>
      <c r="J241" s="279">
        <f>IF(J$53=0,0,J$53/NFM!J$13*1000)</f>
        <v>39.373395833022933</v>
      </c>
      <c r="K241" s="279">
        <f>IF(K$53=0,0,K$53/NFM!K$13*1000)</f>
        <v>65.099615892567527</v>
      </c>
      <c r="L241" s="279">
        <f>IF(L$53=0,0,L$53/NFM!L$13*1000)</f>
        <v>63.388920433827224</v>
      </c>
      <c r="M241" s="279">
        <f>IF(M$53=0,0,M$53/NFM!M$13*1000)</f>
        <v>63.931143072734493</v>
      </c>
      <c r="N241" s="279">
        <f>IF(N$53=0,0,N$53/NFM!N$13*1000)</f>
        <v>60.600299211857106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149.09208448930221</v>
      </c>
      <c r="C243" s="274">
        <f t="shared" si="59"/>
        <v>163.00323247734417</v>
      </c>
      <c r="D243" s="274">
        <f t="shared" si="59"/>
        <v>149.56263897885364</v>
      </c>
      <c r="E243" s="274">
        <f t="shared" si="59"/>
        <v>152.83038167983068</v>
      </c>
      <c r="F243" s="274">
        <f t="shared" si="59"/>
        <v>154.93139046106606</v>
      </c>
      <c r="G243" s="274">
        <f t="shared" si="59"/>
        <v>124.60103857561296</v>
      </c>
      <c r="H243" s="274">
        <f t="shared" si="59"/>
        <v>125.07622103588321</v>
      </c>
      <c r="I243" s="274">
        <f t="shared" si="59"/>
        <v>122.63633015374478</v>
      </c>
      <c r="J243" s="274">
        <f t="shared" si="59"/>
        <v>124.13108136697944</v>
      </c>
      <c r="K243" s="274">
        <f t="shared" si="59"/>
        <v>164.76955291054259</v>
      </c>
      <c r="L243" s="274">
        <f t="shared" si="59"/>
        <v>152.30052710157273</v>
      </c>
      <c r="M243" s="274">
        <f t="shared" si="59"/>
        <v>160.41744681048431</v>
      </c>
      <c r="N243" s="274">
        <f t="shared" si="59"/>
        <v>156.2872117995845</v>
      </c>
      <c r="O243" s="274">
        <f t="shared" si="59"/>
        <v>151.4466417143928</v>
      </c>
      <c r="P243" s="274">
        <f t="shared" si="59"/>
        <v>160.39204369503653</v>
      </c>
      <c r="Q243" s="274">
        <f t="shared" si="59"/>
        <v>155.94252770059197</v>
      </c>
      <c r="R243" s="274">
        <f t="shared" si="59"/>
        <v>164.22481728536462</v>
      </c>
      <c r="S243" s="274">
        <f t="shared" si="59"/>
        <v>176.25569818199099</v>
      </c>
      <c r="T243" s="274">
        <f t="shared" si="59"/>
        <v>181.48672001873408</v>
      </c>
      <c r="U243" s="274">
        <f t="shared" si="59"/>
        <v>171.79573138335456</v>
      </c>
      <c r="V243" s="274">
        <f t="shared" si="59"/>
        <v>179.06899244623114</v>
      </c>
      <c r="W243" s="274">
        <f t="shared" si="59"/>
        <v>200.34410993492338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0.25453605426161446</v>
      </c>
      <c r="C244" s="275">
        <f>IF(C$73=0,0,C$73/NFM!C$14*1000)</f>
        <v>0.27828573038463505</v>
      </c>
      <c r="D244" s="275">
        <f>IF(D$73=0,0,D$73/NFM!D$14*1000)</f>
        <v>0.2553394039732968</v>
      </c>
      <c r="E244" s="275">
        <f>IF(E$73=0,0,E$73/NFM!E$14*1000)</f>
        <v>0.26091822686184035</v>
      </c>
      <c r="F244" s="275">
        <f>IF(F$73=0,0,F$73/NFM!F$14*1000)</f>
        <v>0.26450515427637289</v>
      </c>
      <c r="G244" s="275">
        <f>IF(G$73=0,0,G$73/NFM!G$14*1000)</f>
        <v>0.21272394724760302</v>
      </c>
      <c r="H244" s="275">
        <f>IF(H$73=0,0,H$73/NFM!H$14*1000)</f>
        <v>0.21353519801861132</v>
      </c>
      <c r="I244" s="275">
        <f>IF(I$73=0,0,I$73/NFM!I$14*1000)</f>
        <v>0.20936971733537524</v>
      </c>
      <c r="J244" s="275">
        <f>IF(J$73=0,0,J$73/NFM!J$14*1000)</f>
        <v>0.21192161723828065</v>
      </c>
      <c r="K244" s="275">
        <f>IF(K$73=0,0,K$73/NFM!K$14*1000)</f>
        <v>0.28130126427527424</v>
      </c>
      <c r="L244" s="275">
        <f>IF(L$73=0,0,L$73/NFM!L$14*1000)</f>
        <v>0.26001363763316793</v>
      </c>
      <c r="M244" s="275">
        <f>IF(M$73=0,0,M$73/NFM!M$14*1000)</f>
        <v>0.27387117220682372</v>
      </c>
      <c r="N244" s="275">
        <f>IF(N$73=0,0,N$73/NFM!N$14*1000)</f>
        <v>0.26681986746159697</v>
      </c>
      <c r="O244" s="275">
        <f>IF(O$73=0,0,O$73/NFM!O$14*1000)</f>
        <v>0.2585558498641089</v>
      </c>
      <c r="P244" s="275">
        <f>IF(P$73=0,0,P$73/NFM!P$14*1000)</f>
        <v>0.27382780297780507</v>
      </c>
      <c r="Q244" s="275">
        <f>IF(Q$73=0,0,Q$73/NFM!Q$14*1000)</f>
        <v>0.26623140878524648</v>
      </c>
      <c r="R244" s="275">
        <f>IF(R$73=0,0,R$73/NFM!R$14*1000)</f>
        <v>0.28037126951997643</v>
      </c>
      <c r="S244" s="275">
        <f>IF(S$73=0,0,S$73/NFM!S$14*1000)</f>
        <v>0.3009108773952433</v>
      </c>
      <c r="T244" s="275">
        <f>IF(T$73=0,0,T$73/NFM!T$14*1000)</f>
        <v>0.30984149006089917</v>
      </c>
      <c r="U244" s="275">
        <f>IF(U$73=0,0,U$73/NFM!U$14*1000)</f>
        <v>0.29329664116688486</v>
      </c>
      <c r="V244" s="275">
        <f>IF(V$73=0,0,V$73/NFM!V$14*1000)</f>
        <v>0.30571384747882269</v>
      </c>
      <c r="W244" s="275">
        <f>IF(W$73=0,0,W$73/NFM!W$14*1000)</f>
        <v>0.34203559103792947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0.13240171791941427</v>
      </c>
      <c r="C245" s="276">
        <f>IF(C$74=0,0,C$74/NFM!C$14*1000)</f>
        <v>0.14475555882356247</v>
      </c>
      <c r="D245" s="276">
        <f>IF(D$74=0,0,D$74/NFM!D$14*1000)</f>
        <v>0.13281959538759994</v>
      </c>
      <c r="E245" s="276">
        <f>IF(E$74=0,0,E$74/NFM!E$14*1000)</f>
        <v>0.13572152508299834</v>
      </c>
      <c r="F245" s="276">
        <f>IF(F$74=0,0,F$74/NFM!F$14*1000)</f>
        <v>0.13758733286851615</v>
      </c>
      <c r="G245" s="276">
        <f>IF(G$74=0,0,G$74/NFM!G$14*1000)</f>
        <v>0.11065236372853195</v>
      </c>
      <c r="H245" s="276">
        <f>IF(H$74=0,0,H$74/NFM!H$14*1000)</f>
        <v>0.11107435108139051</v>
      </c>
      <c r="I245" s="276">
        <f>IF(I$74=0,0,I$74/NFM!I$14*1000)</f>
        <v>0.10890759792722347</v>
      </c>
      <c r="J245" s="276">
        <f>IF(J$74=0,0,J$74/NFM!J$14*1000)</f>
        <v>0.11023501667771532</v>
      </c>
      <c r="K245" s="276">
        <f>IF(K$74=0,0,K$74/NFM!K$14*1000)</f>
        <v>0.1463241455164106</v>
      </c>
      <c r="L245" s="276">
        <f>IF(L$74=0,0,L$74/NFM!L$14*1000)</f>
        <v>0.13525098597514948</v>
      </c>
      <c r="M245" s="276">
        <f>IF(M$74=0,0,M$74/NFM!M$14*1000)</f>
        <v>0.14245924332400395</v>
      </c>
      <c r="N245" s="276">
        <f>IF(N$74=0,0,N$74/NFM!N$14*1000)</f>
        <v>0.13879137448495224</v>
      </c>
      <c r="O245" s="276">
        <f>IF(O$74=0,0,O$74/NFM!O$14*1000)</f>
        <v>0.13449269023765464</v>
      </c>
      <c r="P245" s="276">
        <f>IF(P$74=0,0,P$74/NFM!P$14*1000)</f>
        <v>0.14243668400350382</v>
      </c>
      <c r="Q245" s="276">
        <f>IF(Q$74=0,0,Q$74/NFM!Q$14*1000)</f>
        <v>0.13848527663213758</v>
      </c>
      <c r="R245" s="276">
        <f>IF(R$74=0,0,R$74/NFM!R$14*1000)</f>
        <v>0.14584039124586268</v>
      </c>
      <c r="S245" s="276">
        <f>IF(S$74=0,0,S$74/NFM!S$14*1000)</f>
        <v>0.15652445475099341</v>
      </c>
      <c r="T245" s="276">
        <f>IF(T$74=0,0,T$74/NFM!T$14*1000)</f>
        <v>0.1611698809655068</v>
      </c>
      <c r="U245" s="276">
        <f>IF(U$74=0,0,U$74/NFM!U$14*1000)</f>
        <v>0.15256376650899389</v>
      </c>
      <c r="V245" s="276">
        <f>IF(V$74=0,0,V$74/NFM!V$14*1000)</f>
        <v>0.15902281001161131</v>
      </c>
      <c r="W245" s="276">
        <f>IF(W$74=0,0,W$74/NFM!W$14*1000)</f>
        <v>0.17791624834593611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3.0991124959360228</v>
      </c>
      <c r="C246" s="276">
        <f>IF(C$75=0,0,C$75/NFM!C$14*1000)</f>
        <v>3.3882774956088646</v>
      </c>
      <c r="D246" s="276">
        <f>IF(D$75=0,0,D$75/NFM!D$14*1000)</f>
        <v>3.1088937080212942</v>
      </c>
      <c r="E246" s="276">
        <f>IF(E$75=0,0,E$75/NFM!E$14*1000)</f>
        <v>3.1768188582584767</v>
      </c>
      <c r="F246" s="276">
        <f>IF(F$75=0,0,F$75/NFM!F$14*1000)</f>
        <v>3.2204916165427186</v>
      </c>
      <c r="G246" s="276">
        <f>IF(G$75=0,0,G$75/NFM!G$14*1000)</f>
        <v>2.5900277468051471</v>
      </c>
      <c r="H246" s="276">
        <f>IF(H$75=0,0,H$75/NFM!H$14*1000)</f>
        <v>2.5999051585103854</v>
      </c>
      <c r="I246" s="276">
        <f>IF(I$75=0,0,I$75/NFM!I$14*1000)</f>
        <v>2.5491882049752737</v>
      </c>
      <c r="J246" s="276">
        <f>IF(J$75=0,0,J$75/NFM!J$14*1000)</f>
        <v>2.5802589501410802</v>
      </c>
      <c r="K246" s="276">
        <f>IF(K$75=0,0,K$75/NFM!K$14*1000)</f>
        <v>3.4249932323617935</v>
      </c>
      <c r="L246" s="276">
        <f>IF(L$75=0,0,L$75/NFM!L$14*1000)</f>
        <v>3.1658050009469814</v>
      </c>
      <c r="M246" s="276">
        <f>IF(M$75=0,0,M$75/NFM!M$14*1000)</f>
        <v>3.3345278904592948</v>
      </c>
      <c r="N246" s="276">
        <f>IF(N$75=0,0,N$75/NFM!N$14*1000)</f>
        <v>3.2486744866577055</v>
      </c>
      <c r="O246" s="276">
        <f>IF(O$75=0,0,O$75/NFM!O$14*1000)</f>
        <v>3.1480556557525676</v>
      </c>
      <c r="P246" s="276">
        <f>IF(P$75=0,0,P$75/NFM!P$14*1000)</f>
        <v>3.3339998469175618</v>
      </c>
      <c r="Q246" s="276">
        <f>IF(Q$75=0,0,Q$75/NFM!Q$14*1000)</f>
        <v>3.2415096877748506</v>
      </c>
      <c r="R246" s="276">
        <f>IF(R$75=0,0,R$75/NFM!R$14*1000)</f>
        <v>3.4136700491858023</v>
      </c>
      <c r="S246" s="276">
        <f>IF(S$75=0,0,S$75/NFM!S$14*1000)</f>
        <v>3.6637507523401025</v>
      </c>
      <c r="T246" s="276">
        <f>IF(T$75=0,0,T$75/NFM!T$14*1000)</f>
        <v>3.7724857344580056</v>
      </c>
      <c r="U246" s="276">
        <f>IF(U$75=0,0,U$75/NFM!U$14*1000)</f>
        <v>3.5710433568759559</v>
      </c>
      <c r="V246" s="276">
        <f>IF(V$75=0,0,V$75/NFM!V$14*1000)</f>
        <v>3.7222294800268627</v>
      </c>
      <c r="W246" s="276">
        <f>IF(W$75=0,0,W$75/NFM!W$14*1000)</f>
        <v>4.1644661198017374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8.4845351420538145E-2</v>
      </c>
      <c r="C247" s="276">
        <f>IF(C$76=0,0,C$76/NFM!C$14*1000)</f>
        <v>9.2761910128211653E-2</v>
      </c>
      <c r="D247" s="276">
        <f>IF(D$76=0,0,D$76/NFM!D$14*1000)</f>
        <v>8.5113134657765627E-2</v>
      </c>
      <c r="E247" s="276">
        <f>IF(E$76=0,0,E$76/NFM!E$14*1000)</f>
        <v>8.6972742287280164E-2</v>
      </c>
      <c r="F247" s="276">
        <f>IF(F$76=0,0,F$76/NFM!F$14*1000)</f>
        <v>8.8168384758790894E-2</v>
      </c>
      <c r="G247" s="276">
        <f>IF(G$76=0,0,G$76/NFM!G$14*1000)</f>
        <v>7.0907982415867682E-2</v>
      </c>
      <c r="H247" s="276">
        <f>IF(H$76=0,0,H$76/NFM!H$14*1000)</f>
        <v>7.1178399339537068E-2</v>
      </c>
      <c r="I247" s="276">
        <f>IF(I$76=0,0,I$76/NFM!I$14*1000)</f>
        <v>6.9789905778458394E-2</v>
      </c>
      <c r="J247" s="276">
        <f>IF(J$76=0,0,J$76/NFM!J$14*1000)</f>
        <v>7.0640539079426912E-2</v>
      </c>
      <c r="K247" s="276">
        <f>IF(K$76=0,0,K$76/NFM!K$14*1000)</f>
        <v>9.3767088091758113E-2</v>
      </c>
      <c r="L247" s="276">
        <f>IF(L$76=0,0,L$76/NFM!L$14*1000)</f>
        <v>8.6671212544389337E-2</v>
      </c>
      <c r="M247" s="276">
        <f>IF(M$76=0,0,M$76/NFM!M$14*1000)</f>
        <v>9.1290390735607935E-2</v>
      </c>
      <c r="N247" s="276">
        <f>IF(N$76=0,0,N$76/NFM!N$14*1000)</f>
        <v>8.8939955820532282E-2</v>
      </c>
      <c r="O247" s="276">
        <f>IF(O$76=0,0,O$76/NFM!O$14*1000)</f>
        <v>8.6185283288036318E-2</v>
      </c>
      <c r="P247" s="276">
        <f>IF(P$76=0,0,P$76/NFM!P$14*1000)</f>
        <v>9.1275934325935046E-2</v>
      </c>
      <c r="Q247" s="276">
        <f>IF(Q$76=0,0,Q$76/NFM!Q$14*1000)</f>
        <v>8.874380292841548E-2</v>
      </c>
      <c r="R247" s="276">
        <f>IF(R$76=0,0,R$76/NFM!R$14*1000)</f>
        <v>9.345708983999218E-2</v>
      </c>
      <c r="S247" s="276">
        <f>IF(S$76=0,0,S$76/NFM!S$14*1000)</f>
        <v>0.10030362579841452</v>
      </c>
      <c r="T247" s="276">
        <f>IF(T$76=0,0,T$76/NFM!T$14*1000)</f>
        <v>0.1032804966869664</v>
      </c>
      <c r="U247" s="276">
        <f>IF(U$76=0,0,U$76/NFM!U$14*1000)</f>
        <v>9.7765547055628219E-2</v>
      </c>
      <c r="V247" s="276">
        <f>IF(V$76=0,0,V$76/NFM!V$14*1000)</f>
        <v>0.10190461582627419</v>
      </c>
      <c r="W247" s="276">
        <f>IF(W$76=0,0,W$76/NFM!W$14*1000)</f>
        <v>0.11401186367930988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0.41879923135731317</v>
      </c>
      <c r="C248" s="277">
        <f>IF(C$77=0,0,C$77/NFM!C$14*1000)</f>
        <v>0.4510443714647614</v>
      </c>
      <c r="D248" s="277">
        <f>IF(D$77=0,0,D$77/NFM!D$14*1000)</f>
        <v>0.42403300373086589</v>
      </c>
      <c r="E248" s="277">
        <f>IF(E$77=0,0,E$77/NFM!E$14*1000)</f>
        <v>0.43232648052297706</v>
      </c>
      <c r="F248" s="277">
        <f>IF(F$77=0,0,F$77/NFM!F$14*1000)</f>
        <v>0.43966162019643701</v>
      </c>
      <c r="G248" s="277">
        <f>IF(G$77=0,0,G$77/NFM!G$14*1000)</f>
        <v>0.35467284728176912</v>
      </c>
      <c r="H248" s="277">
        <f>IF(H$77=0,0,H$77/NFM!H$14*1000)</f>
        <v>0.35538376929148469</v>
      </c>
      <c r="I248" s="277">
        <f>IF(I$77=0,0,I$77/NFM!I$14*1000)</f>
        <v>0.34921013433439102</v>
      </c>
      <c r="J248" s="277">
        <f>IF(J$77=0,0,J$77/NFM!J$14*1000)</f>
        <v>0.35422217926774197</v>
      </c>
      <c r="K248" s="277">
        <f>IF(K$77=0,0,K$77/NFM!K$14*1000)</f>
        <v>0.44897916792201115</v>
      </c>
      <c r="L248" s="277">
        <f>IF(L$77=0,0,L$77/NFM!L$14*1000)</f>
        <v>0.41779718422655321</v>
      </c>
      <c r="M248" s="277">
        <f>IF(M$77=0,0,M$77/NFM!M$14*1000)</f>
        <v>0.44284819798466862</v>
      </c>
      <c r="N248" s="277">
        <f>IF(N$77=0,0,N$77/NFM!N$14*1000)</f>
        <v>0.4334135512027687</v>
      </c>
      <c r="O248" s="277">
        <f>IF(O$77=0,0,O$77/NFM!O$14*1000)</f>
        <v>0.43157893579858064</v>
      </c>
      <c r="P248" s="277">
        <f>IF(P$77=0,0,P$77/NFM!P$14*1000)</f>
        <v>0.45699615452937853</v>
      </c>
      <c r="Q248" s="277">
        <f>IF(Q$77=0,0,Q$77/NFM!Q$14*1000)</f>
        <v>0.44462310049255377</v>
      </c>
      <c r="R248" s="277">
        <f>IF(R$77=0,0,R$77/NFM!R$14*1000)</f>
        <v>0.46796065302922585</v>
      </c>
      <c r="S248" s="277">
        <f>IF(S$77=0,0,S$77/NFM!S$14*1000)</f>
        <v>0.50225933764336161</v>
      </c>
      <c r="T248" s="277">
        <f>IF(T$77=0,0,T$77/NFM!T$14*1000)</f>
        <v>0.51451343497196511</v>
      </c>
      <c r="U248" s="277">
        <f>IF(U$77=0,0,U$77/NFM!U$14*1000)</f>
        <v>0.48593544513988379</v>
      </c>
      <c r="V248" s="277">
        <f>IF(V$77=0,0,V$77/NFM!V$14*1000)</f>
        <v>0.50875737862604198</v>
      </c>
      <c r="W248" s="277">
        <f>IF(W$77=0,0,W$77/NFM!W$14*1000)</f>
        <v>0.58229930532302854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36.266632428152469</v>
      </c>
      <c r="C249" s="278">
        <f>IF(C$83=0,0,C$83/NFM!C$14*1000)</f>
        <v>39.281488184674274</v>
      </c>
      <c r="D249" s="278">
        <f>IF(D$83=0,0,D$83/NFM!D$14*1000)</f>
        <v>36.625360461405087</v>
      </c>
      <c r="E249" s="278">
        <f>IF(E$83=0,0,E$83/NFM!E$14*1000)</f>
        <v>37.376000313741045</v>
      </c>
      <c r="F249" s="278">
        <f>IF(F$83=0,0,F$83/NFM!F$14*1000)</f>
        <v>37.965145385608302</v>
      </c>
      <c r="G249" s="278">
        <f>IF(G$83=0,0,G$83/NFM!G$14*1000)</f>
        <v>30.594431837261585</v>
      </c>
      <c r="H249" s="278">
        <f>IF(H$83=0,0,H$83/NFM!H$14*1000)</f>
        <v>30.66802151181297</v>
      </c>
      <c r="I249" s="278">
        <f>IF(I$83=0,0,I$83/NFM!I$14*1000)</f>
        <v>30.117282920288382</v>
      </c>
      <c r="J249" s="278">
        <f>IF(J$83=0,0,J$83/NFM!J$14*1000)</f>
        <v>30.531080920929931</v>
      </c>
      <c r="K249" s="278">
        <f>IF(K$83=0,0,K$83/NFM!K$14*1000)</f>
        <v>39.206307430007868</v>
      </c>
      <c r="L249" s="278">
        <f>IF(L$83=0,0,L$83/NFM!L$14*1000)</f>
        <v>36.215676903123843</v>
      </c>
      <c r="M249" s="278">
        <f>IF(M$83=0,0,M$83/NFM!M$14*1000)</f>
        <v>38.438815811787173</v>
      </c>
      <c r="N249" s="278">
        <f>IF(N$83=0,0,N$83/NFM!N$14*1000)</f>
        <v>37.540949564894994</v>
      </c>
      <c r="O249" s="278">
        <f>IF(O$83=0,0,O$83/NFM!O$14*1000)</f>
        <v>37.226733546393632</v>
      </c>
      <c r="P249" s="278">
        <f>IF(P$83=0,0,P$83/NFM!P$14*1000)</f>
        <v>39.419781758353828</v>
      </c>
      <c r="Q249" s="278">
        <f>IF(Q$83=0,0,Q$83/NFM!Q$14*1000)</f>
        <v>38.351220273291709</v>
      </c>
      <c r="R249" s="278">
        <f>IF(R$83=0,0,R$83/NFM!R$14*1000)</f>
        <v>40.382701040358192</v>
      </c>
      <c r="S249" s="278">
        <f>IF(S$83=0,0,S$83/NFM!S$14*1000)</f>
        <v>43.333607582403566</v>
      </c>
      <c r="T249" s="278">
        <f>IF(T$83=0,0,T$83/NFM!T$14*1000)</f>
        <v>44.423561729383465</v>
      </c>
      <c r="U249" s="278">
        <f>IF(U$83=0,0,U$83/NFM!U$14*1000)</f>
        <v>41.979025153923956</v>
      </c>
      <c r="V249" s="278">
        <f>IF(V$83=0,0,V$83/NFM!V$14*1000)</f>
        <v>43.897728586524721</v>
      </c>
      <c r="W249" s="278">
        <f>IF(W$83=0,0,W$83/NFM!W$14*1000)</f>
        <v>49.108525599553808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69.556870138510448</v>
      </c>
      <c r="C250" s="278">
        <f>IF(C$90=0,0,C$90/NFM!C$14*1000)</f>
        <v>75.339153088496815</v>
      </c>
      <c r="D250" s="278">
        <f>IF(D$90=0,0,D$90/NFM!D$14*1000)</f>
        <v>70.244885472534889</v>
      </c>
      <c r="E250" s="278">
        <f>IF(E$90=0,0,E$90/NFM!E$14*1000)</f>
        <v>71.684560326084082</v>
      </c>
      <c r="F250" s="278">
        <f>IF(F$90=0,0,F$90/NFM!F$14*1000)</f>
        <v>72.814499460570786</v>
      </c>
      <c r="G250" s="278">
        <f>IF(G$90=0,0,G$90/NFM!G$14*1000)</f>
        <v>58.677985238408418</v>
      </c>
      <c r="H250" s="278">
        <f>IF(H$90=0,0,H$90/NFM!H$14*1000)</f>
        <v>58.819125098759287</v>
      </c>
      <c r="I250" s="278">
        <f>IF(I$90=0,0,I$90/NFM!I$14*1000)</f>
        <v>57.762846913382319</v>
      </c>
      <c r="J250" s="278">
        <f>IF(J$90=0,0,J$90/NFM!J$14*1000)</f>
        <v>58.556482601813556</v>
      </c>
      <c r="K250" s="278">
        <f>IF(K$90=0,0,K$90/NFM!K$14*1000)</f>
        <v>75.194961647518483</v>
      </c>
      <c r="L250" s="278">
        <f>IF(L$90=0,0,L$90/NFM!L$14*1000)</f>
        <v>69.459140997425294</v>
      </c>
      <c r="M250" s="278">
        <f>IF(M$90=0,0,M$90/NFM!M$14*1000)</f>
        <v>73.72296628299901</v>
      </c>
      <c r="N250" s="278">
        <f>IF(N$90=0,0,N$90/NFM!N$14*1000)</f>
        <v>72.000921478851424</v>
      </c>
      <c r="O250" s="278">
        <f>IF(O$90=0,0,O$90/NFM!O$14*1000)</f>
        <v>71.39827708285911</v>
      </c>
      <c r="P250" s="278">
        <f>IF(P$90=0,0,P$90/NFM!P$14*1000)</f>
        <v>75.604390512028615</v>
      </c>
      <c r="Q250" s="278">
        <f>IF(Q$90=0,0,Q$90/NFM!Q$14*1000)</f>
        <v>73.554964152999432</v>
      </c>
      <c r="R250" s="278">
        <f>IF(R$90=0,0,R$90/NFM!R$14*1000)</f>
        <v>77.4512024978102</v>
      </c>
      <c r="S250" s="278">
        <f>IF(S$90=0,0,S$90/NFM!S$14*1000)</f>
        <v>83.110835317112134</v>
      </c>
      <c r="T250" s="278">
        <f>IF(T$90=0,0,T$90/NFM!T$14*1000)</f>
        <v>85.201291308817559</v>
      </c>
      <c r="U250" s="278">
        <f>IF(U$90=0,0,U$90/NFM!U$14*1000)</f>
        <v>80.512840748514549</v>
      </c>
      <c r="V250" s="278">
        <f>IF(V$90=0,0,V$90/NFM!V$14*1000)</f>
        <v>84.192780035960681</v>
      </c>
      <c r="W250" s="278">
        <f>IF(W$90=0,0,W$90/NFM!W$14*1000)</f>
        <v>94.1867250726674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39.2788870717444</v>
      </c>
      <c r="C251" s="279">
        <f>IF(C$97=0,0,C$97/NFM!C$14*1000)</f>
        <v>44.027466137763057</v>
      </c>
      <c r="D251" s="279">
        <f>IF(D$97=0,0,D$97/NFM!D$14*1000)</f>
        <v>38.68619419914284</v>
      </c>
      <c r="E251" s="279">
        <f>IF(E$97=0,0,E$97/NFM!E$14*1000)</f>
        <v>39.677063206991996</v>
      </c>
      <c r="F251" s="279">
        <f>IF(F$97=0,0,F$97/NFM!F$14*1000)</f>
        <v>40.001331506244121</v>
      </c>
      <c r="G251" s="279">
        <f>IF(G$97=0,0,G$97/NFM!G$14*1000)</f>
        <v>31.989636612464047</v>
      </c>
      <c r="H251" s="279">
        <f>IF(H$97=0,0,H$97/NFM!H$14*1000)</f>
        <v>32.23799754906954</v>
      </c>
      <c r="I251" s="279">
        <f>IF(I$97=0,0,I$97/NFM!I$14*1000)</f>
        <v>31.469734759723366</v>
      </c>
      <c r="J251" s="279">
        <f>IF(J$97=0,0,J$97/NFM!J$14*1000)</f>
        <v>31.716239541831712</v>
      </c>
      <c r="K251" s="279">
        <f>IF(K$97=0,0,K$97/NFM!K$14*1000)</f>
        <v>45.972918934849005</v>
      </c>
      <c r="L251" s="279">
        <f>IF(L$97=0,0,L$97/NFM!L$14*1000)</f>
        <v>42.560171179697349</v>
      </c>
      <c r="M251" s="279">
        <f>IF(M$97=0,0,M$97/NFM!M$14*1000)</f>
        <v>43.970667820987742</v>
      </c>
      <c r="N251" s="279">
        <f>IF(N$97=0,0,N$97/NFM!N$14*1000)</f>
        <v>42.568701520210517</v>
      </c>
      <c r="O251" s="279">
        <f>IF(O$97=0,0,O$97/NFM!O$14*1000)</f>
        <v>38.762762670199109</v>
      </c>
      <c r="P251" s="279">
        <f>IF(P$97=0,0,P$97/NFM!P$14*1000)</f>
        <v>41.069335001899894</v>
      </c>
      <c r="Q251" s="279">
        <f>IF(Q$97=0,0,Q$97/NFM!Q$14*1000)</f>
        <v>39.856749997687615</v>
      </c>
      <c r="R251" s="279">
        <f>IF(R$97=0,0,R$97/NFM!R$14*1000)</f>
        <v>41.989614294375372</v>
      </c>
      <c r="S251" s="279">
        <f>IF(S$97=0,0,S$97/NFM!S$14*1000)</f>
        <v>45.087506234547185</v>
      </c>
      <c r="T251" s="279">
        <f>IF(T$97=0,0,T$97/NFM!T$14*1000)</f>
        <v>47.000575943389691</v>
      </c>
      <c r="U251" s="279">
        <f>IF(U$97=0,0,U$97/NFM!U$14*1000)</f>
        <v>44.703260724168707</v>
      </c>
      <c r="V251" s="279">
        <f>IF(V$97=0,0,V$97/NFM!V$14*1000)</f>
        <v>46.180855691776117</v>
      </c>
      <c r="W251" s="279">
        <f>IF(W$97=0,0,W$97/NFM!W$14*1000)</f>
        <v>51.668130134514236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349.43457302180173</v>
      </c>
      <c r="C253" s="274">
        <f t="shared" si="60"/>
        <v>358.94366520059782</v>
      </c>
      <c r="D253" s="274">
        <f t="shared" si="60"/>
        <v>329.34660863001687</v>
      </c>
      <c r="E253" s="274">
        <f t="shared" si="60"/>
        <v>336.54238950009403</v>
      </c>
      <c r="F253" s="274">
        <f t="shared" si="60"/>
        <v>341.1689467842271</v>
      </c>
      <c r="G253" s="274">
        <f t="shared" si="60"/>
        <v>326.24224281660821</v>
      </c>
      <c r="H253" s="274">
        <f t="shared" si="60"/>
        <v>332.6393166022915</v>
      </c>
      <c r="I253" s="274">
        <f t="shared" si="60"/>
        <v>328.94554008150027</v>
      </c>
      <c r="J253" s="274">
        <f t="shared" si="60"/>
        <v>332.95488824536415</v>
      </c>
      <c r="K253" s="274">
        <f t="shared" si="60"/>
        <v>441.95883473679345</v>
      </c>
      <c r="L253" s="274">
        <f t="shared" si="60"/>
        <v>417.42136012515016</v>
      </c>
      <c r="M253" s="274">
        <f t="shared" si="60"/>
        <v>338.3710546592356</v>
      </c>
      <c r="N253" s="274">
        <f t="shared" si="60"/>
        <v>329.65908470574459</v>
      </c>
      <c r="O253" s="274">
        <f t="shared" si="60"/>
        <v>319.44879375894214</v>
      </c>
      <c r="P253" s="274">
        <f t="shared" si="60"/>
        <v>333.6055250741764</v>
      </c>
      <c r="Q253" s="274">
        <f t="shared" si="60"/>
        <v>324.35080716263872</v>
      </c>
      <c r="R253" s="274">
        <f t="shared" si="60"/>
        <v>331.35219550222519</v>
      </c>
      <c r="S253" s="274">
        <f t="shared" si="60"/>
        <v>355.62659485805386</v>
      </c>
      <c r="T253" s="274">
        <f t="shared" si="60"/>
        <v>366.18109325224606</v>
      </c>
      <c r="U253" s="274">
        <f t="shared" si="60"/>
        <v>346.62783440866758</v>
      </c>
      <c r="V253" s="274">
        <f t="shared" si="60"/>
        <v>361.30290643177887</v>
      </c>
      <c r="W253" s="274">
        <f t="shared" si="60"/>
        <v>363.17860535861155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0.55455931082439558</v>
      </c>
      <c r="C254" s="275">
        <f>IF(C$116=0,0,C$116/NFM!C$15*1000)</f>
        <v>0.56965042089869045</v>
      </c>
      <c r="D254" s="275">
        <f>IF(D$116=0,0,D$116/NFM!D$15*1000)</f>
        <v>0.52267932942296569</v>
      </c>
      <c r="E254" s="275">
        <f>IF(E$116=0,0,E$116/NFM!E$15*1000)</f>
        <v>0.53409917046972721</v>
      </c>
      <c r="F254" s="275">
        <f>IF(F$116=0,0,F$116/NFM!F$15*1000)</f>
        <v>0.54144160483961179</v>
      </c>
      <c r="G254" s="275">
        <f>IF(G$116=0,0,G$116/NFM!G$15*1000)</f>
        <v>0.51775264185699166</v>
      </c>
      <c r="H254" s="275">
        <f>IF(H$116=0,0,H$116/NFM!H$15*1000)</f>
        <v>0.52790491957583574</v>
      </c>
      <c r="I254" s="275">
        <f>IF(I$116=0,0,I$116/NFM!I$15*1000)</f>
        <v>0.52204282601142205</v>
      </c>
      <c r="J254" s="275">
        <f>IF(J$116=0,0,J$116/NFM!J$15*1000)</f>
        <v>0.52840573777315314</v>
      </c>
      <c r="K254" s="275">
        <f>IF(K$116=0,0,K$116/NFM!K$15*1000)</f>
        <v>0.7013970732339766</v>
      </c>
      <c r="L254" s="275">
        <f>IF(L$116=0,0,L$116/NFM!L$15*1000)</f>
        <v>0.66245563451959111</v>
      </c>
      <c r="M254" s="275">
        <f>IF(M$116=0,0,M$116/NFM!M$15*1000)</f>
        <v>0.53700129684349562</v>
      </c>
      <c r="N254" s="275">
        <f>IF(N$116=0,0,N$116/NFM!N$15*1000)</f>
        <v>0.52317523489576612</v>
      </c>
      <c r="O254" s="275">
        <f>IF(O$116=0,0,O$116/NFM!O$15*1000)</f>
        <v>0.50697130904568433</v>
      </c>
      <c r="P254" s="275">
        <f>IF(P$116=0,0,P$116/NFM!P$15*1000)</f>
        <v>0.52943831079029435</v>
      </c>
      <c r="Q254" s="275">
        <f>IF(Q$116=0,0,Q$116/NFM!Q$15*1000)</f>
        <v>0.51475089751406788</v>
      </c>
      <c r="R254" s="275">
        <f>IF(R$116=0,0,R$116/NFM!R$15*1000)</f>
        <v>0.52586223391937281</v>
      </c>
      <c r="S254" s="275">
        <f>IF(S$116=0,0,S$116/NFM!S$15*1000)</f>
        <v>0.56438616720117318</v>
      </c>
      <c r="T254" s="275">
        <f>IF(T$116=0,0,T$116/NFM!T$15*1000)</f>
        <v>0.58113635681451703</v>
      </c>
      <c r="U254" s="275">
        <f>IF(U$116=0,0,U$116/NFM!U$15*1000)</f>
        <v>0.55010496328373304</v>
      </c>
      <c r="V254" s="275">
        <f>IF(V$116=0,0,V$116/NFM!V$15*1000)</f>
        <v>0.57339458158652501</v>
      </c>
      <c r="W254" s="275">
        <f>IF(W$116=0,0,W$116/NFM!W$15*1000)</f>
        <v>0.57637135144411911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0.2768032239497224</v>
      </c>
      <c r="C255" s="276">
        <f>IF(C$117=0,0,C$117/NFM!C$15*1000)</f>
        <v>0.28433581395409041</v>
      </c>
      <c r="D255" s="276">
        <f>IF(D$117=0,0,D$117/NFM!D$15*1000)</f>
        <v>0.26089062189052215</v>
      </c>
      <c r="E255" s="276">
        <f>IF(E$117=0,0,E$117/NFM!E$15*1000)</f>
        <v>0.26659073143162393</v>
      </c>
      <c r="F255" s="276">
        <f>IF(F$117=0,0,F$117/NFM!F$15*1000)</f>
        <v>0.27025564060464274</v>
      </c>
      <c r="G255" s="276">
        <f>IF(G$117=0,0,G$117/NFM!G$15*1000)</f>
        <v>0.25843151070974091</v>
      </c>
      <c r="H255" s="276">
        <f>IF(H$117=0,0,H$117/NFM!H$15*1000)</f>
        <v>0.26349892757238697</v>
      </c>
      <c r="I255" s="276">
        <f>IF(I$117=0,0,I$117/NFM!I$15*1000)</f>
        <v>0.26057291701580226</v>
      </c>
      <c r="J255" s="276">
        <f>IF(J$117=0,0,J$117/NFM!J$15*1000)</f>
        <v>0.26374890640950022</v>
      </c>
      <c r="K255" s="276">
        <f>IF(K$117=0,0,K$117/NFM!K$15*1000)</f>
        <v>0.35009595430188845</v>
      </c>
      <c r="L255" s="276">
        <f>IF(L$117=0,0,L$117/NFM!L$15*1000)</f>
        <v>0.33065869020590127</v>
      </c>
      <c r="M255" s="276">
        <f>IF(M$117=0,0,M$117/NFM!M$15*1000)</f>
        <v>0.26803930135171861</v>
      </c>
      <c r="N255" s="276">
        <f>IF(N$117=0,0,N$117/NFM!N$15*1000)</f>
        <v>0.26113814858598322</v>
      </c>
      <c r="O255" s="276">
        <f>IF(O$117=0,0,O$117/NFM!O$15*1000)</f>
        <v>0.2530501067329356</v>
      </c>
      <c r="P255" s="276">
        <f>IF(P$117=0,0,P$117/NFM!P$15*1000)</f>
        <v>0.26426430581679405</v>
      </c>
      <c r="Q255" s="276">
        <f>IF(Q$117=0,0,Q$117/NFM!Q$15*1000)</f>
        <v>0.25693321738858299</v>
      </c>
      <c r="R255" s="276">
        <f>IF(R$117=0,0,R$117/NFM!R$15*1000)</f>
        <v>0.26247933965061149</v>
      </c>
      <c r="S255" s="276">
        <f>IF(S$117=0,0,S$117/NFM!S$15*1000)</f>
        <v>0.28170820971641952</v>
      </c>
      <c r="T255" s="276">
        <f>IF(T$117=0,0,T$117/NFM!T$15*1000)</f>
        <v>0.29006891414648345</v>
      </c>
      <c r="U255" s="276">
        <f>IF(U$117=0,0,U$117/NFM!U$15*1000)</f>
        <v>0.27457987698613984</v>
      </c>
      <c r="V255" s="276">
        <f>IF(V$117=0,0,V$117/NFM!V$15*1000)</f>
        <v>0.28620467762502527</v>
      </c>
      <c r="W255" s="276">
        <f>IF(W$117=0,0,W$117/NFM!W$15*1000)</f>
        <v>0.28769050515952915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7.036508308250867</v>
      </c>
      <c r="C256" s="276">
        <f>IF(C$118=0,0,C$118/NFM!C$15*1000)</f>
        <v>7.2279913820101891</v>
      </c>
      <c r="D256" s="276">
        <f>IF(D$118=0,0,D$118/NFM!D$15*1000)</f>
        <v>6.6320001706729945</v>
      </c>
      <c r="E256" s="276">
        <f>IF(E$118=0,0,E$118/NFM!E$15*1000)</f>
        <v>6.7769004632764824</v>
      </c>
      <c r="F256" s="276">
        <f>IF(F$118=0,0,F$118/NFM!F$15*1000)</f>
        <v>6.870064709981988</v>
      </c>
      <c r="G256" s="276">
        <f>IF(G$118=0,0,G$118/NFM!G$15*1000)</f>
        <v>6.569488051025056</v>
      </c>
      <c r="H256" s="276">
        <f>IF(H$118=0,0,H$118/NFM!H$15*1000)</f>
        <v>6.6983049063585662</v>
      </c>
      <c r="I256" s="276">
        <f>IF(I$118=0,0,I$118/NFM!I$15*1000)</f>
        <v>6.6239239172297006</v>
      </c>
      <c r="J256" s="276">
        <f>IF(J$118=0,0,J$118/NFM!J$15*1000)</f>
        <v>6.7046595222446639</v>
      </c>
      <c r="K256" s="276">
        <f>IF(K$118=0,0,K$118/NFM!K$15*1000)</f>
        <v>8.8996546209942533</v>
      </c>
      <c r="L256" s="276">
        <f>IF(L$118=0,0,L$118/NFM!L$15*1000)</f>
        <v>8.4055474052274199</v>
      </c>
      <c r="M256" s="276">
        <f>IF(M$118=0,0,M$118/NFM!M$15*1000)</f>
        <v>6.8137240021514449</v>
      </c>
      <c r="N256" s="276">
        <f>IF(N$118=0,0,N$118/NFM!N$15*1000)</f>
        <v>6.6382924516091526</v>
      </c>
      <c r="O256" s="276">
        <f>IF(O$118=0,0,O$118/NFM!O$15*1000)</f>
        <v>6.4326894500097644</v>
      </c>
      <c r="P256" s="276">
        <f>IF(P$118=0,0,P$118/NFM!P$15*1000)</f>
        <v>6.7177612923748722</v>
      </c>
      <c r="Q256" s="276">
        <f>IF(Q$118=0,0,Q$118/NFM!Q$15*1000)</f>
        <v>6.5314005126933585</v>
      </c>
      <c r="R256" s="276">
        <f>IF(R$118=0,0,R$118/NFM!R$15*1000)</f>
        <v>6.6723863538930432</v>
      </c>
      <c r="S256" s="276">
        <f>IF(S$118=0,0,S$118/NFM!S$15*1000)</f>
        <v>7.161196065158947</v>
      </c>
      <c r="T256" s="276">
        <f>IF(T$118=0,0,T$118/NFM!T$15*1000)</f>
        <v>7.3737303172732185</v>
      </c>
      <c r="U256" s="276">
        <f>IF(U$118=0,0,U$118/NFM!U$15*1000)</f>
        <v>6.9799894601025709</v>
      </c>
      <c r="V256" s="276">
        <f>IF(V$118=0,0,V$118/NFM!V$15*1000)</f>
        <v>7.2754990466966039</v>
      </c>
      <c r="W256" s="276">
        <f>IF(W$118=0,0,W$118/NFM!W$15*1000)</f>
        <v>7.3132696970596278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0.18485310360813176</v>
      </c>
      <c r="C257" s="276">
        <f>IF(C$119=0,0,C$119/NFM!C$15*1000)</f>
        <v>0.18988347363289687</v>
      </c>
      <c r="D257" s="276">
        <f>IF(D$119=0,0,D$119/NFM!D$15*1000)</f>
        <v>0.17422644314098854</v>
      </c>
      <c r="E257" s="276">
        <f>IF(E$119=0,0,E$119/NFM!E$15*1000)</f>
        <v>0.17803305682324239</v>
      </c>
      <c r="F257" s="276">
        <f>IF(F$119=0,0,F$119/NFM!F$15*1000)</f>
        <v>0.18048053494653724</v>
      </c>
      <c r="G257" s="276">
        <f>IF(G$119=0,0,G$119/NFM!G$15*1000)</f>
        <v>0.17258421395233051</v>
      </c>
      <c r="H257" s="276">
        <f>IF(H$119=0,0,H$119/NFM!H$15*1000)</f>
        <v>0.17596830652527859</v>
      </c>
      <c r="I257" s="276">
        <f>IF(I$119=0,0,I$119/NFM!I$15*1000)</f>
        <v>0.17401427533714062</v>
      </c>
      <c r="J257" s="276">
        <f>IF(J$119=0,0,J$119/NFM!J$15*1000)</f>
        <v>0.17613524592438445</v>
      </c>
      <c r="K257" s="276">
        <f>IF(K$119=0,0,K$119/NFM!K$15*1000)</f>
        <v>0.23379902441132558</v>
      </c>
      <c r="L257" s="276">
        <f>IF(L$119=0,0,L$119/NFM!L$15*1000)</f>
        <v>0.22081854483986382</v>
      </c>
      <c r="M257" s="276">
        <f>IF(M$119=0,0,M$119/NFM!M$15*1000)</f>
        <v>0.17900043228116536</v>
      </c>
      <c r="N257" s="276">
        <f>IF(N$119=0,0,N$119/NFM!N$15*1000)</f>
        <v>0.17439174496525536</v>
      </c>
      <c r="O257" s="276">
        <f>IF(O$119=0,0,O$119/NFM!O$15*1000)</f>
        <v>0.16899043634856145</v>
      </c>
      <c r="P257" s="276">
        <f>IF(P$119=0,0,P$119/NFM!P$15*1000)</f>
        <v>0.17647943693009815</v>
      </c>
      <c r="Q257" s="276">
        <f>IF(Q$119=0,0,Q$119/NFM!Q$15*1000)</f>
        <v>0.17158363250468939</v>
      </c>
      <c r="R257" s="276">
        <f>IF(R$119=0,0,R$119/NFM!R$15*1000)</f>
        <v>0.17528741130645759</v>
      </c>
      <c r="S257" s="276">
        <f>IF(S$119=0,0,S$119/NFM!S$15*1000)</f>
        <v>0.18812872240039111</v>
      </c>
      <c r="T257" s="276">
        <f>IF(T$119=0,0,T$119/NFM!T$15*1000)</f>
        <v>0.19371211893817239</v>
      </c>
      <c r="U257" s="276">
        <f>IF(U$119=0,0,U$119/NFM!U$15*1000)</f>
        <v>0.18336832109457774</v>
      </c>
      <c r="V257" s="276">
        <f>IF(V$119=0,0,V$119/NFM!V$15*1000)</f>
        <v>0.19113152719550836</v>
      </c>
      <c r="W257" s="276">
        <f>IF(W$119=0,0,W$119/NFM!W$15*1000)</f>
        <v>0.19212378381470635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0.91145072166159591</v>
      </c>
      <c r="C258" s="277">
        <f>IF(C$120=0,0,C$120/NFM!C$15*1000)</f>
        <v>0.92634238586978335</v>
      </c>
      <c r="D258" s="277">
        <f>IF(D$120=0,0,D$120/NFM!D$15*1000)</f>
        <v>0.86800764241734241</v>
      </c>
      <c r="E258" s="277">
        <f>IF(E$120=0,0,E$120/NFM!E$15*1000)</f>
        <v>0.88552849564104985</v>
      </c>
      <c r="F258" s="277">
        <f>IF(F$120=0,0,F$120/NFM!F$15*1000)</f>
        <v>0.89979364689996855</v>
      </c>
      <c r="G258" s="277">
        <f>IF(G$120=0,0,G$120/NFM!G$15*1000)</f>
        <v>0.86203260940417004</v>
      </c>
      <c r="H258" s="277">
        <f>IF(H$120=0,0,H$120/NFM!H$15*1000)</f>
        <v>0.87704641415203088</v>
      </c>
      <c r="I258" s="277">
        <f>IF(I$120=0,0,I$120/NFM!I$15*1000)</f>
        <v>0.86861040106159515</v>
      </c>
      <c r="J258" s="277">
        <f>IF(J$120=0,0,J$120/NFM!J$15*1000)</f>
        <v>0.88050015288437367</v>
      </c>
      <c r="K258" s="277">
        <f>IF(K$120=0,0,K$120/NFM!K$15*1000)</f>
        <v>1.1318629351513241</v>
      </c>
      <c r="L258" s="277">
        <f>IF(L$120=0,0,L$120/NFM!L$15*1000)</f>
        <v>1.0743191374065606</v>
      </c>
      <c r="M258" s="277">
        <f>IF(M$120=0,0,M$120/NFM!M$15*1000)</f>
        <v>0.87571936916409177</v>
      </c>
      <c r="N258" s="277">
        <f>IF(N$120=0,0,N$120/NFM!N$15*1000)</f>
        <v>0.85658122516384783</v>
      </c>
      <c r="O258" s="277">
        <f>IF(O$120=0,0,O$120/NFM!O$15*1000)</f>
        <v>0.8451769293146526</v>
      </c>
      <c r="P258" s="277">
        <f>IF(P$120=0,0,P$120/NFM!P$15*1000)</f>
        <v>0.88261921634652307</v>
      </c>
      <c r="Q258" s="277">
        <f>IF(Q$120=0,0,Q$120/NFM!Q$15*1000)</f>
        <v>0.85808622993836092</v>
      </c>
      <c r="R258" s="277">
        <f>IF(R$120=0,0,R$120/NFM!R$15*1000)</f>
        <v>0.87686538714848528</v>
      </c>
      <c r="S258" s="277">
        <f>IF(S$120=0,0,S$120/NFM!S$15*1000)</f>
        <v>0.94121090491425885</v>
      </c>
      <c r="T258" s="277">
        <f>IF(T$120=0,0,T$120/NFM!T$15*1000)</f>
        <v>0.9579655899104319</v>
      </c>
      <c r="U258" s="277">
        <f>IF(U$120=0,0,U$120/NFM!U$15*1000)</f>
        <v>0.90564549179256504</v>
      </c>
      <c r="V258" s="277">
        <f>IF(V$120=0,0,V$120/NFM!V$15*1000)</f>
        <v>0.95109221115423137</v>
      </c>
      <c r="W258" s="277">
        <f>IF(W$120=0,0,W$120/NFM!W$15*1000)</f>
        <v>0.97947882010729326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197.52083563404614</v>
      </c>
      <c r="C259" s="278">
        <f>IF(C$126=0,0,C$126/NFM!C$15*1000)</f>
        <v>202.10554828425245</v>
      </c>
      <c r="D259" s="278">
        <f>IF(D$126=0,0,D$126/NFM!D$15*1000)</f>
        <v>186.12369433378765</v>
      </c>
      <c r="E259" s="278">
        <f>IF(E$126=0,0,E$126/NFM!E$15*1000)</f>
        <v>190.08689334464177</v>
      </c>
      <c r="F259" s="278">
        <f>IF(F$126=0,0,F$126/NFM!F$15*1000)</f>
        <v>192.84718430500152</v>
      </c>
      <c r="G259" s="278">
        <f>IF(G$126=0,0,G$126/NFM!G$15*1000)</f>
        <v>184.59976544547519</v>
      </c>
      <c r="H259" s="278">
        <f>IF(H$126=0,0,H$126/NFM!H$15*1000)</f>
        <v>188.24313300469021</v>
      </c>
      <c r="I259" s="278">
        <f>IF(I$126=0,0,I$126/NFM!I$15*1000)</f>
        <v>186.26928809382619</v>
      </c>
      <c r="J259" s="278">
        <f>IF(J$126=0,0,J$126/NFM!J$15*1000)</f>
        <v>188.65344324979441</v>
      </c>
      <c r="K259" s="278">
        <f>IF(K$126=0,0,K$126/NFM!K$15*1000)</f>
        <v>247.13403958265948</v>
      </c>
      <c r="L259" s="278">
        <f>IF(L$126=0,0,L$126/NFM!L$15*1000)</f>
        <v>233.56988406330743</v>
      </c>
      <c r="M259" s="278">
        <f>IF(M$126=0,0,M$126/NFM!M$15*1000)</f>
        <v>189.6412205067376</v>
      </c>
      <c r="N259" s="278">
        <f>IF(N$126=0,0,N$126/NFM!N$15*1000)</f>
        <v>184.85927987271515</v>
      </c>
      <c r="O259" s="278">
        <f>IF(O$126=0,0,O$126/NFM!O$15*1000)</f>
        <v>180.75548237280353</v>
      </c>
      <c r="P259" s="278">
        <f>IF(P$126=0,0,P$126/NFM!P$15*1000)</f>
        <v>188.742475580921</v>
      </c>
      <c r="Q259" s="278">
        <f>IF(Q$126=0,0,Q$126/NFM!Q$15*1000)</f>
        <v>183.61789729893701</v>
      </c>
      <c r="R259" s="278">
        <f>IF(R$126=0,0,R$126/NFM!R$15*1000)</f>
        <v>187.46422044486732</v>
      </c>
      <c r="S259" s="278">
        <f>IF(S$126=0,0,S$126/NFM!S$15*1000)</f>
        <v>201.17926366349121</v>
      </c>
      <c r="T259" s="278">
        <f>IF(T$126=0,0,T$126/NFM!T$15*1000)</f>
        <v>208.03428810499574</v>
      </c>
      <c r="U259" s="278">
        <f>IF(U$126=0,0,U$126/NFM!U$15*1000)</f>
        <v>196.75749171830898</v>
      </c>
      <c r="V259" s="278">
        <f>IF(V$126=0,0,V$126/NFM!V$15*1000)</f>
        <v>204.68751320491069</v>
      </c>
      <c r="W259" s="278">
        <f>IF(W$126=0,0,W$126/NFM!W$15*1000)</f>
        <v>205.51964205530908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100.1972150240948</v>
      </c>
      <c r="C260" s="278">
        <f>IF(C$134=0,0,C$134/NFM!C$15*1000)</f>
        <v>102.4144657623774</v>
      </c>
      <c r="D260" s="278">
        <f>IF(D$134=0,0,D$134/NFM!D$15*1000)</f>
        <v>95.175879548965412</v>
      </c>
      <c r="E260" s="278">
        <f>IF(E$134=0,0,E$134/NFM!E$15*1000)</f>
        <v>97.186206614361851</v>
      </c>
      <c r="F260" s="278">
        <f>IF(F$134=0,0,F$134/NFM!F$15*1000)</f>
        <v>98.634883612406668</v>
      </c>
      <c r="G260" s="278">
        <f>IF(G$134=0,0,G$134/NFM!G$15*1000)</f>
        <v>94.397229562697703</v>
      </c>
      <c r="H260" s="278">
        <f>IF(H$134=0,0,H$134/NFM!H$15*1000)</f>
        <v>96.07974679104916</v>
      </c>
      <c r="I260" s="278">
        <f>IF(I$134=0,0,I$134/NFM!I$15*1000)</f>
        <v>95.098809028059208</v>
      </c>
      <c r="J260" s="278">
        <f>IF(J$134=0,0,J$134/NFM!J$15*1000)</f>
        <v>96.342290674366353</v>
      </c>
      <c r="K260" s="278">
        <f>IF(K$134=0,0,K$134/NFM!K$15*1000)</f>
        <v>125.47138484226778</v>
      </c>
      <c r="L260" s="278">
        <f>IF(L$134=0,0,L$134/NFM!L$15*1000)</f>
        <v>118.21851864229423</v>
      </c>
      <c r="M260" s="278">
        <f>IF(M$134=0,0,M$134/NFM!M$15*1000)</f>
        <v>96.494192526242315</v>
      </c>
      <c r="N260" s="278">
        <f>IF(N$134=0,0,N$134/NFM!N$15*1000)</f>
        <v>94.187316032272548</v>
      </c>
      <c r="O260" s="278">
        <f>IF(O$134=0,0,O$134/NFM!O$15*1000)</f>
        <v>92.547230590026331</v>
      </c>
      <c r="P260" s="278">
        <f>IF(P$134=0,0,P$134/NFM!P$15*1000)</f>
        <v>96.6487299130834</v>
      </c>
      <c r="Q260" s="278">
        <f>IF(Q$134=0,0,Q$134/NFM!Q$15*1000)</f>
        <v>93.959176034661738</v>
      </c>
      <c r="R260" s="278">
        <f>IF(R$134=0,0,R$134/NFM!R$15*1000)</f>
        <v>96.059441104087355</v>
      </c>
      <c r="S260" s="278">
        <f>IF(S$134=0,0,S$134/NFM!S$15*1000)</f>
        <v>103.08723223763262</v>
      </c>
      <c r="T260" s="278">
        <f>IF(T$134=0,0,T$134/NFM!T$15*1000)</f>
        <v>104.99960577436983</v>
      </c>
      <c r="U260" s="278">
        <f>IF(U$134=0,0,U$134/NFM!U$15*1000)</f>
        <v>99.319174855670681</v>
      </c>
      <c r="V260" s="278">
        <f>IF(V$134=0,0,V$134/NFM!V$15*1000)</f>
        <v>104.17776975645141</v>
      </c>
      <c r="W260" s="278">
        <f>IF(W$134=0,0,W$134/NFM!W$15*1000)</f>
        <v>104.86408589622101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42.752347695366126</v>
      </c>
      <c r="C261" s="279">
        <f>IF(C$141=0,0,C$141/NFM!C$15*1000)</f>
        <v>45.225447677602368</v>
      </c>
      <c r="D261" s="279">
        <f>IF(D$141=0,0,D$141/NFM!D$15*1000)</f>
        <v>39.589230539718997</v>
      </c>
      <c r="E261" s="279">
        <f>IF(E$141=0,0,E$141/NFM!E$15*1000)</f>
        <v>40.628137623448289</v>
      </c>
      <c r="F261" s="279">
        <f>IF(F$141=0,0,F$141/NFM!F$15*1000)</f>
        <v>40.924842729546128</v>
      </c>
      <c r="G261" s="279">
        <f>IF(G$141=0,0,G$141/NFM!G$15*1000)</f>
        <v>38.864958781487005</v>
      </c>
      <c r="H261" s="279">
        <f>IF(H$141=0,0,H$141/NFM!H$15*1000)</f>
        <v>39.77371333236804</v>
      </c>
      <c r="I261" s="279">
        <f>IF(I$141=0,0,I$141/NFM!I$15*1000)</f>
        <v>39.128278622959215</v>
      </c>
      <c r="J261" s="279">
        <f>IF(J$141=0,0,J$141/NFM!J$15*1000)</f>
        <v>39.405704755967349</v>
      </c>
      <c r="K261" s="279">
        <f>IF(K$141=0,0,K$141/NFM!K$15*1000)</f>
        <v>58.036600703773424</v>
      </c>
      <c r="L261" s="279">
        <f>IF(L$141=0,0,L$141/NFM!L$15*1000)</f>
        <v>54.939158007349221</v>
      </c>
      <c r="M261" s="279">
        <f>IF(M$141=0,0,M$141/NFM!M$15*1000)</f>
        <v>43.562157224463746</v>
      </c>
      <c r="N261" s="279">
        <f>IF(N$141=0,0,N$141/NFM!N$15*1000)</f>
        <v>42.158909995536888</v>
      </c>
      <c r="O261" s="279">
        <f>IF(O$141=0,0,O$141/NFM!O$15*1000)</f>
        <v>37.939202564660654</v>
      </c>
      <c r="P261" s="279">
        <f>IF(P$141=0,0,P$141/NFM!P$15*1000)</f>
        <v>39.643757017913444</v>
      </c>
      <c r="Q261" s="279">
        <f>IF(Q$141=0,0,Q$141/NFM!Q$15*1000)</f>
        <v>38.440979339000961</v>
      </c>
      <c r="R261" s="279">
        <f>IF(R$141=0,0,R$141/NFM!R$15*1000)</f>
        <v>39.315653227352527</v>
      </c>
      <c r="S261" s="279">
        <f>IF(S$141=0,0,S$141/NFM!S$15*1000)</f>
        <v>42.223468887538864</v>
      </c>
      <c r="T261" s="279">
        <f>IF(T$141=0,0,T$141/NFM!T$15*1000)</f>
        <v>43.750586075797699</v>
      </c>
      <c r="U261" s="279">
        <f>IF(U$141=0,0,U$141/NFM!U$15*1000)</f>
        <v>41.657479721428338</v>
      </c>
      <c r="V261" s="279">
        <f>IF(V$141=0,0,V$141/NFM!V$15*1000)</f>
        <v>43.160301426158838</v>
      </c>
      <c r="W261" s="279">
        <f>IF(W$141=0,0,W$141/NFM!W$15*1000)</f>
        <v>43.445943249496153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IT: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109.214598109169</v>
      </c>
      <c r="C5" s="225">
        <v>62.720079800481372</v>
      </c>
      <c r="D5" s="225">
        <v>117.37487285197891</v>
      </c>
      <c r="E5" s="225">
        <v>126.0868080188786</v>
      </c>
      <c r="F5" s="225">
        <v>130.64093884330279</v>
      </c>
      <c r="G5" s="225">
        <v>122.88729392625081</v>
      </c>
      <c r="H5" s="225">
        <v>123.2261517491303</v>
      </c>
      <c r="I5" s="225">
        <v>118.4262117658641</v>
      </c>
      <c r="J5" s="225">
        <v>117.16157827022811</v>
      </c>
      <c r="K5" s="225">
        <v>13.575784717226391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0.1642436326790194</v>
      </c>
      <c r="C6" s="261">
        <v>9.4509740608393483E-2</v>
      </c>
      <c r="D6" s="261">
        <v>0.17516802899874989</v>
      </c>
      <c r="E6" s="261">
        <v>0.18856525626844639</v>
      </c>
      <c r="F6" s="261">
        <v>0.19472569773751999</v>
      </c>
      <c r="G6" s="261">
        <v>0.18269595801545141</v>
      </c>
      <c r="H6" s="261">
        <v>0.18364710268957329</v>
      </c>
      <c r="I6" s="261">
        <v>0.176009738062296</v>
      </c>
      <c r="J6" s="261">
        <v>0.17415529156594231</v>
      </c>
      <c r="K6" s="261">
        <v>2.0351884818929789E-2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2.1315980739361778E-2</v>
      </c>
      <c r="C7" s="226">
        <v>1.22657285255475E-2</v>
      </c>
      <c r="D7" s="226">
        <v>2.2733778298647471E-2</v>
      </c>
      <c r="E7" s="226">
        <v>2.4472506514673972E-2</v>
      </c>
      <c r="F7" s="226">
        <v>2.5272025190429089E-2</v>
      </c>
      <c r="G7" s="226">
        <v>2.3710773189164092E-2</v>
      </c>
      <c r="H7" s="226">
        <v>2.383421530514282E-2</v>
      </c>
      <c r="I7" s="226">
        <v>2.2843017566520681E-2</v>
      </c>
      <c r="J7" s="226">
        <v>2.2602342508658901E-2</v>
      </c>
      <c r="K7" s="226">
        <v>2.6413223924353288E-3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2.9690978827437622</v>
      </c>
      <c r="C8" s="226">
        <v>1.7084904063674451</v>
      </c>
      <c r="D8" s="226">
        <v>3.1665825672584669</v>
      </c>
      <c r="E8" s="226">
        <v>3.4087696065504591</v>
      </c>
      <c r="F8" s="226">
        <v>3.5201343725644869</v>
      </c>
      <c r="G8" s="226">
        <v>3.3026679529769769</v>
      </c>
      <c r="H8" s="226">
        <v>3.3198621759252589</v>
      </c>
      <c r="I8" s="226">
        <v>3.1817984788752351</v>
      </c>
      <c r="J8" s="226">
        <v>3.1482749073603151</v>
      </c>
      <c r="K8" s="226">
        <v>0.36790916725411849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5.4262100393645853E-2</v>
      </c>
      <c r="C9" s="226">
        <v>3.1223718992457291E-2</v>
      </c>
      <c r="D9" s="226">
        <v>5.7871255160696439E-2</v>
      </c>
      <c r="E9" s="226">
        <v>6.2297373112711427E-2</v>
      </c>
      <c r="F9" s="226">
        <v>6.433263309820704E-2</v>
      </c>
      <c r="G9" s="226">
        <v>6.0358299762655471E-2</v>
      </c>
      <c r="H9" s="226">
        <v>6.0672534822817287E-2</v>
      </c>
      <c r="I9" s="226">
        <v>5.8149335357556418E-2</v>
      </c>
      <c r="J9" s="226">
        <v>5.7536671351540163E-2</v>
      </c>
      <c r="K9" s="226">
        <v>6.7237676081049937E-3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0.42522036982061018</v>
      </c>
      <c r="C10" s="262">
        <v>0.23396034327505641</v>
      </c>
      <c r="D10" s="262">
        <v>0.46684555862972321</v>
      </c>
      <c r="E10" s="262">
        <v>0.49715599547744621</v>
      </c>
      <c r="F10" s="262">
        <v>0.51801914704355945</v>
      </c>
      <c r="G10" s="262">
        <v>0.49191222776046728</v>
      </c>
      <c r="H10" s="262">
        <v>0.49229475602370842</v>
      </c>
      <c r="I10" s="262">
        <v>0.47472423942282588</v>
      </c>
      <c r="J10" s="262">
        <v>0.47480651127317802</v>
      </c>
      <c r="K10" s="262">
        <v>4.7229260292948869E-2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2.1544534916468979E-3</v>
      </c>
      <c r="C11" s="228">
        <v>1.310362596087982E-3</v>
      </c>
      <c r="D11" s="228">
        <v>2.1951962450387922E-3</v>
      </c>
      <c r="E11" s="228">
        <v>2.8705140439242421E-3</v>
      </c>
      <c r="F11" s="228">
        <v>3.343228121838506E-3</v>
      </c>
      <c r="G11" s="228">
        <v>3.0628776645515751E-3</v>
      </c>
      <c r="H11" s="228">
        <v>3.061331938797414E-3</v>
      </c>
      <c r="I11" s="228">
        <v>2.5521415419571432E-3</v>
      </c>
      <c r="J11" s="228">
        <v>2.5429480050137682E-3</v>
      </c>
      <c r="K11" s="228">
        <v>3.4325427197486779E-4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0.176253577258562</v>
      </c>
      <c r="C12" s="228">
        <v>0.1074205186545391</v>
      </c>
      <c r="D12" s="228">
        <v>0.18272524732269629</v>
      </c>
      <c r="E12" s="228">
        <v>0.20635980809186219</v>
      </c>
      <c r="F12" s="228">
        <v>0.21108012953602279</v>
      </c>
      <c r="G12" s="228">
        <v>0.19053894526239479</v>
      </c>
      <c r="H12" s="228">
        <v>0.1896637541363016</v>
      </c>
      <c r="I12" s="228">
        <v>0.18247520055557531</v>
      </c>
      <c r="J12" s="228">
        <v>0.17143707891436449</v>
      </c>
      <c r="K12" s="228">
        <v>2.663794688314922E-2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0.24681233907040129</v>
      </c>
      <c r="C15" s="228">
        <v>0.12522946202442939</v>
      </c>
      <c r="D15" s="228">
        <v>0.28192511506198809</v>
      </c>
      <c r="E15" s="228">
        <v>0.28792567334165969</v>
      </c>
      <c r="F15" s="228">
        <v>0.30359578938569809</v>
      </c>
      <c r="G15" s="228">
        <v>0.29831040483352078</v>
      </c>
      <c r="H15" s="228">
        <v>0.29956966994860951</v>
      </c>
      <c r="I15" s="228">
        <v>0.28969689732529352</v>
      </c>
      <c r="J15" s="228">
        <v>0.30082648435379977</v>
      </c>
      <c r="K15" s="228">
        <v>2.0248059137824782E-2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64.734990070884407</v>
      </c>
      <c r="C16" s="296">
        <v>38.065277907607367</v>
      </c>
      <c r="D16" s="296">
        <v>68.689706719386265</v>
      </c>
      <c r="E16" s="296">
        <v>74.202496372434965</v>
      </c>
      <c r="F16" s="296">
        <v>76.532398424525951</v>
      </c>
      <c r="G16" s="296">
        <v>71.507926858320744</v>
      </c>
      <c r="H16" s="296">
        <v>71.821721827947769</v>
      </c>
      <c r="I16" s="296">
        <v>68.799029366472368</v>
      </c>
      <c r="J16" s="296">
        <v>67.650276990642709</v>
      </c>
      <c r="K16" s="296">
        <v>8.5298044329161833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4.7995692591656498</v>
      </c>
      <c r="C17" s="231">
        <v>2.4856023711554198</v>
      </c>
      <c r="D17" s="231">
        <v>1.292907404991658</v>
      </c>
      <c r="E17" s="231">
        <v>1.370161344525874</v>
      </c>
      <c r="F17" s="231">
        <v>1.2527453843373251</v>
      </c>
      <c r="G17" s="231">
        <v>1.3616088407286651</v>
      </c>
      <c r="H17" s="231">
        <v>2.4807406049199749</v>
      </c>
      <c r="I17" s="231">
        <v>2.2999691418383739</v>
      </c>
      <c r="J17" s="231">
        <v>2.3044070242406538</v>
      </c>
      <c r="K17" s="231">
        <v>0.32791547153467748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2.940416448385085</v>
      </c>
      <c r="C19" s="231">
        <v>1.650880380216287</v>
      </c>
      <c r="D19" s="231">
        <v>2.8212136315921339</v>
      </c>
      <c r="E19" s="231">
        <v>3.4178419078539579</v>
      </c>
      <c r="F19" s="231">
        <v>3.3564246733495602</v>
      </c>
      <c r="G19" s="231">
        <v>3.1990304964511811</v>
      </c>
      <c r="H19" s="231">
        <v>2.9936399250167489</v>
      </c>
      <c r="I19" s="231">
        <v>2.8173931793352609</v>
      </c>
      <c r="J19" s="231">
        <v>2.413188546483731</v>
      </c>
      <c r="K19" s="231">
        <v>0.27968462058230742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0.62974657272564083</v>
      </c>
      <c r="C20" s="231">
        <v>0.37112105167176868</v>
      </c>
      <c r="D20" s="231">
        <v>0.70506419157601619</v>
      </c>
      <c r="E20" s="231">
        <v>0.87852364925354509</v>
      </c>
      <c r="F20" s="231">
        <v>1.056935907747375</v>
      </c>
      <c r="G20" s="231">
        <v>1.007434929057655</v>
      </c>
      <c r="H20" s="231">
        <v>0.99232973258321611</v>
      </c>
      <c r="I20" s="231">
        <v>0.84501586868240108</v>
      </c>
      <c r="J20" s="231">
        <v>0.86857204476463168</v>
      </c>
      <c r="K20" s="231">
        <v>9.6685472236550163E-2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6.6187432058766014</v>
      </c>
      <c r="C21" s="231">
        <v>4.0696250111097134</v>
      </c>
      <c r="D21" s="231">
        <v>7.2580132425364283</v>
      </c>
      <c r="E21" s="231">
        <v>7.9155472179184168</v>
      </c>
      <c r="F21" s="231">
        <v>6.9726216317036558</v>
      </c>
      <c r="G21" s="231">
        <v>5.663714304842479</v>
      </c>
      <c r="H21" s="231">
        <v>6.2118963877602784</v>
      </c>
      <c r="I21" s="231">
        <v>4.9374259747440972</v>
      </c>
      <c r="J21" s="231">
        <v>5.8330797234894911</v>
      </c>
      <c r="K21" s="231">
        <v>0.6088502588996747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0.51820570474263117</v>
      </c>
      <c r="C22" s="231">
        <v>0.41707160851508768</v>
      </c>
      <c r="D22" s="231">
        <v>0.53326387869558045</v>
      </c>
      <c r="E22" s="231">
        <v>0.27182446147930472</v>
      </c>
      <c r="F22" s="231">
        <v>0</v>
      </c>
      <c r="G22" s="231">
        <v>0.2658256013391293</v>
      </c>
      <c r="H22" s="231">
        <v>0.2650298430468947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49.228308879988802</v>
      </c>
      <c r="C23" s="231">
        <v>29.070977484939089</v>
      </c>
      <c r="D23" s="231">
        <v>56.079244369994463</v>
      </c>
      <c r="E23" s="231">
        <v>60.348597791403868</v>
      </c>
      <c r="F23" s="231">
        <v>63.764400488840216</v>
      </c>
      <c r="G23" s="231">
        <v>59.885185302534431</v>
      </c>
      <c r="H23" s="231">
        <v>58.745987907532808</v>
      </c>
      <c r="I23" s="231">
        <v>57.731420695693139</v>
      </c>
      <c r="J23" s="231">
        <v>55.952746945285632</v>
      </c>
      <c r="K23" s="231">
        <v>7.1695897853775401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0.12927033854782319</v>
      </c>
      <c r="G26" s="231">
        <v>0.12512738336720711</v>
      </c>
      <c r="H26" s="231">
        <v>0.13209742708784389</v>
      </c>
      <c r="I26" s="231">
        <v>0.16780450617909529</v>
      </c>
      <c r="J26" s="231">
        <v>0.27828270637857411</v>
      </c>
      <c r="K26" s="231">
        <v>4.7078824285434209E-2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40.845468071908158</v>
      </c>
      <c r="C27" s="263">
        <v>22.574351955105112</v>
      </c>
      <c r="D27" s="263">
        <v>44.795964944246357</v>
      </c>
      <c r="E27" s="263">
        <v>47.703050908519877</v>
      </c>
      <c r="F27" s="263">
        <v>49.786056543142678</v>
      </c>
      <c r="G27" s="263">
        <v>47.318021856225307</v>
      </c>
      <c r="H27" s="263">
        <v>47.324119136416058</v>
      </c>
      <c r="I27" s="263">
        <v>45.713657590107331</v>
      </c>
      <c r="J27" s="263">
        <v>45.633925555525757</v>
      </c>
      <c r="K27" s="263">
        <v>4.6011248819436714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0.93501710854625109</v>
      </c>
      <c r="C28" s="297">
        <v>0.53916125037412643</v>
      </c>
      <c r="D28" s="297">
        <v>0.82340027193507526</v>
      </c>
      <c r="E28" s="297">
        <v>1.03929337715873</v>
      </c>
      <c r="F28" s="297">
        <v>1.0008533418412131</v>
      </c>
      <c r="G28" s="297">
        <v>0.92534883536854073</v>
      </c>
      <c r="H28" s="297">
        <v>0.87555011754519019</v>
      </c>
      <c r="I28" s="297">
        <v>0.81489909508483327</v>
      </c>
      <c r="J28" s="297">
        <v>0.67431962158831993</v>
      </c>
      <c r="K28" s="297">
        <v>9.4481400603047078E-2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0.1965147546751882</v>
      </c>
      <c r="C29" s="297">
        <v>0.11894256305261799</v>
      </c>
      <c r="D29" s="297">
        <v>0.2019399888404616</v>
      </c>
      <c r="E29" s="297">
        <v>0.26215508313911379</v>
      </c>
      <c r="F29" s="297">
        <v>0.30928640331821139</v>
      </c>
      <c r="G29" s="297">
        <v>0.28597149363340513</v>
      </c>
      <c r="H29" s="297">
        <v>0.28481056112644382</v>
      </c>
      <c r="I29" s="297">
        <v>0.23985008587176279</v>
      </c>
      <c r="J29" s="297">
        <v>0.23817656415600649</v>
      </c>
      <c r="K29" s="297">
        <v>3.2052181735727187E-2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2.1304310974934011</v>
      </c>
      <c r="C30" s="297">
        <v>1.345360604970417</v>
      </c>
      <c r="D30" s="297">
        <v>2.1442431723250222</v>
      </c>
      <c r="E30" s="297">
        <v>2.4363988186088461</v>
      </c>
      <c r="F30" s="297">
        <v>2.1046063902158298</v>
      </c>
      <c r="G30" s="297">
        <v>1.658325151639735</v>
      </c>
      <c r="H30" s="297">
        <v>1.8390218905696301</v>
      </c>
      <c r="I30" s="297">
        <v>1.445566986128356</v>
      </c>
      <c r="J30" s="297">
        <v>1.649885102167046</v>
      </c>
      <c r="K30" s="297">
        <v>0.20819460868136769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15.691708194733041</v>
      </c>
      <c r="C31" s="297">
        <v>9.5171582950215896</v>
      </c>
      <c r="D31" s="297">
        <v>16.40672044149515</v>
      </c>
      <c r="E31" s="297">
        <v>18.394922621259351</v>
      </c>
      <c r="F31" s="297">
        <v>19.05971541998569</v>
      </c>
      <c r="G31" s="297">
        <v>17.364052595043962</v>
      </c>
      <c r="H31" s="297">
        <v>17.222819594164481</v>
      </c>
      <c r="I31" s="297">
        <v>16.738371946088481</v>
      </c>
      <c r="J31" s="297">
        <v>15.67258185702927</v>
      </c>
      <c r="K31" s="297">
        <v>2.4278208516476991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21.891796916460279</v>
      </c>
      <c r="C32" s="298">
        <v>11.05372924168636</v>
      </c>
      <c r="D32" s="298">
        <v>25.219661069650648</v>
      </c>
      <c r="E32" s="298">
        <v>25.570281008353849</v>
      </c>
      <c r="F32" s="298">
        <v>27.311594987781731</v>
      </c>
      <c r="G32" s="298">
        <v>27.08432378053967</v>
      </c>
      <c r="H32" s="298">
        <v>27.101916973010319</v>
      </c>
      <c r="I32" s="298">
        <v>26.4749694769339</v>
      </c>
      <c r="J32" s="298">
        <v>27.39896241058511</v>
      </c>
      <c r="K32" s="298">
        <v>1.8385758392758309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115.129976041291</v>
      </c>
      <c r="C34" s="225">
        <v>122.1016142514577</v>
      </c>
      <c r="D34" s="225">
        <v>114.43255562097831</v>
      </c>
      <c r="E34" s="225">
        <v>117.4481831668782</v>
      </c>
      <c r="F34" s="225">
        <v>117.63896322603109</v>
      </c>
      <c r="G34" s="225">
        <v>111.1502539120491</v>
      </c>
      <c r="H34" s="225">
        <v>114.0722077751887</v>
      </c>
      <c r="I34" s="225">
        <v>106.09572813625</v>
      </c>
      <c r="J34" s="225">
        <v>105.9320667004591</v>
      </c>
      <c r="K34" s="225">
        <v>132.07185207215679</v>
      </c>
      <c r="L34" s="225">
        <v>122.56321060656011</v>
      </c>
      <c r="M34" s="225">
        <v>108.3831451179324</v>
      </c>
      <c r="N34" s="225">
        <v>82.522744361936276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0.1122592714742095</v>
      </c>
      <c r="C35" s="261">
        <v>0.11933667826379379</v>
      </c>
      <c r="D35" s="261">
        <v>0.11142791501341</v>
      </c>
      <c r="E35" s="261">
        <v>0.11446048238502041</v>
      </c>
      <c r="F35" s="261">
        <v>0.11457053433735399</v>
      </c>
      <c r="G35" s="261">
        <v>0.1081561715925554</v>
      </c>
      <c r="H35" s="261">
        <v>0.1110201193095734</v>
      </c>
      <c r="I35" s="261">
        <v>0.103211935825678</v>
      </c>
      <c r="J35" s="261">
        <v>0.10299989567718711</v>
      </c>
      <c r="K35" s="261">
        <v>0.12961546342870711</v>
      </c>
      <c r="L35" s="261">
        <v>0.1205210301056063</v>
      </c>
      <c r="M35" s="261">
        <v>0.1065424941525334</v>
      </c>
      <c r="N35" s="261">
        <v>8.0978229159045886E-2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1.3537109518099969E-2</v>
      </c>
      <c r="C36" s="226">
        <v>1.4390559122365009E-2</v>
      </c>
      <c r="D36" s="226">
        <v>1.343685799044767E-2</v>
      </c>
      <c r="E36" s="226">
        <v>1.3802548913713091E-2</v>
      </c>
      <c r="F36" s="226">
        <v>1.381581984725698E-2</v>
      </c>
      <c r="G36" s="226">
        <v>1.304232533027975E-2</v>
      </c>
      <c r="H36" s="226">
        <v>1.3387682763926489E-2</v>
      </c>
      <c r="I36" s="226">
        <v>1.2446110334577581E-2</v>
      </c>
      <c r="J36" s="226">
        <v>1.2420540858892741E-2</v>
      </c>
      <c r="K36" s="226">
        <v>1.5630056213902961E-2</v>
      </c>
      <c r="L36" s="226">
        <v>1.453337762082875E-2</v>
      </c>
      <c r="M36" s="226">
        <v>1.2847735360599759E-2</v>
      </c>
      <c r="N36" s="226">
        <v>9.7649943947805181E-3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2.175216006461953</v>
      </c>
      <c r="C37" s="226">
        <v>2.3123529068780848</v>
      </c>
      <c r="D37" s="226">
        <v>2.1591070485392909</v>
      </c>
      <c r="E37" s="226">
        <v>2.217868244837601</v>
      </c>
      <c r="F37" s="226">
        <v>2.2200006902482539</v>
      </c>
      <c r="G37" s="226">
        <v>2.095711405893288</v>
      </c>
      <c r="H37" s="226">
        <v>2.151205307055466</v>
      </c>
      <c r="I37" s="226">
        <v>1.9999083542735929</v>
      </c>
      <c r="J37" s="226">
        <v>1.9957997125645111</v>
      </c>
      <c r="K37" s="226">
        <v>2.5115220064463091</v>
      </c>
      <c r="L37" s="226">
        <v>2.335301755999962</v>
      </c>
      <c r="M37" s="226">
        <v>2.0644436366417418</v>
      </c>
      <c r="N37" s="226">
        <v>1.56909213758944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3.7117519839685587E-2</v>
      </c>
      <c r="C38" s="226">
        <v>3.9457600827885048E-2</v>
      </c>
      <c r="D38" s="226">
        <v>3.6842639292873319E-2</v>
      </c>
      <c r="E38" s="226">
        <v>3.7845330456843643E-2</v>
      </c>
      <c r="F38" s="226">
        <v>3.7881718146434852E-2</v>
      </c>
      <c r="G38" s="226">
        <v>3.5760866716415513E-2</v>
      </c>
      <c r="H38" s="226">
        <v>3.6707805306077243E-2</v>
      </c>
      <c r="I38" s="226">
        <v>3.4126099567482852E-2</v>
      </c>
      <c r="J38" s="226">
        <v>3.4055990396854287E-2</v>
      </c>
      <c r="K38" s="226">
        <v>4.285618882223334E-2</v>
      </c>
      <c r="L38" s="226">
        <v>3.9849196126949017E-2</v>
      </c>
      <c r="M38" s="226">
        <v>3.5227318764355003E-2</v>
      </c>
      <c r="N38" s="226">
        <v>2.6774724153488069E-2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0.3055824504943071</v>
      </c>
      <c r="C39" s="262">
        <v>0.3359489109272325</v>
      </c>
      <c r="D39" s="262">
        <v>0.29929835130591781</v>
      </c>
      <c r="E39" s="262">
        <v>0.30800375540998659</v>
      </c>
      <c r="F39" s="262">
        <v>0.30626282825499712</v>
      </c>
      <c r="G39" s="262">
        <v>0.28750268073108959</v>
      </c>
      <c r="H39" s="262">
        <v>0.29614353851014852</v>
      </c>
      <c r="I39" s="262">
        <v>0.27390924112822318</v>
      </c>
      <c r="J39" s="262">
        <v>0.27325470652380268</v>
      </c>
      <c r="K39" s="262">
        <v>0.39053647741969971</v>
      </c>
      <c r="L39" s="262">
        <v>0.37511351184835012</v>
      </c>
      <c r="M39" s="262">
        <v>0.32170868744875591</v>
      </c>
      <c r="N39" s="262">
        <v>0.23896953640079779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1.5482870158154049E-3</v>
      </c>
      <c r="C40" s="228">
        <v>1.8815790783739709E-3</v>
      </c>
      <c r="D40" s="228">
        <v>1.4073575399571579E-3</v>
      </c>
      <c r="E40" s="228">
        <v>1.7783736161859939E-3</v>
      </c>
      <c r="F40" s="228">
        <v>1.9765804139471391E-3</v>
      </c>
      <c r="G40" s="228">
        <v>1.7901273634099431E-3</v>
      </c>
      <c r="H40" s="228">
        <v>1.841566788629247E-3</v>
      </c>
      <c r="I40" s="228">
        <v>1.472549945752111E-3</v>
      </c>
      <c r="J40" s="228">
        <v>1.4634856395546239E-3</v>
      </c>
      <c r="K40" s="228">
        <v>2.838353033793799E-3</v>
      </c>
      <c r="L40" s="228">
        <v>3.8044466532265132E-3</v>
      </c>
      <c r="M40" s="228">
        <v>1.9612165673896622E-3</v>
      </c>
      <c r="N40" s="228">
        <v>1.7257546274375239E-3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0.12666373454729191</v>
      </c>
      <c r="C41" s="228">
        <v>0.1542475350653939</v>
      </c>
      <c r="D41" s="228">
        <v>0.1171465900332699</v>
      </c>
      <c r="E41" s="228">
        <v>0.12784638309940921</v>
      </c>
      <c r="F41" s="228">
        <v>0.1247946100623526</v>
      </c>
      <c r="G41" s="228">
        <v>0.1113622602878003</v>
      </c>
      <c r="H41" s="228">
        <v>0.1140936290500283</v>
      </c>
      <c r="I41" s="228">
        <v>0.1052856364984988</v>
      </c>
      <c r="J41" s="228">
        <v>9.866332405683885E-2</v>
      </c>
      <c r="K41" s="228">
        <v>0.22026789911404351</v>
      </c>
      <c r="L41" s="228">
        <v>0.24226357017836689</v>
      </c>
      <c r="M41" s="228">
        <v>0.2110461247043145</v>
      </c>
      <c r="N41" s="228">
        <v>0.15042065856088949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0.17737042893119981</v>
      </c>
      <c r="C44" s="228">
        <v>0.17981979678346471</v>
      </c>
      <c r="D44" s="228">
        <v>0.18074440373269071</v>
      </c>
      <c r="E44" s="228">
        <v>0.17837899869439139</v>
      </c>
      <c r="F44" s="228">
        <v>0.17949163777869731</v>
      </c>
      <c r="G44" s="228">
        <v>0.1743502930798794</v>
      </c>
      <c r="H44" s="228">
        <v>0.18020834267149091</v>
      </c>
      <c r="I44" s="228">
        <v>0.16715105468397229</v>
      </c>
      <c r="J44" s="228">
        <v>0.1731278968274092</v>
      </c>
      <c r="K44" s="228">
        <v>0.16743022527186241</v>
      </c>
      <c r="L44" s="228">
        <v>0.12904549501675669</v>
      </c>
      <c r="M44" s="228">
        <v>0.10870134617705179</v>
      </c>
      <c r="N44" s="228">
        <v>8.6823123212470849E-2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98.978537249275448</v>
      </c>
      <c r="C45" s="263">
        <v>104.2976049889155</v>
      </c>
      <c r="D45" s="263">
        <v>98.630661333936601</v>
      </c>
      <c r="E45" s="263">
        <v>101.1751581652378</v>
      </c>
      <c r="F45" s="263">
        <v>101.43292264675441</v>
      </c>
      <c r="G45" s="263">
        <v>95.931022113799798</v>
      </c>
      <c r="H45" s="263">
        <v>98.407461334367625</v>
      </c>
      <c r="I45" s="263">
        <v>91.584080114969041</v>
      </c>
      <c r="J45" s="263">
        <v>91.492019907841993</v>
      </c>
      <c r="K45" s="263">
        <v>111.2902607965609</v>
      </c>
      <c r="L45" s="263">
        <v>102.6369266695061</v>
      </c>
      <c r="M45" s="263">
        <v>91.314977427442074</v>
      </c>
      <c r="N45" s="263">
        <v>69.807351107113362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10.202414663423889</v>
      </c>
      <c r="C46" s="296">
        <v>11.26655197933052</v>
      </c>
      <c r="D46" s="296">
        <v>9.9819349286462895</v>
      </c>
      <c r="E46" s="296">
        <v>10.271981572518211</v>
      </c>
      <c r="F46" s="296">
        <v>10.230596344616639</v>
      </c>
      <c r="G46" s="296">
        <v>9.6122621385196361</v>
      </c>
      <c r="H46" s="296">
        <v>9.8947388380247006</v>
      </c>
      <c r="I46" s="296">
        <v>9.1676071266525003</v>
      </c>
      <c r="J46" s="296">
        <v>9.1281666392957153</v>
      </c>
      <c r="K46" s="296">
        <v>13.22388997301168</v>
      </c>
      <c r="L46" s="296">
        <v>12.753503005846969</v>
      </c>
      <c r="M46" s="296">
        <v>10.90343151485359</v>
      </c>
      <c r="N46" s="296">
        <v>8.1013379643710692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4.734263595207767</v>
      </c>
      <c r="C47" s="264">
        <v>5.7497860799337293</v>
      </c>
      <c r="D47" s="264">
        <v>4.3622096691706416</v>
      </c>
      <c r="E47" s="264">
        <v>4.7658881399278883</v>
      </c>
      <c r="F47" s="264">
        <v>4.6183040031752052</v>
      </c>
      <c r="G47" s="264">
        <v>4.1103072847404496</v>
      </c>
      <c r="H47" s="264">
        <v>4.228148622478332</v>
      </c>
      <c r="I47" s="264">
        <v>3.8582065743945519</v>
      </c>
      <c r="J47" s="264">
        <v>3.6475446769509539</v>
      </c>
      <c r="K47" s="264">
        <v>7.9397202907164033</v>
      </c>
      <c r="L47" s="264">
        <v>8.5205075040538567</v>
      </c>
      <c r="M47" s="264">
        <v>7.3885747943040343</v>
      </c>
      <c r="N47" s="264">
        <v>5.2617833191746239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0.23354934363808441</v>
      </c>
      <c r="C48" s="299">
        <v>0.26908804579026718</v>
      </c>
      <c r="D48" s="299">
        <v>0.1834792027566593</v>
      </c>
      <c r="E48" s="299">
        <v>0.2237928647181768</v>
      </c>
      <c r="F48" s="299">
        <v>0.20566655106867229</v>
      </c>
      <c r="G48" s="299">
        <v>0.18797691083035101</v>
      </c>
      <c r="H48" s="299">
        <v>0.1830639409840599</v>
      </c>
      <c r="I48" s="299">
        <v>0.16342325566220031</v>
      </c>
      <c r="J48" s="299">
        <v>0.13488433876931011</v>
      </c>
      <c r="K48" s="299">
        <v>0.27154482395681911</v>
      </c>
      <c r="L48" s="299">
        <v>0.41570262754144088</v>
      </c>
      <c r="M48" s="299">
        <v>0.20697208001161641</v>
      </c>
      <c r="N48" s="299">
        <v>0.15787238210150961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4.9085617311267739E-2</v>
      </c>
      <c r="C49" s="299">
        <v>5.9362615230425943E-2</v>
      </c>
      <c r="D49" s="299">
        <v>4.4998513384093337E-2</v>
      </c>
      <c r="E49" s="299">
        <v>5.645031359338077E-2</v>
      </c>
      <c r="F49" s="299">
        <v>6.3555633181852075E-2</v>
      </c>
      <c r="G49" s="299">
        <v>5.8092727741251571E-2</v>
      </c>
      <c r="H49" s="299">
        <v>5.9549468053149139E-2</v>
      </c>
      <c r="I49" s="299">
        <v>4.8100534336636191E-2</v>
      </c>
      <c r="J49" s="299">
        <v>4.7642523423621477E-2</v>
      </c>
      <c r="K49" s="299">
        <v>9.211976104616848E-2</v>
      </c>
      <c r="L49" s="299">
        <v>0.1283334752828737</v>
      </c>
      <c r="M49" s="299">
        <v>6.5214137428051322E-2</v>
      </c>
      <c r="N49" s="299">
        <v>5.8041331986795952E-2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0.53214083457718397</v>
      </c>
      <c r="C50" s="299">
        <v>0.67145117684828692</v>
      </c>
      <c r="D50" s="299">
        <v>0.47780410231104042</v>
      </c>
      <c r="E50" s="299">
        <v>0.52463402846180152</v>
      </c>
      <c r="F50" s="299">
        <v>0.43247808598659809</v>
      </c>
      <c r="G50" s="299">
        <v>0.33687494622863878</v>
      </c>
      <c r="H50" s="299">
        <v>0.38451093557903249</v>
      </c>
      <c r="I50" s="299">
        <v>0.28990001900333129</v>
      </c>
      <c r="J50" s="299">
        <v>0.33002696929825248</v>
      </c>
      <c r="K50" s="299">
        <v>0.59836293706803478</v>
      </c>
      <c r="L50" s="299">
        <v>0</v>
      </c>
      <c r="M50" s="299">
        <v>0.26674732705876758</v>
      </c>
      <c r="N50" s="299">
        <v>0.1079950506941211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3.9194877996812312</v>
      </c>
      <c r="C51" s="299">
        <v>4.7498842420647494</v>
      </c>
      <c r="D51" s="299">
        <v>3.6559278507188502</v>
      </c>
      <c r="E51" s="299">
        <v>3.9610109331545291</v>
      </c>
      <c r="F51" s="299">
        <v>3.9166037329380829</v>
      </c>
      <c r="G51" s="299">
        <v>3.5273626999402081</v>
      </c>
      <c r="H51" s="299">
        <v>3.60102427786209</v>
      </c>
      <c r="I51" s="299">
        <v>3.3567827653923841</v>
      </c>
      <c r="J51" s="299">
        <v>3.1349908454597699</v>
      </c>
      <c r="K51" s="299">
        <v>6.9776927686453813</v>
      </c>
      <c r="L51" s="299">
        <v>7.976471401229543</v>
      </c>
      <c r="M51" s="299">
        <v>6.8496412498055994</v>
      </c>
      <c r="N51" s="299">
        <v>4.9378745543921978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5.4681510682161276</v>
      </c>
      <c r="C52" s="264">
        <v>5.5167658993967876</v>
      </c>
      <c r="D52" s="264">
        <v>5.6197252594756462</v>
      </c>
      <c r="E52" s="264">
        <v>5.5060934325903199</v>
      </c>
      <c r="F52" s="264">
        <v>5.6122923414414361</v>
      </c>
      <c r="G52" s="264">
        <v>5.5019548537791856</v>
      </c>
      <c r="H52" s="264">
        <v>5.6665902155463694</v>
      </c>
      <c r="I52" s="264">
        <v>5.3094005522579488</v>
      </c>
      <c r="J52" s="264">
        <v>5.4806219623447614</v>
      </c>
      <c r="K52" s="264">
        <v>5.2841696822952811</v>
      </c>
      <c r="L52" s="264">
        <v>4.2329955017931162</v>
      </c>
      <c r="M52" s="264">
        <v>3.514856720549552</v>
      </c>
      <c r="N52" s="264">
        <v>2.8395546451964462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3.305311770803443</v>
      </c>
      <c r="C53" s="296">
        <f t="shared" si="0"/>
        <v>3.7159706271923456</v>
      </c>
      <c r="D53" s="296">
        <f t="shared" si="0"/>
        <v>3.1998465462535441</v>
      </c>
      <c r="E53" s="296">
        <f t="shared" si="0"/>
        <v>3.3090630671189931</v>
      </c>
      <c r="F53" s="296">
        <f t="shared" si="0"/>
        <v>3.2829126438257434</v>
      </c>
      <c r="G53" s="296">
        <f t="shared" si="0"/>
        <v>3.0667962094660157</v>
      </c>
      <c r="H53" s="296">
        <f t="shared" si="0"/>
        <v>3.1615431498511972</v>
      </c>
      <c r="I53" s="296">
        <f t="shared" si="0"/>
        <v>2.9204391534988829</v>
      </c>
      <c r="J53" s="296">
        <f t="shared" si="0"/>
        <v>2.893349307300177</v>
      </c>
      <c r="K53" s="296">
        <f t="shared" si="0"/>
        <v>4.4675411102533964</v>
      </c>
      <c r="L53" s="296">
        <f t="shared" si="0"/>
        <v>4.2874620595053425</v>
      </c>
      <c r="M53" s="296">
        <f t="shared" si="0"/>
        <v>3.623966303268717</v>
      </c>
      <c r="N53" s="296">
        <f t="shared" si="0"/>
        <v>2.6884756687542799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0.59532833330239177</v>
      </c>
      <c r="C54" s="264">
        <v>0.6912439751826619</v>
      </c>
      <c r="D54" s="264">
        <v>0.55906490062635916</v>
      </c>
      <c r="E54" s="264">
        <v>0.60772133700804309</v>
      </c>
      <c r="F54" s="264">
        <v>0.59828518056919067</v>
      </c>
      <c r="G54" s="264">
        <v>0.5402725853963094</v>
      </c>
      <c r="H54" s="264">
        <v>0.55129225174817231</v>
      </c>
      <c r="I54" s="264">
        <v>0.51001197696387668</v>
      </c>
      <c r="J54" s="264">
        <v>0.48015542448777981</v>
      </c>
      <c r="K54" s="264">
        <v>0.89113386943216366</v>
      </c>
      <c r="L54" s="264">
        <v>0.93431251378006086</v>
      </c>
      <c r="M54" s="264">
        <v>0.82819846699411892</v>
      </c>
      <c r="N54" s="264">
        <v>0.60923488577490148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3.3087691486448557E-2</v>
      </c>
      <c r="C55" s="232">
        <v>3.6627259524216707E-2</v>
      </c>
      <c r="D55" s="232">
        <v>2.6407330668894311E-2</v>
      </c>
      <c r="E55" s="232">
        <v>3.2066859326280207E-2</v>
      </c>
      <c r="F55" s="232">
        <v>2.9396169854528378E-2</v>
      </c>
      <c r="G55" s="232">
        <v>2.6914162623935811E-2</v>
      </c>
      <c r="H55" s="232">
        <v>2.6256827635700371E-2</v>
      </c>
      <c r="I55" s="232">
        <v>2.3357807522513641E-2</v>
      </c>
      <c r="J55" s="232">
        <v>1.952226111382421E-2</v>
      </c>
      <c r="K55" s="232">
        <v>3.2961587079896063E-2</v>
      </c>
      <c r="L55" s="232">
        <v>4.5583689321138467E-2</v>
      </c>
      <c r="M55" s="232">
        <v>2.406881662951996E-2</v>
      </c>
      <c r="N55" s="232">
        <v>1.8662265049740209E-2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6.9541182891693764E-3</v>
      </c>
      <c r="C56" s="232">
        <v>8.0802174161824971E-3</v>
      </c>
      <c r="D56" s="232">
        <v>6.4764322314960054E-3</v>
      </c>
      <c r="E56" s="232">
        <v>8.0886594271131745E-3</v>
      </c>
      <c r="F56" s="232">
        <v>9.0840838168283287E-3</v>
      </c>
      <c r="G56" s="232">
        <v>8.3176019586104627E-3</v>
      </c>
      <c r="H56" s="232">
        <v>8.5411693316780994E-3</v>
      </c>
      <c r="I56" s="232">
        <v>6.8749274282453084E-3</v>
      </c>
      <c r="J56" s="232">
        <v>6.8954616294493497E-3</v>
      </c>
      <c r="K56" s="232">
        <v>1.1181997436951131E-2</v>
      </c>
      <c r="L56" s="232">
        <v>1.4072350952877601E-2</v>
      </c>
      <c r="M56" s="232">
        <v>7.58376257957105E-3</v>
      </c>
      <c r="N56" s="232">
        <v>6.8611286341462834E-3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0.55528652352677377</v>
      </c>
      <c r="C57" s="232">
        <v>0.64653649824226267</v>
      </c>
      <c r="D57" s="232">
        <v>0.52618113772596886</v>
      </c>
      <c r="E57" s="232">
        <v>0.56756581825464969</v>
      </c>
      <c r="F57" s="232">
        <v>0.55980492689783401</v>
      </c>
      <c r="G57" s="232">
        <v>0.50504082081376311</v>
      </c>
      <c r="H57" s="232">
        <v>0.5164942547807938</v>
      </c>
      <c r="I57" s="232">
        <v>0.47977924201311772</v>
      </c>
      <c r="J57" s="232">
        <v>0.45373770174450628</v>
      </c>
      <c r="K57" s="232">
        <v>0.84699028491531647</v>
      </c>
      <c r="L57" s="232">
        <v>0.87465647350604481</v>
      </c>
      <c r="M57" s="232">
        <v>0.79654588778502788</v>
      </c>
      <c r="N57" s="232">
        <v>0.58371149209101503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1.935292775870239</v>
      </c>
      <c r="C58" s="264">
        <v>2.2738050875153331</v>
      </c>
      <c r="D58" s="264">
        <v>1.8319600409675529</v>
      </c>
      <c r="E58" s="264">
        <v>1.912383942012676</v>
      </c>
      <c r="F58" s="264">
        <v>1.882455704723031</v>
      </c>
      <c r="G58" s="264">
        <v>1.7387646007404609</v>
      </c>
      <c r="H58" s="264">
        <v>1.7974928979641409</v>
      </c>
      <c r="I58" s="264">
        <v>1.651563600741897</v>
      </c>
      <c r="J58" s="264">
        <v>1.6199651507648321</v>
      </c>
      <c r="K58" s="264">
        <v>2.9349859955552229</v>
      </c>
      <c r="L58" s="264">
        <v>2.8889822803108269</v>
      </c>
      <c r="M58" s="264">
        <v>2.3870245802702379</v>
      </c>
      <c r="N58" s="264">
        <v>1.7435739569869531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0.14348610704012199</v>
      </c>
      <c r="C59" s="231">
        <v>0.14847587165372719</v>
      </c>
      <c r="D59" s="231">
        <v>3.4481945195833752E-2</v>
      </c>
      <c r="E59" s="231">
        <v>3.5312485176862189E-2</v>
      </c>
      <c r="F59" s="231">
        <v>3.0810910256741691E-2</v>
      </c>
      <c r="G59" s="231">
        <v>3.3105479624047203E-2</v>
      </c>
      <c r="H59" s="231">
        <v>6.2079991431087202E-2</v>
      </c>
      <c r="I59" s="231">
        <v>5.5205268684303567E-2</v>
      </c>
      <c r="J59" s="231">
        <v>5.5170054967374448E-2</v>
      </c>
      <c r="K59" s="231">
        <v>0.1127990936755074</v>
      </c>
      <c r="L59" s="231">
        <v>0.1264183712575819</v>
      </c>
      <c r="M59" s="231">
        <v>6.5781288705540369E-2</v>
      </c>
      <c r="N59" s="231">
        <v>4.0514943669797882E-2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8.7905577870307061E-2</v>
      </c>
      <c r="C61" s="231">
        <v>9.8614286135681892E-2</v>
      </c>
      <c r="D61" s="231">
        <v>7.5241996027493374E-2</v>
      </c>
      <c r="E61" s="231">
        <v>8.8086335372215122E-2</v>
      </c>
      <c r="F61" s="231">
        <v>8.2550293688602089E-2</v>
      </c>
      <c r="G61" s="231">
        <v>7.7779635199999794E-2</v>
      </c>
      <c r="H61" s="231">
        <v>7.4915184813849359E-2</v>
      </c>
      <c r="I61" s="231">
        <v>6.7624797491938421E-2</v>
      </c>
      <c r="J61" s="231">
        <v>5.7774405022921978E-2</v>
      </c>
      <c r="K61" s="231">
        <v>9.6208244060622769E-2</v>
      </c>
      <c r="L61" s="231">
        <v>0.13441453312582571</v>
      </c>
      <c r="M61" s="231">
        <v>6.4386086303427736E-2</v>
      </c>
      <c r="N61" s="231">
        <v>5.0620477743849368E-2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1.8826665324123141E-2</v>
      </c>
      <c r="C62" s="231">
        <v>2.2168679220562409E-2</v>
      </c>
      <c r="D62" s="231">
        <v>1.8804119088192461E-2</v>
      </c>
      <c r="E62" s="231">
        <v>2.2641751984707859E-2</v>
      </c>
      <c r="F62" s="231">
        <v>2.5995032835789258E-2</v>
      </c>
      <c r="G62" s="231">
        <v>2.4494271422785079E-2</v>
      </c>
      <c r="H62" s="231">
        <v>2.4832834667761001E-2</v>
      </c>
      <c r="I62" s="231">
        <v>2.0282588676744231E-2</v>
      </c>
      <c r="J62" s="231">
        <v>2.0794576196268899E-2</v>
      </c>
      <c r="K62" s="231">
        <v>3.3258673611311962E-2</v>
      </c>
      <c r="L62" s="231">
        <v>4.2284848271826728E-2</v>
      </c>
      <c r="M62" s="231">
        <v>2.067299409473506E-2</v>
      </c>
      <c r="N62" s="231">
        <v>1.8964387084273001E-2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0.1978714432125071</v>
      </c>
      <c r="C63" s="231">
        <v>0.24309645333474869</v>
      </c>
      <c r="D63" s="231">
        <v>0.19357180096078999</v>
      </c>
      <c r="E63" s="231">
        <v>0.2040034517951024</v>
      </c>
      <c r="F63" s="231">
        <v>0.17148961156402831</v>
      </c>
      <c r="G63" s="231">
        <v>0.13770473054144289</v>
      </c>
      <c r="H63" s="231">
        <v>0.15545134939063879</v>
      </c>
      <c r="I63" s="231">
        <v>0.11851112373044261</v>
      </c>
      <c r="J63" s="231">
        <v>0.13965038536542199</v>
      </c>
      <c r="K63" s="231">
        <v>0.2094373805132235</v>
      </c>
      <c r="L63" s="231">
        <v>0</v>
      </c>
      <c r="M63" s="231">
        <v>8.1978334781519765E-2</v>
      </c>
      <c r="N63" s="231">
        <v>3.4209181491757612E-2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1.549208172744003E-2</v>
      </c>
      <c r="C64" s="231">
        <v>2.4913506413945911E-2</v>
      </c>
      <c r="D64" s="231">
        <v>1.4222190830608919E-2</v>
      </c>
      <c r="E64" s="231">
        <v>7.0055963153872417E-3</v>
      </c>
      <c r="F64" s="231">
        <v>0</v>
      </c>
      <c r="G64" s="231">
        <v>6.4631513584864578E-3</v>
      </c>
      <c r="H64" s="231">
        <v>6.6323138955773119E-3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1.4717109006957401</v>
      </c>
      <c r="C65" s="231">
        <v>1.736536290756667</v>
      </c>
      <c r="D65" s="231">
        <v>1.4956379888646349</v>
      </c>
      <c r="E65" s="231">
        <v>1.555334321368401</v>
      </c>
      <c r="F65" s="231">
        <v>1.568266980345606</v>
      </c>
      <c r="G65" s="231">
        <v>1.4560185880949441</v>
      </c>
      <c r="H65" s="231">
        <v>1.470105507475272</v>
      </c>
      <c r="I65" s="231">
        <v>1.385704935364855</v>
      </c>
      <c r="J65" s="231">
        <v>1.3395706973963071</v>
      </c>
      <c r="K65" s="231">
        <v>2.466255178600925</v>
      </c>
      <c r="L65" s="231">
        <v>2.5729401159325822</v>
      </c>
      <c r="M65" s="231">
        <v>2.125707459748539</v>
      </c>
      <c r="N65" s="231">
        <v>1.57948511597202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3.342876032263813E-3</v>
      </c>
      <c r="G68" s="231">
        <v>3.198744498755875E-3</v>
      </c>
      <c r="H68" s="231">
        <v>3.4757162899555051E-3</v>
      </c>
      <c r="I68" s="231">
        <v>4.2348867936127322E-3</v>
      </c>
      <c r="J68" s="231">
        <v>7.0050318165373734E-3</v>
      </c>
      <c r="K68" s="231">
        <v>1.7027425093633312E-2</v>
      </c>
      <c r="L68" s="231">
        <v>1.2924411723011221E-2</v>
      </c>
      <c r="M68" s="231">
        <v>2.849841663647653E-2</v>
      </c>
      <c r="N68" s="231">
        <v>1.9779851025254671E-2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0.77469066163081191</v>
      </c>
      <c r="C69" s="265">
        <v>0.75092156449435088</v>
      </c>
      <c r="D69" s="265">
        <v>0.80882160465963227</v>
      </c>
      <c r="E69" s="265">
        <v>0.78895778809827433</v>
      </c>
      <c r="F69" s="265">
        <v>0.80217175853352196</v>
      </c>
      <c r="G69" s="265">
        <v>0.78775902332924552</v>
      </c>
      <c r="H69" s="265">
        <v>0.81275800013888411</v>
      </c>
      <c r="I69" s="265">
        <v>0.75886357579310926</v>
      </c>
      <c r="J69" s="265">
        <v>0.79322873204756528</v>
      </c>
      <c r="K69" s="265">
        <v>0.64142124526601041</v>
      </c>
      <c r="L69" s="265">
        <v>0.46416726541445441</v>
      </c>
      <c r="M69" s="265">
        <v>0.40874325600436029</v>
      </c>
      <c r="N69" s="265">
        <v>0.33566682599242542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46.713197830299542</v>
      </c>
      <c r="C72" s="225">
        <v>44.282862009273259</v>
      </c>
      <c r="D72" s="225">
        <v>42.433891804093477</v>
      </c>
      <c r="E72" s="225">
        <v>43.33395140483956</v>
      </c>
      <c r="F72" s="225">
        <v>45.947246972093652</v>
      </c>
      <c r="G72" s="225">
        <v>69.860919429312688</v>
      </c>
      <c r="H72" s="225">
        <v>80.329129318137817</v>
      </c>
      <c r="I72" s="225">
        <v>81.747231118766237</v>
      </c>
      <c r="J72" s="225">
        <v>80.726408368104046</v>
      </c>
      <c r="K72" s="225">
        <v>66.775491716678019</v>
      </c>
      <c r="L72" s="225">
        <v>93.079694157031184</v>
      </c>
      <c r="M72" s="225">
        <v>82.174535408719436</v>
      </c>
      <c r="N72" s="225">
        <v>76.994228818862211</v>
      </c>
      <c r="O72" s="225">
        <v>79.508818181463553</v>
      </c>
      <c r="P72" s="225">
        <v>58.370034408277363</v>
      </c>
      <c r="Q72" s="225">
        <v>54.609139066191418</v>
      </c>
      <c r="R72" s="225">
        <v>58.316761667534003</v>
      </c>
      <c r="S72" s="225">
        <v>64.454699631416986</v>
      </c>
      <c r="T72" s="225">
        <v>60.772674396575027</v>
      </c>
      <c r="U72" s="225">
        <v>57.283625899644697</v>
      </c>
      <c r="V72" s="225">
        <v>51.510899907789899</v>
      </c>
      <c r="W72" s="225">
        <v>57.570556733610033</v>
      </c>
      <c r="DA72" s="89" t="s">
        <v>708</v>
      </c>
    </row>
    <row r="73" spans="1:105" ht="12" customHeight="1" x14ac:dyDescent="0.25">
      <c r="A73" s="55" t="s">
        <v>92</v>
      </c>
      <c r="B73" s="261">
        <v>7.1916394808823822E-2</v>
      </c>
      <c r="C73" s="261">
        <v>6.8748953161438031E-2</v>
      </c>
      <c r="D73" s="261">
        <v>6.4879659590008243E-2</v>
      </c>
      <c r="E73" s="261">
        <v>6.6599919884685319E-2</v>
      </c>
      <c r="F73" s="261">
        <v>7.0357051615578245E-2</v>
      </c>
      <c r="G73" s="261">
        <v>0.1053256502738734</v>
      </c>
      <c r="H73" s="261">
        <v>0.1224976651805316</v>
      </c>
      <c r="I73" s="261">
        <v>0.1243470820132874</v>
      </c>
      <c r="J73" s="261">
        <v>0.12243031067915069</v>
      </c>
      <c r="K73" s="261">
        <v>0.1047563232520607</v>
      </c>
      <c r="L73" s="261">
        <v>0.1467199781430833</v>
      </c>
      <c r="M73" s="261">
        <v>0.13009375687991831</v>
      </c>
      <c r="N73" s="261">
        <v>0.1211522227354013</v>
      </c>
      <c r="O73" s="261">
        <v>0.1242823164278265</v>
      </c>
      <c r="P73" s="261">
        <v>9.1079638839563118E-2</v>
      </c>
      <c r="Q73" s="261">
        <v>8.5189724838436606E-2</v>
      </c>
      <c r="R73" s="261">
        <v>9.160577780162335E-2</v>
      </c>
      <c r="S73" s="261">
        <v>0.1012324003513051</v>
      </c>
      <c r="T73" s="261">
        <v>9.6029763416421429E-2</v>
      </c>
      <c r="U73" s="261">
        <v>9.1313668624638356E-2</v>
      </c>
      <c r="V73" s="261">
        <v>8.0928114029874709E-2</v>
      </c>
      <c r="W73" s="261">
        <v>9.0993038151006955E-2</v>
      </c>
      <c r="DA73" s="67" t="s">
        <v>709</v>
      </c>
    </row>
    <row r="74" spans="1:105" ht="12" customHeight="1" x14ac:dyDescent="0.25">
      <c r="A74" s="202" t="s">
        <v>93</v>
      </c>
      <c r="B74" s="226">
        <v>9.7092223760269995E-3</v>
      </c>
      <c r="C74" s="226">
        <v>9.2815953321615484E-3</v>
      </c>
      <c r="D74" s="226">
        <v>8.7592133103289692E-3</v>
      </c>
      <c r="E74" s="226">
        <v>8.9914606273707853E-3</v>
      </c>
      <c r="F74" s="226">
        <v>9.4987000067673528E-3</v>
      </c>
      <c r="G74" s="226">
        <v>1.437456029418346E-2</v>
      </c>
      <c r="H74" s="226">
        <v>1.6538051927429919E-2</v>
      </c>
      <c r="I74" s="226">
        <v>1.6787736291376809E-2</v>
      </c>
      <c r="J74" s="226">
        <v>1.6528958592959098E-2</v>
      </c>
      <c r="K74" s="226">
        <v>1.414284518089373E-2</v>
      </c>
      <c r="L74" s="226">
        <v>1.9808235640619631E-2</v>
      </c>
      <c r="M74" s="226">
        <v>1.7563578077539301E-2</v>
      </c>
      <c r="N74" s="226">
        <v>1.6356407673311781E-2</v>
      </c>
      <c r="O74" s="226">
        <v>1.677899247888141E-2</v>
      </c>
      <c r="P74" s="226">
        <v>1.229639597163236E-2</v>
      </c>
      <c r="Q74" s="226">
        <v>1.1501215888361621E-2</v>
      </c>
      <c r="R74" s="226">
        <v>1.236742845590684E-2</v>
      </c>
      <c r="S74" s="226">
        <v>1.366709064438835E-2</v>
      </c>
      <c r="T74" s="226">
        <v>1.296469783011008E-2</v>
      </c>
      <c r="U74" s="226">
        <v>1.2327991649251489E-2</v>
      </c>
      <c r="V74" s="226">
        <v>1.0925868262407891E-2</v>
      </c>
      <c r="W74" s="226">
        <v>1.228470426565428E-2</v>
      </c>
      <c r="DA74" s="174" t="s">
        <v>710</v>
      </c>
    </row>
    <row r="75" spans="1:105" ht="12" customHeight="1" x14ac:dyDescent="0.25">
      <c r="A75" s="202" t="s">
        <v>94</v>
      </c>
      <c r="B75" s="226">
        <v>1.2499103803241931</v>
      </c>
      <c r="C75" s="226">
        <v>1.1948600930473769</v>
      </c>
      <c r="D75" s="226">
        <v>1.1276115857729501</v>
      </c>
      <c r="E75" s="226">
        <v>1.15750979194544</v>
      </c>
      <c r="F75" s="226">
        <v>1.2228089210685289</v>
      </c>
      <c r="G75" s="226">
        <v>1.8250661853582899</v>
      </c>
      <c r="H75" s="226">
        <v>2.1290152778325551</v>
      </c>
      <c r="I75" s="226">
        <v>2.161158230812231</v>
      </c>
      <c r="J75" s="226">
        <v>2.1278446533781281</v>
      </c>
      <c r="K75" s="226">
        <v>1.820669906846915</v>
      </c>
      <c r="L75" s="226">
        <v>2.5500002352659328</v>
      </c>
      <c r="M75" s="226">
        <v>2.261035714760701</v>
      </c>
      <c r="N75" s="226">
        <v>2.1056314238063991</v>
      </c>
      <c r="O75" s="226">
        <v>2.160032601840276</v>
      </c>
      <c r="P75" s="226">
        <v>1.582968477832827</v>
      </c>
      <c r="Q75" s="226">
        <v>1.480601490878114</v>
      </c>
      <c r="R75" s="226">
        <v>1.5921127981497769</v>
      </c>
      <c r="S75" s="226">
        <v>1.759423958342053</v>
      </c>
      <c r="T75" s="226">
        <v>1.669001879659499</v>
      </c>
      <c r="U75" s="226">
        <v>1.587035926687127</v>
      </c>
      <c r="V75" s="226">
        <v>1.406534491264422</v>
      </c>
      <c r="W75" s="226">
        <v>1.5814633537250711</v>
      </c>
      <c r="DA75" s="174" t="s">
        <v>711</v>
      </c>
    </row>
    <row r="76" spans="1:105" ht="12" customHeight="1" x14ac:dyDescent="0.25">
      <c r="A76" s="202" t="s">
        <v>95</v>
      </c>
      <c r="B76" s="226">
        <v>2.3748950965858051E-2</v>
      </c>
      <c r="C76" s="226">
        <v>2.2702966714687651E-2</v>
      </c>
      <c r="D76" s="226">
        <v>2.1425209903536711E-2</v>
      </c>
      <c r="E76" s="226">
        <v>2.1993291458450609E-2</v>
      </c>
      <c r="F76" s="226">
        <v>2.3234009065144331E-2</v>
      </c>
      <c r="G76" s="226">
        <v>3.5160460267676517E-2</v>
      </c>
      <c r="H76" s="226">
        <v>4.0452403816098888E-2</v>
      </c>
      <c r="I76" s="226">
        <v>4.1063136734417603E-2</v>
      </c>
      <c r="J76" s="226">
        <v>4.043016133919395E-2</v>
      </c>
      <c r="K76" s="226">
        <v>3.4593680493721253E-2</v>
      </c>
      <c r="L76" s="226">
        <v>4.8451338194782867E-2</v>
      </c>
      <c r="M76" s="226">
        <v>4.2960861168284792E-2</v>
      </c>
      <c r="N76" s="226">
        <v>4.0008098359162102E-2</v>
      </c>
      <c r="O76" s="226">
        <v>4.1041749195213563E-2</v>
      </c>
      <c r="P76" s="226">
        <v>3.0077229017651599E-2</v>
      </c>
      <c r="Q76" s="226">
        <v>2.8132202724582851E-2</v>
      </c>
      <c r="R76" s="226">
        <v>3.0250975886420711E-2</v>
      </c>
      <c r="S76" s="226">
        <v>3.3429975438705913E-2</v>
      </c>
      <c r="T76" s="226">
        <v>3.1711908650344657E-2</v>
      </c>
      <c r="U76" s="226">
        <v>3.0154512673278049E-2</v>
      </c>
      <c r="V76" s="226">
        <v>2.672489099271488E-2</v>
      </c>
      <c r="W76" s="226">
        <v>3.0048630872380321E-2</v>
      </c>
      <c r="DA76" s="174" t="s">
        <v>712</v>
      </c>
    </row>
    <row r="77" spans="1:105" ht="12" customHeight="1" x14ac:dyDescent="0.25">
      <c r="A77" s="56" t="s">
        <v>96</v>
      </c>
      <c r="B77" s="262">
        <v>0.18971622123652279</v>
      </c>
      <c r="C77" s="262">
        <v>0.1768624726817665</v>
      </c>
      <c r="D77" s="262">
        <v>0.1736626942085944</v>
      </c>
      <c r="E77" s="262">
        <v>0.17686362195003871</v>
      </c>
      <c r="F77" s="262">
        <v>0.1877082802395221</v>
      </c>
      <c r="G77" s="262">
        <v>0.28624002787993869</v>
      </c>
      <c r="H77" s="262">
        <v>0.32888214529604409</v>
      </c>
      <c r="I77" s="262">
        <v>0.3347391390031273</v>
      </c>
      <c r="J77" s="262">
        <v>0.33202278136507662</v>
      </c>
      <c r="K77" s="262">
        <v>0.25923854700578358</v>
      </c>
      <c r="L77" s="262">
        <v>0.35885660429314292</v>
      </c>
      <c r="M77" s="262">
        <v>0.31994126855311927</v>
      </c>
      <c r="N77" s="262">
        <v>0.300888045794592</v>
      </c>
      <c r="O77" s="262">
        <v>0.32033261410251151</v>
      </c>
      <c r="P77" s="262">
        <v>0.23534528635568561</v>
      </c>
      <c r="Q77" s="262">
        <v>0.22062420875674441</v>
      </c>
      <c r="R77" s="262">
        <v>0.23664753815054421</v>
      </c>
      <c r="S77" s="262">
        <v>0.2605051505457151</v>
      </c>
      <c r="T77" s="262">
        <v>0.24649073191672019</v>
      </c>
      <c r="U77" s="262">
        <v>0.2312252931104993</v>
      </c>
      <c r="V77" s="262">
        <v>0.20814267526318961</v>
      </c>
      <c r="W77" s="262">
        <v>0.24079960653634269</v>
      </c>
      <c r="DA77" s="68" t="s">
        <v>713</v>
      </c>
    </row>
    <row r="78" spans="1:105" ht="12" customHeight="1" x14ac:dyDescent="0.25">
      <c r="A78" s="37" t="s">
        <v>160</v>
      </c>
      <c r="B78" s="228">
        <v>9.6123046842162558E-4</v>
      </c>
      <c r="C78" s="228">
        <v>9.9056945125677517E-4</v>
      </c>
      <c r="D78" s="228">
        <v>8.1659488278947652E-4</v>
      </c>
      <c r="E78" s="228">
        <v>1.021187545328366E-3</v>
      </c>
      <c r="F78" s="228">
        <v>1.211444798479512E-3</v>
      </c>
      <c r="G78" s="228">
        <v>1.7822654909098849E-3</v>
      </c>
      <c r="H78" s="228">
        <v>2.0451516153190629E-3</v>
      </c>
      <c r="I78" s="228">
        <v>1.7995745559727791E-3</v>
      </c>
      <c r="J78" s="228">
        <v>1.778233131697028E-3</v>
      </c>
      <c r="K78" s="228">
        <v>1.8841018929440631E-3</v>
      </c>
      <c r="L78" s="228">
        <v>3.639567128531532E-3</v>
      </c>
      <c r="M78" s="228">
        <v>1.950441940048608E-3</v>
      </c>
      <c r="N78" s="228">
        <v>2.1729085020266068E-3</v>
      </c>
      <c r="O78" s="228">
        <v>1.7057708540291041E-3</v>
      </c>
      <c r="P78" s="228">
        <v>1.5530676159626791E-3</v>
      </c>
      <c r="Q78" s="228">
        <v>1.8055463659771469E-3</v>
      </c>
      <c r="R78" s="228">
        <v>1.592606045436913E-3</v>
      </c>
      <c r="S78" s="228">
        <v>2.6201125320371829E-3</v>
      </c>
      <c r="T78" s="228">
        <v>1.626375928724277E-3</v>
      </c>
      <c r="U78" s="228">
        <v>1.606744809490371E-3</v>
      </c>
      <c r="V78" s="228">
        <v>2.2451911216266628E-3</v>
      </c>
      <c r="W78" s="228">
        <v>5.1288206300974326E-3</v>
      </c>
      <c r="DA78" s="69" t="s">
        <v>714</v>
      </c>
    </row>
    <row r="79" spans="1:105" ht="12" customHeight="1" x14ac:dyDescent="0.25">
      <c r="A79" s="37" t="s">
        <v>162</v>
      </c>
      <c r="B79" s="228">
        <v>7.8637255009727375E-2</v>
      </c>
      <c r="C79" s="228">
        <v>8.1204610491034168E-2</v>
      </c>
      <c r="D79" s="228">
        <v>6.797228368870431E-2</v>
      </c>
      <c r="E79" s="228">
        <v>7.3412658030988967E-2</v>
      </c>
      <c r="F79" s="228">
        <v>7.6486532079113864E-2</v>
      </c>
      <c r="G79" s="228">
        <v>0.1108731800639032</v>
      </c>
      <c r="H79" s="228">
        <v>0.12670665608764739</v>
      </c>
      <c r="I79" s="228">
        <v>0.12866752200742859</v>
      </c>
      <c r="J79" s="228">
        <v>0.1198825509313669</v>
      </c>
      <c r="K79" s="228">
        <v>0.14621407581595811</v>
      </c>
      <c r="L79" s="228">
        <v>0.23176419774846521</v>
      </c>
      <c r="M79" s="228">
        <v>0.20988666919936269</v>
      </c>
      <c r="N79" s="228">
        <v>0.18939559695848529</v>
      </c>
      <c r="O79" s="228">
        <v>0.1877399849361987</v>
      </c>
      <c r="P79" s="228">
        <v>0.1345316417262952</v>
      </c>
      <c r="Q79" s="228">
        <v>0.1239597787417268</v>
      </c>
      <c r="R79" s="228">
        <v>0.13559746030995631</v>
      </c>
      <c r="S79" s="228">
        <v>0.152660178381051</v>
      </c>
      <c r="T79" s="228">
        <v>0.14278143885782801</v>
      </c>
      <c r="U79" s="228">
        <v>0.14604789286720429</v>
      </c>
      <c r="V79" s="228">
        <v>0.1193725399584392</v>
      </c>
      <c r="W79" s="228">
        <v>0.13467489959210319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1.4118212259477309E-2</v>
      </c>
      <c r="DA81" s="69" t="s">
        <v>717</v>
      </c>
    </row>
    <row r="82" spans="1:105" ht="12" customHeight="1" x14ac:dyDescent="0.25">
      <c r="A82" s="37" t="s">
        <v>38</v>
      </c>
      <c r="B82" s="228">
        <v>0.1101177357583738</v>
      </c>
      <c r="C82" s="228">
        <v>9.4667292739475564E-2</v>
      </c>
      <c r="D82" s="228">
        <v>0.1048738156371006</v>
      </c>
      <c r="E82" s="228">
        <v>0.1024297763737213</v>
      </c>
      <c r="F82" s="228">
        <v>0.1100103033619288</v>
      </c>
      <c r="G82" s="228">
        <v>0.17358458232512569</v>
      </c>
      <c r="H82" s="228">
        <v>0.20013033759307761</v>
      </c>
      <c r="I82" s="228">
        <v>0.20427204243972591</v>
      </c>
      <c r="J82" s="228">
        <v>0.2103619973020126</v>
      </c>
      <c r="K82" s="228">
        <v>0.11114036929688149</v>
      </c>
      <c r="L82" s="228">
        <v>0.1234528394161462</v>
      </c>
      <c r="M82" s="228">
        <v>0.108104157413708</v>
      </c>
      <c r="N82" s="228">
        <v>0.10931954033408001</v>
      </c>
      <c r="O82" s="228">
        <v>0.13088685831228369</v>
      </c>
      <c r="P82" s="228">
        <v>9.9260577013427706E-2</v>
      </c>
      <c r="Q82" s="228">
        <v>9.4858883649040437E-2</v>
      </c>
      <c r="R82" s="228">
        <v>9.9457471795151076E-2</v>
      </c>
      <c r="S82" s="228">
        <v>0.1052248596326269</v>
      </c>
      <c r="T82" s="228">
        <v>0.102082917130168</v>
      </c>
      <c r="U82" s="228">
        <v>8.3570655433804653E-2</v>
      </c>
      <c r="V82" s="228">
        <v>8.6524944183123759E-2</v>
      </c>
      <c r="W82" s="228">
        <v>8.687767405466483E-2</v>
      </c>
      <c r="DA82" s="69" t="s">
        <v>718</v>
      </c>
    </row>
    <row r="83" spans="1:105" ht="12" customHeight="1" x14ac:dyDescent="0.25">
      <c r="A83" s="57" t="s">
        <v>560</v>
      </c>
      <c r="B83" s="263">
        <v>10.875842915113029</v>
      </c>
      <c r="C83" s="263">
        <v>10.18444526522379</v>
      </c>
      <c r="D83" s="263">
        <v>9.9449096773109034</v>
      </c>
      <c r="E83" s="263">
        <v>10.127928652326389</v>
      </c>
      <c r="F83" s="263">
        <v>10.76648625691808</v>
      </c>
      <c r="G83" s="263">
        <v>16.43228549947856</v>
      </c>
      <c r="H83" s="263">
        <v>18.86801748729177</v>
      </c>
      <c r="I83" s="263">
        <v>19.237104420356811</v>
      </c>
      <c r="J83" s="263">
        <v>19.04441737911581</v>
      </c>
      <c r="K83" s="263">
        <v>15.07235449102194</v>
      </c>
      <c r="L83" s="263">
        <v>20.949401631081869</v>
      </c>
      <c r="M83" s="263">
        <v>18.61892371403669</v>
      </c>
      <c r="N83" s="263">
        <v>17.514713653994939</v>
      </c>
      <c r="O83" s="263">
        <v>18.567469013381078</v>
      </c>
      <c r="P83" s="263">
        <v>13.634861045699759</v>
      </c>
      <c r="Q83" s="263">
        <v>12.77203549435902</v>
      </c>
      <c r="R83" s="263">
        <v>13.615419547549029</v>
      </c>
      <c r="S83" s="263">
        <v>15.042519723460821</v>
      </c>
      <c r="T83" s="263">
        <v>14.149219334135291</v>
      </c>
      <c r="U83" s="263">
        <v>13.274038480588571</v>
      </c>
      <c r="V83" s="263">
        <v>12.002193381445659</v>
      </c>
      <c r="W83" s="263">
        <v>13.38464720305627</v>
      </c>
      <c r="DA83" s="70" t="s">
        <v>719</v>
      </c>
    </row>
    <row r="84" spans="1:105" ht="12" customHeight="1" x14ac:dyDescent="0.25">
      <c r="A84" s="60" t="s">
        <v>562</v>
      </c>
      <c r="B84" s="264">
        <v>5.0467569569396771</v>
      </c>
      <c r="C84" s="264">
        <v>5.1975424003067872</v>
      </c>
      <c r="D84" s="264">
        <v>4.3460292481868104</v>
      </c>
      <c r="E84" s="264">
        <v>4.6990519507255071</v>
      </c>
      <c r="F84" s="264">
        <v>4.8602158569788418</v>
      </c>
      <c r="G84" s="264">
        <v>7.0266230591838124</v>
      </c>
      <c r="H84" s="264">
        <v>8.0625455056189903</v>
      </c>
      <c r="I84" s="264">
        <v>8.0959755061009488</v>
      </c>
      <c r="J84" s="264">
        <v>7.6100016555115939</v>
      </c>
      <c r="K84" s="264">
        <v>9.0495519113868603</v>
      </c>
      <c r="L84" s="264">
        <v>13.99611806428682</v>
      </c>
      <c r="M84" s="264">
        <v>12.61688214973379</v>
      </c>
      <c r="N84" s="264">
        <v>11.37572936100378</v>
      </c>
      <c r="O84" s="264">
        <v>11.214697717252619</v>
      </c>
      <c r="P84" s="264">
        <v>8.0648012766986028</v>
      </c>
      <c r="Q84" s="264">
        <v>7.4731029717309898</v>
      </c>
      <c r="R84" s="264">
        <v>8.2470010643563025</v>
      </c>
      <c r="S84" s="264">
        <v>9.2679889720555284</v>
      </c>
      <c r="T84" s="264">
        <v>8.7166152202082365</v>
      </c>
      <c r="U84" s="264">
        <v>8.8652257093255447</v>
      </c>
      <c r="V84" s="264">
        <v>7.2895746648357456</v>
      </c>
      <c r="W84" s="264">
        <v>8.5519691980400658</v>
      </c>
      <c r="DA84" s="72" t="s">
        <v>720</v>
      </c>
    </row>
    <row r="85" spans="1:105" ht="12" customHeight="1" x14ac:dyDescent="0.25">
      <c r="A85" s="59" t="s">
        <v>33</v>
      </c>
      <c r="B85" s="232">
        <v>0.24896517717925479</v>
      </c>
      <c r="C85" s="232">
        <v>0.2432432281770609</v>
      </c>
      <c r="D85" s="232">
        <v>0.1827986369499853</v>
      </c>
      <c r="E85" s="232">
        <v>0.22065442298196919</v>
      </c>
      <c r="F85" s="232">
        <v>0.2164395916914239</v>
      </c>
      <c r="G85" s="232">
        <v>0.32134894175389861</v>
      </c>
      <c r="H85" s="232">
        <v>0.34907981871195359</v>
      </c>
      <c r="I85" s="232">
        <v>0.3429237521259651</v>
      </c>
      <c r="J85" s="232">
        <v>0.281413973576077</v>
      </c>
      <c r="K85" s="232">
        <v>0.30950195859404922</v>
      </c>
      <c r="L85" s="232">
        <v>0.68284935515121425</v>
      </c>
      <c r="M85" s="232">
        <v>0.35342977698553762</v>
      </c>
      <c r="N85" s="232">
        <v>0.34131270396848301</v>
      </c>
      <c r="O85" s="232">
        <v>0.27904421265687729</v>
      </c>
      <c r="P85" s="232">
        <v>0.18272250337695531</v>
      </c>
      <c r="Q85" s="232">
        <v>0.19580418033121941</v>
      </c>
      <c r="R85" s="232">
        <v>0.24033594031992861</v>
      </c>
      <c r="S85" s="232">
        <v>0.29311115312060698</v>
      </c>
      <c r="T85" s="232">
        <v>0.2420164701453803</v>
      </c>
      <c r="U85" s="232">
        <v>0.25996525184944441</v>
      </c>
      <c r="V85" s="232">
        <v>0.25269612148871212</v>
      </c>
      <c r="W85" s="232">
        <v>0.26604332673882147</v>
      </c>
      <c r="DA85" s="71" t="s">
        <v>721</v>
      </c>
    </row>
    <row r="86" spans="1:105" ht="12" customHeight="1" x14ac:dyDescent="0.25">
      <c r="A86" s="59" t="s">
        <v>160</v>
      </c>
      <c r="B86" s="232">
        <v>5.2325599466425038E-2</v>
      </c>
      <c r="C86" s="232">
        <v>5.3661076318998031E-2</v>
      </c>
      <c r="D86" s="232">
        <v>4.4831603733842713E-2</v>
      </c>
      <c r="E86" s="232">
        <v>5.5658661811155363E-2</v>
      </c>
      <c r="F86" s="232">
        <v>6.6884747296495711E-2</v>
      </c>
      <c r="G86" s="232">
        <v>9.9310263695611148E-2</v>
      </c>
      <c r="H86" s="232">
        <v>0.1135533158558879</v>
      </c>
      <c r="I86" s="232">
        <v>0.1009330994364613</v>
      </c>
      <c r="J86" s="232">
        <v>9.9398284116311145E-2</v>
      </c>
      <c r="K86" s="232">
        <v>0.1049964645009723</v>
      </c>
      <c r="L86" s="232">
        <v>0.21080557358875149</v>
      </c>
      <c r="M86" s="232">
        <v>0.11136100118531329</v>
      </c>
      <c r="N86" s="232">
        <v>0.12548264426394759</v>
      </c>
      <c r="O86" s="232">
        <v>9.854150733256814E-2</v>
      </c>
      <c r="P86" s="232">
        <v>8.9622472556166718E-2</v>
      </c>
      <c r="Q86" s="232">
        <v>0.10372000349206149</v>
      </c>
      <c r="R86" s="232">
        <v>8.8401738318468787E-2</v>
      </c>
      <c r="S86" s="232">
        <v>0.14786377346333801</v>
      </c>
      <c r="T86" s="232">
        <v>8.9006028181885299E-2</v>
      </c>
      <c r="U86" s="232">
        <v>8.7168234676055931E-2</v>
      </c>
      <c r="V86" s="232">
        <v>0.12575283640560761</v>
      </c>
      <c r="W86" s="232">
        <v>0.29338687590377432</v>
      </c>
      <c r="DA86" s="71" t="s">
        <v>722</v>
      </c>
    </row>
    <row r="87" spans="1:105" ht="12" customHeight="1" x14ac:dyDescent="0.25">
      <c r="A87" s="59" t="s">
        <v>70</v>
      </c>
      <c r="B87" s="232">
        <v>0.56726572252811569</v>
      </c>
      <c r="C87" s="232">
        <v>0.60696100913811502</v>
      </c>
      <c r="D87" s="232">
        <v>0.47603181897082569</v>
      </c>
      <c r="E87" s="232">
        <v>0.51727662976532041</v>
      </c>
      <c r="F87" s="232">
        <v>0.45513176479131429</v>
      </c>
      <c r="G87" s="232">
        <v>0.57589204437812069</v>
      </c>
      <c r="H87" s="232">
        <v>0.73321379930512842</v>
      </c>
      <c r="I87" s="232">
        <v>0.60831980035632882</v>
      </c>
      <c r="J87" s="232">
        <v>0.68854695559824797</v>
      </c>
      <c r="K87" s="232">
        <v>0.68200342865711949</v>
      </c>
      <c r="L87" s="232">
        <v>0</v>
      </c>
      <c r="M87" s="232">
        <v>0.45550321719034342</v>
      </c>
      <c r="N87" s="232">
        <v>0.23348024700053871</v>
      </c>
      <c r="O87" s="232">
        <v>0.25116943410257642</v>
      </c>
      <c r="P87" s="232">
        <v>0.2149685628457523</v>
      </c>
      <c r="Q87" s="232">
        <v>0.22319297803993751</v>
      </c>
      <c r="R87" s="232">
        <v>0.57180126903339012</v>
      </c>
      <c r="S87" s="232">
        <v>0.41806251451947368</v>
      </c>
      <c r="T87" s="232">
        <v>0.75875544258990535</v>
      </c>
      <c r="U87" s="232">
        <v>0.78450686021983906</v>
      </c>
      <c r="V87" s="232">
        <v>0.38518458818228468</v>
      </c>
      <c r="W87" s="232">
        <v>0.47312363521676493</v>
      </c>
      <c r="DA87" s="71" t="s">
        <v>723</v>
      </c>
    </row>
    <row r="88" spans="1:105" ht="12" customHeight="1" x14ac:dyDescent="0.25">
      <c r="A88" s="59" t="s">
        <v>162</v>
      </c>
      <c r="B88" s="232">
        <v>4.1782004577658816</v>
      </c>
      <c r="C88" s="232">
        <v>4.2936770866726137</v>
      </c>
      <c r="D88" s="232">
        <v>3.6423671885321571</v>
      </c>
      <c r="E88" s="232">
        <v>3.9054622361670619</v>
      </c>
      <c r="F88" s="232">
        <v>4.1217597531996084</v>
      </c>
      <c r="G88" s="232">
        <v>6.0300718093561816</v>
      </c>
      <c r="H88" s="232">
        <v>6.8666985717460207</v>
      </c>
      <c r="I88" s="232">
        <v>7.0437988541821932</v>
      </c>
      <c r="J88" s="232">
        <v>6.5406424422209577</v>
      </c>
      <c r="K88" s="232">
        <v>7.9530500596347187</v>
      </c>
      <c r="L88" s="232">
        <v>13.102463135546859</v>
      </c>
      <c r="M88" s="232">
        <v>11.6965881543726</v>
      </c>
      <c r="N88" s="232">
        <v>10.67545376577081</v>
      </c>
      <c r="O88" s="232">
        <v>10.5859425631606</v>
      </c>
      <c r="P88" s="232">
        <v>7.5774877379197294</v>
      </c>
      <c r="Q88" s="232">
        <v>6.9503858098677718</v>
      </c>
      <c r="R88" s="232">
        <v>7.3464621166845152</v>
      </c>
      <c r="S88" s="232">
        <v>8.408951530952109</v>
      </c>
      <c r="T88" s="232">
        <v>7.6268372792910659</v>
      </c>
      <c r="U88" s="232">
        <v>7.7335853625802056</v>
      </c>
      <c r="V88" s="232">
        <v>6.5259411187591416</v>
      </c>
      <c r="W88" s="232">
        <v>7.5194153601807052</v>
      </c>
      <c r="DA88" s="71" t="s">
        <v>724</v>
      </c>
    </row>
    <row r="89" spans="1:105" ht="12" customHeight="1" x14ac:dyDescent="0.25">
      <c r="A89" s="60" t="s">
        <v>568</v>
      </c>
      <c r="B89" s="264">
        <v>5.8290859581733514</v>
      </c>
      <c r="C89" s="264">
        <v>4.9869028649170044</v>
      </c>
      <c r="D89" s="264">
        <v>5.5988804291240921</v>
      </c>
      <c r="E89" s="264">
        <v>5.4288767016008777</v>
      </c>
      <c r="F89" s="264">
        <v>5.9062703999392347</v>
      </c>
      <c r="G89" s="264">
        <v>9.4056624402947477</v>
      </c>
      <c r="H89" s="264">
        <v>10.805471981672779</v>
      </c>
      <c r="I89" s="264">
        <v>11.14112891425586</v>
      </c>
      <c r="J89" s="264">
        <v>11.434415723604211</v>
      </c>
      <c r="K89" s="264">
        <v>6.0228025796350844</v>
      </c>
      <c r="L89" s="264">
        <v>6.9532835667950428</v>
      </c>
      <c r="M89" s="264">
        <v>6.0020415643028961</v>
      </c>
      <c r="N89" s="264">
        <v>6.13898429299116</v>
      </c>
      <c r="O89" s="264">
        <v>7.3527712961284566</v>
      </c>
      <c r="P89" s="264">
        <v>5.5700597690011584</v>
      </c>
      <c r="Q89" s="264">
        <v>5.2989325226280286</v>
      </c>
      <c r="R89" s="264">
        <v>5.3684184831927233</v>
      </c>
      <c r="S89" s="264">
        <v>5.7745307514052966</v>
      </c>
      <c r="T89" s="264">
        <v>5.4326041139270513</v>
      </c>
      <c r="U89" s="264">
        <v>4.4088127712630198</v>
      </c>
      <c r="V89" s="264">
        <v>4.7126187166099118</v>
      </c>
      <c r="W89" s="264">
        <v>4.8326780050162066</v>
      </c>
      <c r="DA89" s="72" t="s">
        <v>725</v>
      </c>
    </row>
    <row r="90" spans="1:105" ht="12" customHeight="1" x14ac:dyDescent="0.25">
      <c r="A90" s="57" t="s">
        <v>519</v>
      </c>
      <c r="B90" s="296">
        <v>21.47261091187616</v>
      </c>
      <c r="C90" s="296">
        <v>20.107556925961472</v>
      </c>
      <c r="D90" s="296">
        <v>19.634632250702172</v>
      </c>
      <c r="E90" s="296">
        <v>19.99597392055443</v>
      </c>
      <c r="F90" s="296">
        <v>21.256703695270438</v>
      </c>
      <c r="G90" s="296">
        <v>32.442917360718511</v>
      </c>
      <c r="H90" s="296">
        <v>37.251880276801607</v>
      </c>
      <c r="I90" s="296">
        <v>37.980583345448409</v>
      </c>
      <c r="J90" s="296">
        <v>37.60015362642595</v>
      </c>
      <c r="K90" s="296">
        <v>29.75795127215849</v>
      </c>
      <c r="L90" s="296">
        <v>41.361240096227533</v>
      </c>
      <c r="M90" s="296">
        <v>36.760084494587353</v>
      </c>
      <c r="N90" s="296">
        <v>34.57999848476571</v>
      </c>
      <c r="O90" s="296">
        <v>36.658495424628498</v>
      </c>
      <c r="P90" s="296">
        <v>26.9198505676252</v>
      </c>
      <c r="Q90" s="296">
        <v>25.21633963119751</v>
      </c>
      <c r="R90" s="296">
        <v>26.881466441576961</v>
      </c>
      <c r="S90" s="296">
        <v>29.69904729933668</v>
      </c>
      <c r="T90" s="296">
        <v>27.935368673493311</v>
      </c>
      <c r="U90" s="296">
        <v>26.207464170604752</v>
      </c>
      <c r="V90" s="296">
        <v>23.69640960984767</v>
      </c>
      <c r="W90" s="296">
        <v>26.42584338769591</v>
      </c>
      <c r="DA90" s="70" t="s">
        <v>726</v>
      </c>
    </row>
    <row r="91" spans="1:105" ht="12" customHeight="1" x14ac:dyDescent="0.25">
      <c r="A91" s="60" t="s">
        <v>521</v>
      </c>
      <c r="B91" s="264">
        <v>9.9640137641730195</v>
      </c>
      <c r="C91" s="264">
        <v>10.2617154854895</v>
      </c>
      <c r="D91" s="264">
        <v>8.5805390705184958</v>
      </c>
      <c r="E91" s="264">
        <v>9.2775258874335158</v>
      </c>
      <c r="F91" s="264">
        <v>9.595718222411719</v>
      </c>
      <c r="G91" s="264">
        <v>13.872942460819189</v>
      </c>
      <c r="H91" s="264">
        <v>15.91820550854778</v>
      </c>
      <c r="I91" s="264">
        <v>15.98420769327365</v>
      </c>
      <c r="J91" s="264">
        <v>15.024730116363189</v>
      </c>
      <c r="K91" s="264">
        <v>17.866891664094609</v>
      </c>
      <c r="L91" s="264">
        <v>27.633094723489691</v>
      </c>
      <c r="M91" s="264">
        <v>24.910014188028011</v>
      </c>
      <c r="N91" s="264">
        <v>22.459556681184509</v>
      </c>
      <c r="O91" s="264">
        <v>22.141625477345251</v>
      </c>
      <c r="P91" s="264">
        <v>15.92265916745742</v>
      </c>
      <c r="Q91" s="264">
        <v>14.75444557896113</v>
      </c>
      <c r="R91" s="264">
        <v>16.282383483001169</v>
      </c>
      <c r="S91" s="264">
        <v>18.298160674605459</v>
      </c>
      <c r="T91" s="264">
        <v>17.209561461390791</v>
      </c>
      <c r="U91" s="264">
        <v>17.502969083691529</v>
      </c>
      <c r="V91" s="264">
        <v>14.39209831484234</v>
      </c>
      <c r="W91" s="264">
        <v>16.884494245929961</v>
      </c>
      <c r="DA91" s="72" t="s">
        <v>727</v>
      </c>
    </row>
    <row r="92" spans="1:105" ht="12" customHeight="1" x14ac:dyDescent="0.25">
      <c r="A92" s="59" t="s">
        <v>33</v>
      </c>
      <c r="B92" s="299">
        <v>0.49154188984724689</v>
      </c>
      <c r="C92" s="299">
        <v>0.48024481746943831</v>
      </c>
      <c r="D92" s="299">
        <v>0.36090664761201657</v>
      </c>
      <c r="E92" s="299">
        <v>0.43564683745959848</v>
      </c>
      <c r="F92" s="299">
        <v>0.42732532775525051</v>
      </c>
      <c r="G92" s="299">
        <v>0.63445204634540397</v>
      </c>
      <c r="H92" s="299">
        <v>0.68920222394662556</v>
      </c>
      <c r="I92" s="299">
        <v>0.67704805588992734</v>
      </c>
      <c r="J92" s="299">
        <v>0.55560684417087358</v>
      </c>
      <c r="K92" s="299">
        <v>0.61106207447320049</v>
      </c>
      <c r="L92" s="299">
        <v>1.3481767463018921</v>
      </c>
      <c r="M92" s="299">
        <v>0.69779052024886179</v>
      </c>
      <c r="N92" s="299">
        <v>0.67386729918758159</v>
      </c>
      <c r="O92" s="299">
        <v>0.55092813056960999</v>
      </c>
      <c r="P92" s="299">
        <v>0.36075633405896462</v>
      </c>
      <c r="Q92" s="299">
        <v>0.38658401118764391</v>
      </c>
      <c r="R92" s="299">
        <v>0.47450484297253998</v>
      </c>
      <c r="S92" s="299">
        <v>0.57870105278407702</v>
      </c>
      <c r="T92" s="299">
        <v>0.47782278010618318</v>
      </c>
      <c r="U92" s="299">
        <v>0.5132597764734268</v>
      </c>
      <c r="V92" s="299">
        <v>0.49890804216446488</v>
      </c>
      <c r="W92" s="299">
        <v>0.52525996240949635</v>
      </c>
      <c r="DA92" s="71" t="s">
        <v>728</v>
      </c>
    </row>
    <row r="93" spans="1:105" ht="12" customHeight="1" x14ac:dyDescent="0.25">
      <c r="A93" s="59" t="s">
        <v>160</v>
      </c>
      <c r="B93" s="299">
        <v>0.1033085202538109</v>
      </c>
      <c r="C93" s="299">
        <v>0.10594520552601799</v>
      </c>
      <c r="D93" s="299">
        <v>8.8512825262906547E-2</v>
      </c>
      <c r="E93" s="299">
        <v>0.10988911832165971</v>
      </c>
      <c r="F93" s="299">
        <v>0.13205322712422499</v>
      </c>
      <c r="G93" s="299">
        <v>0.1960722188188683</v>
      </c>
      <c r="H93" s="299">
        <v>0.2241928453875173</v>
      </c>
      <c r="I93" s="299">
        <v>0.1992762482177059</v>
      </c>
      <c r="J93" s="299">
        <v>0.1962460010498864</v>
      </c>
      <c r="K93" s="299">
        <v>0.20729871210433601</v>
      </c>
      <c r="L93" s="299">
        <v>0.41620186086322308</v>
      </c>
      <c r="M93" s="299">
        <v>0.21986447099988871</v>
      </c>
      <c r="N93" s="299">
        <v>0.24774539477109719</v>
      </c>
      <c r="O93" s="299">
        <v>0.19455443243683859</v>
      </c>
      <c r="P93" s="299">
        <v>0.17694522596356091</v>
      </c>
      <c r="Q93" s="299">
        <v>0.20477854416862271</v>
      </c>
      <c r="R93" s="299">
        <v>0.17453508161728051</v>
      </c>
      <c r="S93" s="299">
        <v>0.29193335177065322</v>
      </c>
      <c r="T93" s="299">
        <v>0.17572815522237109</v>
      </c>
      <c r="U93" s="299">
        <v>0.17209972612542179</v>
      </c>
      <c r="V93" s="299">
        <v>0.24827884590445709</v>
      </c>
      <c r="W93" s="299">
        <v>0.57924542328378925</v>
      </c>
      <c r="DA93" s="71" t="s">
        <v>729</v>
      </c>
    </row>
    <row r="94" spans="1:105" ht="12" customHeight="1" x14ac:dyDescent="0.25">
      <c r="A94" s="59" t="s">
        <v>70</v>
      </c>
      <c r="B94" s="299">
        <v>1.1199753654555189</v>
      </c>
      <c r="C94" s="299">
        <v>1.198347354740827</v>
      </c>
      <c r="D94" s="299">
        <v>0.93984862692612614</v>
      </c>
      <c r="E94" s="299">
        <v>1.0212799036774169</v>
      </c>
      <c r="F94" s="299">
        <v>0.89858481547385161</v>
      </c>
      <c r="G94" s="299">
        <v>1.1370066571109361</v>
      </c>
      <c r="H94" s="299">
        <v>1.447613279318301</v>
      </c>
      <c r="I94" s="299">
        <v>1.201030070496002</v>
      </c>
      <c r="J94" s="299">
        <v>1.359425746355073</v>
      </c>
      <c r="K94" s="299">
        <v>1.3465065998489221</v>
      </c>
      <c r="L94" s="299">
        <v>0</v>
      </c>
      <c r="M94" s="299">
        <v>0.89931818877639802</v>
      </c>
      <c r="N94" s="299">
        <v>0.46096937392178311</v>
      </c>
      <c r="O94" s="299">
        <v>0.49589384230129763</v>
      </c>
      <c r="P94" s="299">
        <v>0.42442101677082439</v>
      </c>
      <c r="Q94" s="299">
        <v>0.44065880806855118</v>
      </c>
      <c r="R94" s="299">
        <v>1.128930076013646</v>
      </c>
      <c r="S94" s="299">
        <v>0.82539751458188027</v>
      </c>
      <c r="T94" s="299">
        <v>1.4980411654678729</v>
      </c>
      <c r="U94" s="299">
        <v>1.548883217482842</v>
      </c>
      <c r="V94" s="299">
        <v>0.76048531188292745</v>
      </c>
      <c r="W94" s="299">
        <v>0.9341068836241504</v>
      </c>
      <c r="DA94" s="71" t="s">
        <v>730</v>
      </c>
    </row>
    <row r="95" spans="1:105" ht="12" customHeight="1" x14ac:dyDescent="0.25">
      <c r="A95" s="59" t="s">
        <v>162</v>
      </c>
      <c r="B95" s="299">
        <v>8.249187988616443</v>
      </c>
      <c r="C95" s="299">
        <v>8.4771781077532147</v>
      </c>
      <c r="D95" s="299">
        <v>7.1912709707174471</v>
      </c>
      <c r="E95" s="299">
        <v>7.7107100279748417</v>
      </c>
      <c r="F95" s="299">
        <v>8.1377548520583929</v>
      </c>
      <c r="G95" s="299">
        <v>11.90541153854398</v>
      </c>
      <c r="H95" s="299">
        <v>13.557197159895329</v>
      </c>
      <c r="I95" s="299">
        <v>13.90685331867002</v>
      </c>
      <c r="J95" s="299">
        <v>12.91345152478736</v>
      </c>
      <c r="K95" s="299">
        <v>15.70202427766815</v>
      </c>
      <c r="L95" s="299">
        <v>25.86871611632457</v>
      </c>
      <c r="M95" s="299">
        <v>23.093041008002871</v>
      </c>
      <c r="N95" s="299">
        <v>21.076974613304049</v>
      </c>
      <c r="O95" s="299">
        <v>20.9002490720375</v>
      </c>
      <c r="P95" s="299">
        <v>14.96053659066407</v>
      </c>
      <c r="Q95" s="299">
        <v>13.722424215536311</v>
      </c>
      <c r="R95" s="299">
        <v>14.5044134823977</v>
      </c>
      <c r="S95" s="299">
        <v>16.602128755468851</v>
      </c>
      <c r="T95" s="299">
        <v>15.05796936059437</v>
      </c>
      <c r="U95" s="299">
        <v>15.26872636360984</v>
      </c>
      <c r="V95" s="299">
        <v>12.88442611489049</v>
      </c>
      <c r="W95" s="299">
        <v>14.84588197661253</v>
      </c>
      <c r="DA95" s="71" t="s">
        <v>731</v>
      </c>
    </row>
    <row r="96" spans="1:105" ht="12" customHeight="1" x14ac:dyDescent="0.25">
      <c r="A96" s="60" t="s">
        <v>527</v>
      </c>
      <c r="B96" s="264">
        <v>11.50859714770314</v>
      </c>
      <c r="C96" s="264">
        <v>9.8458414404719736</v>
      </c>
      <c r="D96" s="264">
        <v>11.054093180183679</v>
      </c>
      <c r="E96" s="264">
        <v>10.71844803312092</v>
      </c>
      <c r="F96" s="264">
        <v>11.660985472858719</v>
      </c>
      <c r="G96" s="264">
        <v>18.569974899899321</v>
      </c>
      <c r="H96" s="264">
        <v>21.333674768253839</v>
      </c>
      <c r="I96" s="264">
        <v>21.996375652174759</v>
      </c>
      <c r="J96" s="264">
        <v>22.575423510062759</v>
      </c>
      <c r="K96" s="264">
        <v>11.89105960806388</v>
      </c>
      <c r="L96" s="264">
        <v>13.72814537273783</v>
      </c>
      <c r="M96" s="264">
        <v>11.85007030655934</v>
      </c>
      <c r="N96" s="264">
        <v>12.120441803581199</v>
      </c>
      <c r="O96" s="264">
        <v>14.516869947283251</v>
      </c>
      <c r="P96" s="264">
        <v>10.997191400167781</v>
      </c>
      <c r="Q96" s="264">
        <v>10.46189405223638</v>
      </c>
      <c r="R96" s="264">
        <v>10.599082958575799</v>
      </c>
      <c r="S96" s="264">
        <v>11.400886624731219</v>
      </c>
      <c r="T96" s="264">
        <v>10.725807212102509</v>
      </c>
      <c r="U96" s="264">
        <v>8.7044950869132229</v>
      </c>
      <c r="V96" s="264">
        <v>9.3043112950053342</v>
      </c>
      <c r="W96" s="264">
        <v>9.5413491417659451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12.819742833598935</v>
      </c>
      <c r="C97" s="296">
        <f t="shared" si="1"/>
        <v>12.518403737150575</v>
      </c>
      <c r="D97" s="296">
        <f t="shared" si="1"/>
        <v>11.458011513294979</v>
      </c>
      <c r="E97" s="296">
        <f t="shared" si="1"/>
        <v>11.778090746092754</v>
      </c>
      <c r="F97" s="296">
        <f t="shared" si="1"/>
        <v>12.410450057909594</v>
      </c>
      <c r="G97" s="296">
        <f t="shared" si="1"/>
        <v>18.719549685041649</v>
      </c>
      <c r="H97" s="296">
        <f t="shared" si="1"/>
        <v>21.571846009991788</v>
      </c>
      <c r="I97" s="296">
        <f t="shared" si="1"/>
        <v>21.851448028106571</v>
      </c>
      <c r="J97" s="296">
        <f t="shared" si="1"/>
        <v>21.442580497207778</v>
      </c>
      <c r="K97" s="296">
        <f t="shared" si="1"/>
        <v>19.711784650718208</v>
      </c>
      <c r="L97" s="296">
        <f t="shared" si="1"/>
        <v>27.645216038184245</v>
      </c>
      <c r="M97" s="296">
        <f t="shared" si="1"/>
        <v>24.023932020655835</v>
      </c>
      <c r="N97" s="296">
        <f t="shared" si="1"/>
        <v>22.315480481732692</v>
      </c>
      <c r="O97" s="296">
        <f t="shared" si="1"/>
        <v>21.620385469409275</v>
      </c>
      <c r="P97" s="296">
        <f t="shared" si="1"/>
        <v>15.86355576693504</v>
      </c>
      <c r="Q97" s="296">
        <f t="shared" si="1"/>
        <v>14.794715097548654</v>
      </c>
      <c r="R97" s="296">
        <f t="shared" si="1"/>
        <v>15.856891159963752</v>
      </c>
      <c r="S97" s="296">
        <f t="shared" si="1"/>
        <v>17.544874033297322</v>
      </c>
      <c r="T97" s="296">
        <f t="shared" si="1"/>
        <v>16.631887407473343</v>
      </c>
      <c r="U97" s="296">
        <f t="shared" si="1"/>
        <v>15.850065855706591</v>
      </c>
      <c r="V97" s="296">
        <f t="shared" si="1"/>
        <v>14.079040876683962</v>
      </c>
      <c r="W97" s="296">
        <f t="shared" si="1"/>
        <v>15.804476809307396</v>
      </c>
      <c r="DA97" s="70"/>
    </row>
    <row r="98" spans="1:105" ht="12" customHeight="1" x14ac:dyDescent="0.25">
      <c r="A98" s="60" t="s">
        <v>530</v>
      </c>
      <c r="B98" s="264">
        <v>2.221230705612796</v>
      </c>
      <c r="C98" s="264">
        <v>2.3192893360332039</v>
      </c>
      <c r="D98" s="264">
        <v>1.8958685095854231</v>
      </c>
      <c r="E98" s="264">
        <v>2.0594632523012688</v>
      </c>
      <c r="F98" s="264">
        <v>2.139805828857352</v>
      </c>
      <c r="G98" s="264">
        <v>3.0976409807056688</v>
      </c>
      <c r="H98" s="264">
        <v>3.542741278788768</v>
      </c>
      <c r="I98" s="264">
        <v>3.578635595029136</v>
      </c>
      <c r="J98" s="264">
        <v>3.3240338209380358</v>
      </c>
      <c r="K98" s="264">
        <v>4.1946700771504259</v>
      </c>
      <c r="L98" s="264">
        <v>6.6244528282483932</v>
      </c>
      <c r="M98" s="264">
        <v>5.8897850597122234</v>
      </c>
      <c r="N98" s="264">
        <v>5.3085914399259844</v>
      </c>
      <c r="O98" s="264">
        <v>5.1065128562246498</v>
      </c>
      <c r="P98" s="264">
        <v>3.6674131335971669</v>
      </c>
      <c r="Q98" s="264">
        <v>3.3924214189118889</v>
      </c>
      <c r="R98" s="264">
        <v>3.7071351775981491</v>
      </c>
      <c r="S98" s="264">
        <v>4.1967871364928344</v>
      </c>
      <c r="T98" s="264">
        <v>3.920160333206256</v>
      </c>
      <c r="U98" s="264">
        <v>4.013101062603643</v>
      </c>
      <c r="V98" s="264">
        <v>3.3021755898451741</v>
      </c>
      <c r="W98" s="264">
        <v>3.8792364841204789</v>
      </c>
      <c r="DA98" s="72" t="s">
        <v>733</v>
      </c>
    </row>
    <row r="99" spans="1:105" ht="12" customHeight="1" x14ac:dyDescent="0.25">
      <c r="A99" s="59" t="s">
        <v>33</v>
      </c>
      <c r="B99" s="232">
        <v>0.1234535502448719</v>
      </c>
      <c r="C99" s="232">
        <v>0.12289324098656849</v>
      </c>
      <c r="D99" s="232">
        <v>8.9551010233829748E-2</v>
      </c>
      <c r="E99" s="232">
        <v>0.10866907968761071</v>
      </c>
      <c r="F99" s="232">
        <v>0.1051373118434213</v>
      </c>
      <c r="G99" s="232">
        <v>0.1543117592097055</v>
      </c>
      <c r="H99" s="232">
        <v>0.1687329122077503</v>
      </c>
      <c r="I99" s="232">
        <v>0.16389631067002791</v>
      </c>
      <c r="J99" s="232">
        <v>0.13514927228565901</v>
      </c>
      <c r="K99" s="232">
        <v>0.15515399847559391</v>
      </c>
      <c r="L99" s="232">
        <v>0.32319699799771218</v>
      </c>
      <c r="M99" s="232">
        <v>0.17116689083476219</v>
      </c>
      <c r="N99" s="232">
        <v>0.16261435910169619</v>
      </c>
      <c r="O99" s="232">
        <v>0.1299711938151733</v>
      </c>
      <c r="P99" s="232">
        <v>8.5367285280591787E-2</v>
      </c>
      <c r="Q99" s="232">
        <v>9.1621867836449322E-2</v>
      </c>
      <c r="R99" s="232">
        <v>0.116082687429722</v>
      </c>
      <c r="S99" s="232">
        <v>0.13899834341918699</v>
      </c>
      <c r="T99" s="232">
        <v>0.1192209202925238</v>
      </c>
      <c r="U99" s="232">
        <v>0.12910569565880731</v>
      </c>
      <c r="V99" s="232">
        <v>0.12085744790842259</v>
      </c>
      <c r="W99" s="232">
        <v>0.12774659094750099</v>
      </c>
      <c r="DA99" s="71" t="s">
        <v>734</v>
      </c>
    </row>
    <row r="100" spans="1:105" ht="12" customHeight="1" x14ac:dyDescent="0.25">
      <c r="A100" s="59" t="s">
        <v>160</v>
      </c>
      <c r="B100" s="232">
        <v>2.594652431319867E-2</v>
      </c>
      <c r="C100" s="232">
        <v>2.7111067523199282E-2</v>
      </c>
      <c r="D100" s="232">
        <v>2.1962501864096481E-2</v>
      </c>
      <c r="E100" s="232">
        <v>2.7411077801764511E-2</v>
      </c>
      <c r="F100" s="232">
        <v>3.2489816115092648E-2</v>
      </c>
      <c r="G100" s="232">
        <v>4.7688787816783249E-2</v>
      </c>
      <c r="H100" s="232">
        <v>5.4887680834453147E-2</v>
      </c>
      <c r="I100" s="232">
        <v>4.823976910193889E-2</v>
      </c>
      <c r="J100" s="232">
        <v>4.7736100642248362E-2</v>
      </c>
      <c r="K100" s="232">
        <v>5.2634953804908902E-2</v>
      </c>
      <c r="L100" s="232">
        <v>9.9775635769594931E-2</v>
      </c>
      <c r="M100" s="232">
        <v>5.393240064748802E-2</v>
      </c>
      <c r="N100" s="232">
        <v>5.9784706335607757E-2</v>
      </c>
      <c r="O100" s="232">
        <v>4.5897950100506693E-2</v>
      </c>
      <c r="P100" s="232">
        <v>4.1871291389165621E-2</v>
      </c>
      <c r="Q100" s="232">
        <v>4.8533286857668473E-2</v>
      </c>
      <c r="R100" s="232">
        <v>4.2698197131092908E-2</v>
      </c>
      <c r="S100" s="232">
        <v>7.011954115119258E-2</v>
      </c>
      <c r="T100" s="232">
        <v>4.3845696059662258E-2</v>
      </c>
      <c r="U100" s="232">
        <v>4.3290076258806827E-2</v>
      </c>
      <c r="V100" s="232">
        <v>6.0144044893486868E-2</v>
      </c>
      <c r="W100" s="232">
        <v>0.14087620119950811</v>
      </c>
      <c r="DA100" s="71" t="s">
        <v>735</v>
      </c>
    </row>
    <row r="101" spans="1:105" ht="12" customHeight="1" x14ac:dyDescent="0.25">
      <c r="A101" s="59" t="s">
        <v>162</v>
      </c>
      <c r="B101" s="232">
        <v>2.0718306310547261</v>
      </c>
      <c r="C101" s="232">
        <v>2.1692850275234359</v>
      </c>
      <c r="D101" s="232">
        <v>1.784354997487497</v>
      </c>
      <c r="E101" s="232">
        <v>1.923383094811894</v>
      </c>
      <c r="F101" s="232">
        <v>2.0021787008988379</v>
      </c>
      <c r="G101" s="232">
        <v>2.8956404336791799</v>
      </c>
      <c r="H101" s="232">
        <v>3.3191206857465638</v>
      </c>
      <c r="I101" s="232">
        <v>3.3664995152571691</v>
      </c>
      <c r="J101" s="232">
        <v>3.1411484480101288</v>
      </c>
      <c r="K101" s="232">
        <v>3.9868811248699232</v>
      </c>
      <c r="L101" s="232">
        <v>6.2014801944810856</v>
      </c>
      <c r="M101" s="232">
        <v>5.6646857682299716</v>
      </c>
      <c r="N101" s="232">
        <v>5.0861923744886806</v>
      </c>
      <c r="O101" s="232">
        <v>4.9306437123089699</v>
      </c>
      <c r="P101" s="232">
        <v>3.5401745569274099</v>
      </c>
      <c r="Q101" s="232">
        <v>3.2522662642177709</v>
      </c>
      <c r="R101" s="232">
        <v>3.5483542930373342</v>
      </c>
      <c r="S101" s="232">
        <v>3.9876692519224539</v>
      </c>
      <c r="T101" s="232">
        <v>3.7570937168540701</v>
      </c>
      <c r="U101" s="232">
        <v>3.8407052906860288</v>
      </c>
      <c r="V101" s="232">
        <v>3.121174097043264</v>
      </c>
      <c r="W101" s="232">
        <v>3.6106136919734699</v>
      </c>
      <c r="DA101" s="71" t="s">
        <v>736</v>
      </c>
    </row>
    <row r="102" spans="1:105" ht="12" customHeight="1" x14ac:dyDescent="0.25">
      <c r="A102" s="60" t="s">
        <v>535</v>
      </c>
      <c r="B102" s="264">
        <v>7.7080622892888018</v>
      </c>
      <c r="C102" s="264">
        <v>7.6795924388913734</v>
      </c>
      <c r="D102" s="264">
        <v>6.8193140254843936</v>
      </c>
      <c r="E102" s="264">
        <v>7.0449850309404827</v>
      </c>
      <c r="F102" s="264">
        <v>7.4016248041990904</v>
      </c>
      <c r="G102" s="264">
        <v>11.10530967720716</v>
      </c>
      <c r="H102" s="264">
        <v>12.80611944957217</v>
      </c>
      <c r="I102" s="264">
        <v>12.948042963405429</v>
      </c>
      <c r="J102" s="264">
        <v>12.62715993232386</v>
      </c>
      <c r="K102" s="264">
        <v>12.49787066795758</v>
      </c>
      <c r="L102" s="264">
        <v>17.729729311957971</v>
      </c>
      <c r="M102" s="264">
        <v>15.227343799124061</v>
      </c>
      <c r="N102" s="264">
        <v>14.082043336584089</v>
      </c>
      <c r="O102" s="264">
        <v>13.08915201386206</v>
      </c>
      <c r="P102" s="264">
        <v>9.5938310814360559</v>
      </c>
      <c r="Q102" s="264">
        <v>8.9227853533230412</v>
      </c>
      <c r="R102" s="264">
        <v>9.556800288985567</v>
      </c>
      <c r="S102" s="264">
        <v>10.609705228542889</v>
      </c>
      <c r="T102" s="264">
        <v>10.03554531829705</v>
      </c>
      <c r="U102" s="264">
        <v>9.6474304772129411</v>
      </c>
      <c r="V102" s="264">
        <v>8.5229522956163173</v>
      </c>
      <c r="W102" s="264">
        <v>9.6047230325511226</v>
      </c>
      <c r="DA102" s="72" t="s">
        <v>737</v>
      </c>
    </row>
    <row r="103" spans="1:105" ht="12" customHeight="1" x14ac:dyDescent="0.25">
      <c r="A103" s="64" t="s">
        <v>30</v>
      </c>
      <c r="B103" s="231">
        <v>0.57148968078769835</v>
      </c>
      <c r="C103" s="231">
        <v>0.50146522565649798</v>
      </c>
      <c r="D103" s="231">
        <v>0.12835608159648609</v>
      </c>
      <c r="E103" s="231">
        <v>0.1300868115502368</v>
      </c>
      <c r="F103" s="231">
        <v>0.1211479736686627</v>
      </c>
      <c r="G103" s="231">
        <v>0.21145153138327541</v>
      </c>
      <c r="H103" s="231">
        <v>0.44229513988271429</v>
      </c>
      <c r="I103" s="231">
        <v>0.43281551608414631</v>
      </c>
      <c r="J103" s="231">
        <v>0.43005711044646638</v>
      </c>
      <c r="K103" s="231">
        <v>0.48035914997098328</v>
      </c>
      <c r="L103" s="231">
        <v>0.77587348335152562</v>
      </c>
      <c r="M103" s="231">
        <v>0.41969358834416848</v>
      </c>
      <c r="N103" s="231">
        <v>0.32726541765541162</v>
      </c>
      <c r="O103" s="231">
        <v>6.1930605459205749E-2</v>
      </c>
      <c r="P103" s="231">
        <v>4.2323557283290091E-2</v>
      </c>
      <c r="Q103" s="231">
        <v>8.2023154181277688E-2</v>
      </c>
      <c r="R103" s="231">
        <v>0</v>
      </c>
      <c r="S103" s="231">
        <v>0</v>
      </c>
      <c r="T103" s="231">
        <v>0.89315698269461952</v>
      </c>
      <c r="U103" s="231">
        <v>0.76712075067096408</v>
      </c>
      <c r="V103" s="231">
        <v>0.36002377790813073</v>
      </c>
      <c r="W103" s="231">
        <v>0.24695189008860391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0.35011843078656002</v>
      </c>
      <c r="C105" s="231">
        <v>0.33306176080457289</v>
      </c>
      <c r="D105" s="231">
        <v>0.28008187260718448</v>
      </c>
      <c r="E105" s="231">
        <v>0.32449912410085763</v>
      </c>
      <c r="F105" s="231">
        <v>0.3245863469398434</v>
      </c>
      <c r="G105" s="231">
        <v>0.49679458386477948</v>
      </c>
      <c r="H105" s="231">
        <v>0.53374076546647808</v>
      </c>
      <c r="I105" s="231">
        <v>0.5301860189094818</v>
      </c>
      <c r="J105" s="231">
        <v>0.45035832747701321</v>
      </c>
      <c r="K105" s="231">
        <v>0.40970639773142448</v>
      </c>
      <c r="L105" s="231">
        <v>0.82494870794460284</v>
      </c>
      <c r="M105" s="231">
        <v>0.4107920068438391</v>
      </c>
      <c r="N105" s="231">
        <v>0.40889435576598882</v>
      </c>
      <c r="O105" s="231">
        <v>0.32175562322311579</v>
      </c>
      <c r="P105" s="231">
        <v>0.21426349281828139</v>
      </c>
      <c r="Q105" s="231">
        <v>0.23187195219213369</v>
      </c>
      <c r="R105" s="231">
        <v>0.27846512578833421</v>
      </c>
      <c r="S105" s="231">
        <v>0.33501998083419071</v>
      </c>
      <c r="T105" s="231">
        <v>0.253465665727033</v>
      </c>
      <c r="U105" s="231">
        <v>0.25491397932915172</v>
      </c>
      <c r="V105" s="231">
        <v>0.27852830238460757</v>
      </c>
      <c r="W105" s="231">
        <v>0.28543173741383671</v>
      </c>
      <c r="DA105" s="73" t="s">
        <v>740</v>
      </c>
    </row>
    <row r="106" spans="1:105" ht="12" customHeight="1" x14ac:dyDescent="0.25">
      <c r="A106" s="64" t="s">
        <v>160</v>
      </c>
      <c r="B106" s="231">
        <v>7.498457640481819E-2</v>
      </c>
      <c r="C106" s="231">
        <v>7.4872917761158508E-2</v>
      </c>
      <c r="D106" s="231">
        <v>6.999671945205975E-2</v>
      </c>
      <c r="E106" s="231">
        <v>8.340940346877089E-2</v>
      </c>
      <c r="F106" s="231">
        <v>0.1022120257812616</v>
      </c>
      <c r="G106" s="231">
        <v>0.1564499672345275</v>
      </c>
      <c r="H106" s="231">
        <v>0.17692402704749061</v>
      </c>
      <c r="I106" s="231">
        <v>0.15901777665187819</v>
      </c>
      <c r="J106" s="231">
        <v>0.16209618346791119</v>
      </c>
      <c r="K106" s="231">
        <v>0.14163330275552691</v>
      </c>
      <c r="L106" s="231">
        <v>0.25951681069206378</v>
      </c>
      <c r="M106" s="231">
        <v>0.13189652018335121</v>
      </c>
      <c r="N106" s="231">
        <v>0.15318762652853171</v>
      </c>
      <c r="O106" s="231">
        <v>0.1157853706280776</v>
      </c>
      <c r="P106" s="231">
        <v>0.1070913585574613</v>
      </c>
      <c r="Q106" s="231">
        <v>0.12516132287530621</v>
      </c>
      <c r="R106" s="231">
        <v>0.10437446447240779</v>
      </c>
      <c r="S106" s="231">
        <v>0.1722191786465489</v>
      </c>
      <c r="T106" s="231">
        <v>9.4989368530193311E-2</v>
      </c>
      <c r="U106" s="231">
        <v>8.7099961767350645E-2</v>
      </c>
      <c r="V106" s="231">
        <v>0.14124396760190061</v>
      </c>
      <c r="W106" s="231">
        <v>0.32075389358968809</v>
      </c>
      <c r="DA106" s="73" t="s">
        <v>741</v>
      </c>
    </row>
    <row r="107" spans="1:105" ht="12" customHeight="1" x14ac:dyDescent="0.25">
      <c r="A107" s="64" t="s">
        <v>70</v>
      </c>
      <c r="B107" s="231">
        <v>0.78810060605307664</v>
      </c>
      <c r="C107" s="231">
        <v>0.82103857327140228</v>
      </c>
      <c r="D107" s="231">
        <v>0.7205544158774414</v>
      </c>
      <c r="E107" s="231">
        <v>0.75152339056147455</v>
      </c>
      <c r="F107" s="231">
        <v>0.67429422802145911</v>
      </c>
      <c r="G107" s="231">
        <v>0.87954853644708186</v>
      </c>
      <c r="H107" s="231">
        <v>1.10752876633387</v>
      </c>
      <c r="I107" s="231">
        <v>0.92914054041526295</v>
      </c>
      <c r="J107" s="231">
        <v>1.0885912881273141</v>
      </c>
      <c r="K107" s="231">
        <v>0.89189690091744334</v>
      </c>
      <c r="L107" s="231">
        <v>0</v>
      </c>
      <c r="M107" s="231">
        <v>0.52303295006803008</v>
      </c>
      <c r="N107" s="231">
        <v>0.27632969602017649</v>
      </c>
      <c r="O107" s="231">
        <v>0.28611370806957931</v>
      </c>
      <c r="P107" s="231">
        <v>0.24902895694555069</v>
      </c>
      <c r="Q107" s="231">
        <v>0.2611112228901295</v>
      </c>
      <c r="R107" s="231">
        <v>0.65450950796712259</v>
      </c>
      <c r="S107" s="231">
        <v>0.47206124415371392</v>
      </c>
      <c r="T107" s="231">
        <v>0.78504542720039616</v>
      </c>
      <c r="U107" s="231">
        <v>0.75996545084244604</v>
      </c>
      <c r="V107" s="231">
        <v>0.41942895737194019</v>
      </c>
      <c r="W107" s="231">
        <v>0.50146807320284137</v>
      </c>
      <c r="DA107" s="73" t="s">
        <v>742</v>
      </c>
    </row>
    <row r="108" spans="1:105" ht="12" customHeight="1" x14ac:dyDescent="0.25">
      <c r="A108" s="64" t="s">
        <v>34</v>
      </c>
      <c r="B108" s="231">
        <v>6.1703289773385323E-2</v>
      </c>
      <c r="C108" s="231">
        <v>8.414334919616126E-2</v>
      </c>
      <c r="D108" s="231">
        <v>5.2940884754813691E-2</v>
      </c>
      <c r="E108" s="231">
        <v>2.580774712151802E-2</v>
      </c>
      <c r="F108" s="231">
        <v>0</v>
      </c>
      <c r="G108" s="231">
        <v>4.1281481731536472E-2</v>
      </c>
      <c r="H108" s="231">
        <v>4.7252587098803707E-2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5.8616657054832633</v>
      </c>
      <c r="C109" s="231">
        <v>5.8650106122015808</v>
      </c>
      <c r="D109" s="231">
        <v>5.5673840511964086</v>
      </c>
      <c r="E109" s="231">
        <v>5.7296585541376253</v>
      </c>
      <c r="F109" s="231">
        <v>6.1663990209043114</v>
      </c>
      <c r="G109" s="231">
        <v>9.2998912467516082</v>
      </c>
      <c r="H109" s="231">
        <v>10.473914478434009</v>
      </c>
      <c r="I109" s="231">
        <v>10.86408256012737</v>
      </c>
      <c r="J109" s="231">
        <v>10.442112187520809</v>
      </c>
      <c r="K109" s="231">
        <v>10.50263971634651</v>
      </c>
      <c r="L109" s="231">
        <v>15.7910277623812</v>
      </c>
      <c r="M109" s="231">
        <v>13.562303340473941</v>
      </c>
      <c r="N109" s="231">
        <v>12.75852338268025</v>
      </c>
      <c r="O109" s="231">
        <v>12.176937214572391</v>
      </c>
      <c r="P109" s="231">
        <v>8.8641438126288961</v>
      </c>
      <c r="Q109" s="231">
        <v>8.2108965235602387</v>
      </c>
      <c r="R109" s="231">
        <v>8.4915259884937981</v>
      </c>
      <c r="S109" s="231">
        <v>9.5881677184870959</v>
      </c>
      <c r="T109" s="231">
        <v>7.968454631238048</v>
      </c>
      <c r="U109" s="231">
        <v>7.5650994513992487</v>
      </c>
      <c r="V109" s="231">
        <v>7.1757832909137091</v>
      </c>
      <c r="W109" s="231">
        <v>8.0480260600662916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1.2985208883551289E-2</v>
      </c>
      <c r="G112" s="231">
        <v>1.989232979435486E-2</v>
      </c>
      <c r="H112" s="231">
        <v>2.4463685308802149E-2</v>
      </c>
      <c r="I112" s="231">
        <v>3.2800551217282641E-2</v>
      </c>
      <c r="J112" s="231">
        <v>5.3944835284346973E-2</v>
      </c>
      <c r="K112" s="231">
        <v>7.1635200235692212E-2</v>
      </c>
      <c r="L112" s="231">
        <v>7.8362547588573736E-2</v>
      </c>
      <c r="M112" s="231">
        <v>0.1796253932107279</v>
      </c>
      <c r="N112" s="231">
        <v>0.1578428579337228</v>
      </c>
      <c r="O112" s="231">
        <v>0.12662949190969269</v>
      </c>
      <c r="P112" s="231">
        <v>0.1169799032025766</v>
      </c>
      <c r="Q112" s="231">
        <v>1.172117762395585E-2</v>
      </c>
      <c r="R112" s="231">
        <v>2.792520226390385E-2</v>
      </c>
      <c r="S112" s="231">
        <v>4.2237106421335158E-2</v>
      </c>
      <c r="T112" s="231">
        <v>4.0433242906761133E-2</v>
      </c>
      <c r="U112" s="231">
        <v>0.21323088320377931</v>
      </c>
      <c r="V112" s="231">
        <v>0.14794399943602821</v>
      </c>
      <c r="W112" s="231">
        <v>0.20209137818986039</v>
      </c>
      <c r="DA112" s="73" t="s">
        <v>747</v>
      </c>
    </row>
    <row r="113" spans="1:105" ht="12" customHeight="1" x14ac:dyDescent="0.25">
      <c r="A113" s="61" t="s">
        <v>547</v>
      </c>
      <c r="B113" s="265">
        <v>2.8904498386973381</v>
      </c>
      <c r="C113" s="265">
        <v>2.5195219622259968</v>
      </c>
      <c r="D113" s="265">
        <v>2.742828978225162</v>
      </c>
      <c r="E113" s="265">
        <v>2.673642462851002</v>
      </c>
      <c r="F113" s="265">
        <v>2.8690194248531511</v>
      </c>
      <c r="G113" s="265">
        <v>4.5165990271288212</v>
      </c>
      <c r="H113" s="265">
        <v>5.2229852816308462</v>
      </c>
      <c r="I113" s="265">
        <v>5.3247694696720052</v>
      </c>
      <c r="J113" s="265">
        <v>5.4913867439458821</v>
      </c>
      <c r="K113" s="265">
        <v>3.0192439056102018</v>
      </c>
      <c r="L113" s="265">
        <v>3.2910338979778802</v>
      </c>
      <c r="M113" s="265">
        <v>2.9068031618195511</v>
      </c>
      <c r="N113" s="265">
        <v>2.9248457052226202</v>
      </c>
      <c r="O113" s="265">
        <v>3.424720599322566</v>
      </c>
      <c r="P113" s="265">
        <v>2.6023115519018161</v>
      </c>
      <c r="Q113" s="265">
        <v>2.4795083253137231</v>
      </c>
      <c r="R113" s="265">
        <v>2.592955693380036</v>
      </c>
      <c r="S113" s="265">
        <v>2.7383816682615998</v>
      </c>
      <c r="T113" s="265">
        <v>2.676181755970036</v>
      </c>
      <c r="U113" s="265">
        <v>2.1895343158900058</v>
      </c>
      <c r="V113" s="265">
        <v>2.25391299122247</v>
      </c>
      <c r="W113" s="265">
        <v>2.320517292635794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96.463470357021635</v>
      </c>
      <c r="C115" s="225">
        <v>146.82977325863371</v>
      </c>
      <c r="D115" s="225">
        <v>90.584562571117772</v>
      </c>
      <c r="E115" s="225">
        <v>79.357489692234765</v>
      </c>
      <c r="F115" s="225">
        <v>77.133039113039445</v>
      </c>
      <c r="G115" s="225">
        <v>74.567922918123969</v>
      </c>
      <c r="H115" s="225">
        <v>71.587792153825532</v>
      </c>
      <c r="I115" s="225">
        <v>70.54284887329014</v>
      </c>
      <c r="J115" s="225">
        <v>67.376496958406008</v>
      </c>
      <c r="K115" s="225">
        <v>133.18695953926539</v>
      </c>
      <c r="L115" s="225">
        <v>130.29107392641481</v>
      </c>
      <c r="M115" s="225">
        <v>196.1670654933038</v>
      </c>
      <c r="N115" s="225">
        <v>158.97885914944641</v>
      </c>
      <c r="O115" s="225">
        <v>183.42057057701439</v>
      </c>
      <c r="P115" s="225">
        <v>203.09224505765391</v>
      </c>
      <c r="Q115" s="225">
        <v>198.68622383397999</v>
      </c>
      <c r="R115" s="225">
        <v>208.58058426048291</v>
      </c>
      <c r="S115" s="225">
        <v>218.99157548999329</v>
      </c>
      <c r="T115" s="225">
        <v>225.9708646294834</v>
      </c>
      <c r="U115" s="225">
        <v>207.1350309113881</v>
      </c>
      <c r="V115" s="225">
        <v>215.995442402717</v>
      </c>
      <c r="W115" s="225">
        <v>275.19849211108618</v>
      </c>
      <c r="DA115" s="89" t="s">
        <v>749</v>
      </c>
    </row>
    <row r="116" spans="1:105" ht="12" customHeight="1" x14ac:dyDescent="0.25">
      <c r="A116" s="55" t="s">
        <v>92</v>
      </c>
      <c r="B116" s="261">
        <v>0.17445332124623769</v>
      </c>
      <c r="C116" s="261">
        <v>0.26769924334248602</v>
      </c>
      <c r="D116" s="261">
        <v>0.16200860592383379</v>
      </c>
      <c r="E116" s="261">
        <v>0.14271327968741571</v>
      </c>
      <c r="F116" s="261">
        <v>0.13817170763632461</v>
      </c>
      <c r="G116" s="261">
        <v>0.1328871103762361</v>
      </c>
      <c r="H116" s="261">
        <v>0.1278305849023334</v>
      </c>
      <c r="I116" s="261">
        <v>0.12563704967971009</v>
      </c>
      <c r="J116" s="261">
        <v>0.1196210772535679</v>
      </c>
      <c r="K116" s="261">
        <v>0.24501554294917821</v>
      </c>
      <c r="L116" s="261">
        <v>0.24112659554186841</v>
      </c>
      <c r="M116" s="261">
        <v>0.35305487797153767</v>
      </c>
      <c r="N116" s="261">
        <v>0.28860807333983579</v>
      </c>
      <c r="O116" s="261">
        <v>0.33577305935939161</v>
      </c>
      <c r="P116" s="261">
        <v>0.37107249106327372</v>
      </c>
      <c r="Q116" s="261">
        <v>0.36305335980388143</v>
      </c>
      <c r="R116" s="261">
        <v>0.38364974148995551</v>
      </c>
      <c r="S116" s="261">
        <v>0.40273235137550328</v>
      </c>
      <c r="T116" s="261">
        <v>0.42142400258793061</v>
      </c>
      <c r="U116" s="261">
        <v>0.3897545708859888</v>
      </c>
      <c r="V116" s="261">
        <v>0.3987669054072811</v>
      </c>
      <c r="W116" s="261">
        <v>0.49891764828948848</v>
      </c>
      <c r="DA116" s="67" t="s">
        <v>750</v>
      </c>
    </row>
    <row r="117" spans="1:105" ht="12" customHeight="1" x14ac:dyDescent="0.25">
      <c r="A117" s="202" t="s">
        <v>93</v>
      </c>
      <c r="B117" s="226">
        <v>2.259788998402136E-2</v>
      </c>
      <c r="C117" s="226">
        <v>3.4676542737301003E-2</v>
      </c>
      <c r="D117" s="226">
        <v>2.098585814805989E-2</v>
      </c>
      <c r="E117" s="226">
        <v>1.8486429324455409E-2</v>
      </c>
      <c r="F117" s="226">
        <v>1.789813473177063E-2</v>
      </c>
      <c r="G117" s="226">
        <v>1.721359203209466E-2</v>
      </c>
      <c r="H117" s="226">
        <v>1.6558592714544431E-2</v>
      </c>
      <c r="I117" s="226">
        <v>1.6274452135948341E-2</v>
      </c>
      <c r="J117" s="226">
        <v>1.5495170422870609E-2</v>
      </c>
      <c r="K117" s="226">
        <v>3.1738199332563277E-2</v>
      </c>
      <c r="L117" s="226">
        <v>3.123444276870866E-2</v>
      </c>
      <c r="M117" s="226">
        <v>4.6777229123892761E-2</v>
      </c>
      <c r="N117" s="226">
        <v>3.8015866827029121E-2</v>
      </c>
      <c r="O117" s="226">
        <v>4.3494515328210998E-2</v>
      </c>
      <c r="P117" s="226">
        <v>4.8067043202397332E-2</v>
      </c>
      <c r="Q117" s="226">
        <v>4.7028281402549513E-2</v>
      </c>
      <c r="R117" s="226">
        <v>4.9696243033121507E-2</v>
      </c>
      <c r="S117" s="226">
        <v>5.2168117547868882E-2</v>
      </c>
      <c r="T117" s="226">
        <v>5.4589349053813838E-2</v>
      </c>
      <c r="U117" s="226">
        <v>5.0487034874040708E-2</v>
      </c>
      <c r="V117" s="226">
        <v>5.1654451708277413E-2</v>
      </c>
      <c r="W117" s="226">
        <v>6.5981089572430221E-2</v>
      </c>
      <c r="DA117" s="174" t="s">
        <v>751</v>
      </c>
    </row>
    <row r="118" spans="1:105" ht="12" customHeight="1" x14ac:dyDescent="0.25">
      <c r="A118" s="202" t="s">
        <v>94</v>
      </c>
      <c r="B118" s="226">
        <v>3.1571336360804909</v>
      </c>
      <c r="C118" s="226">
        <v>4.8446328190962209</v>
      </c>
      <c r="D118" s="226">
        <v>2.931917921898981</v>
      </c>
      <c r="E118" s="226">
        <v>2.5827246646714079</v>
      </c>
      <c r="F118" s="226">
        <v>2.5005344846235058</v>
      </c>
      <c r="G118" s="226">
        <v>2.404897556396643</v>
      </c>
      <c r="H118" s="226">
        <v>2.3133881111117192</v>
      </c>
      <c r="I118" s="226">
        <v>2.2736910518422282</v>
      </c>
      <c r="J118" s="226">
        <v>2.1648182097282191</v>
      </c>
      <c r="K118" s="226">
        <v>4.4341191470670092</v>
      </c>
      <c r="L118" s="226">
        <v>4.3637397092847063</v>
      </c>
      <c r="M118" s="226">
        <v>6.3699326581100433</v>
      </c>
      <c r="N118" s="226">
        <v>5.1937694048263694</v>
      </c>
      <c r="O118" s="226">
        <v>6.0765849123439839</v>
      </c>
      <c r="P118" s="226">
        <v>6.7154092257518636</v>
      </c>
      <c r="Q118" s="226">
        <v>6.5702846225037783</v>
      </c>
      <c r="R118" s="226">
        <v>6.9430234671307236</v>
      </c>
      <c r="S118" s="226">
        <v>7.2883671332958899</v>
      </c>
      <c r="T118" s="226">
        <v>7.6266355040845664</v>
      </c>
      <c r="U118" s="226">
        <v>7.0535043802544468</v>
      </c>
      <c r="V118" s="226">
        <v>7.2166032783064908</v>
      </c>
      <c r="W118" s="226">
        <v>9.0039027468494943</v>
      </c>
      <c r="DA118" s="174" t="s">
        <v>752</v>
      </c>
    </row>
    <row r="119" spans="1:105" ht="12" customHeight="1" x14ac:dyDescent="0.25">
      <c r="A119" s="202" t="s">
        <v>95</v>
      </c>
      <c r="B119" s="226">
        <v>5.7618675509745809E-2</v>
      </c>
      <c r="C119" s="226">
        <v>8.841606296840758E-2</v>
      </c>
      <c r="D119" s="226">
        <v>5.3508418342668722E-2</v>
      </c>
      <c r="E119" s="226">
        <v>4.7135532270172503E-2</v>
      </c>
      <c r="F119" s="226">
        <v>4.5635535798643018E-2</v>
      </c>
      <c r="G119" s="226">
        <v>4.389013197053853E-2</v>
      </c>
      <c r="H119" s="226">
        <v>4.2220055996024228E-2</v>
      </c>
      <c r="I119" s="226">
        <v>4.1495572258433859E-2</v>
      </c>
      <c r="J119" s="226">
        <v>3.9508608865468711E-2</v>
      </c>
      <c r="K119" s="226">
        <v>8.0924060162238673E-2</v>
      </c>
      <c r="L119" s="226">
        <v>7.963961342808927E-2</v>
      </c>
      <c r="M119" s="226">
        <v>0.1195770868448994</v>
      </c>
      <c r="N119" s="226">
        <v>9.6930461050882058E-2</v>
      </c>
      <c r="O119" s="226">
        <v>0.11089957367355439</v>
      </c>
      <c r="P119" s="226">
        <v>0.12255831703535949</v>
      </c>
      <c r="Q119" s="226">
        <v>0.1199097476724823</v>
      </c>
      <c r="R119" s="226">
        <v>0.12671234807336371</v>
      </c>
      <c r="S119" s="226">
        <v>0.13301497790591649</v>
      </c>
      <c r="T119" s="226">
        <v>0.13918848138671319</v>
      </c>
      <c r="U119" s="226">
        <v>0.1287286592648022</v>
      </c>
      <c r="V119" s="226">
        <v>0.1317052651250866</v>
      </c>
      <c r="W119" s="226">
        <v>0.16863300619419899</v>
      </c>
      <c r="DA119" s="174" t="s">
        <v>753</v>
      </c>
    </row>
    <row r="120" spans="1:105" ht="12" customHeight="1" x14ac:dyDescent="0.25">
      <c r="A120" s="56" t="s">
        <v>96</v>
      </c>
      <c r="B120" s="262">
        <v>0.45947067664423691</v>
      </c>
      <c r="C120" s="262">
        <v>0.69059734898876157</v>
      </c>
      <c r="D120" s="262">
        <v>0.43342687561939292</v>
      </c>
      <c r="E120" s="262">
        <v>0.3790319240090107</v>
      </c>
      <c r="F120" s="262">
        <v>0.36836230544871462</v>
      </c>
      <c r="G120" s="262">
        <v>0.3565647316701917</v>
      </c>
      <c r="H120" s="262">
        <v>0.34242020998942208</v>
      </c>
      <c r="I120" s="262">
        <v>0.33721580691703568</v>
      </c>
      <c r="J120" s="262">
        <v>0.32323727547988002</v>
      </c>
      <c r="K120" s="262">
        <v>0.61271953377931798</v>
      </c>
      <c r="L120" s="262">
        <v>0.59491827917577766</v>
      </c>
      <c r="M120" s="262">
        <v>0.9168932253017793</v>
      </c>
      <c r="N120" s="262">
        <v>0.73427750737830344</v>
      </c>
      <c r="O120" s="262">
        <v>0.86391183404898242</v>
      </c>
      <c r="P120" s="262">
        <v>0.95728080747803912</v>
      </c>
      <c r="Q120" s="262">
        <v>0.93801735639557782</v>
      </c>
      <c r="R120" s="262">
        <v>0.98962925685875103</v>
      </c>
      <c r="S120" s="262">
        <v>1.034920836804009</v>
      </c>
      <c r="T120" s="262">
        <v>1.073252962485967</v>
      </c>
      <c r="U120" s="262">
        <v>0.98017882987624327</v>
      </c>
      <c r="V120" s="262">
        <v>1.0217099614843019</v>
      </c>
      <c r="W120" s="262">
        <v>1.3502125585161739</v>
      </c>
      <c r="DA120" s="68" t="s">
        <v>754</v>
      </c>
    </row>
    <row r="121" spans="1:105" ht="12" customHeight="1" x14ac:dyDescent="0.25">
      <c r="A121" s="37" t="s">
        <v>160</v>
      </c>
      <c r="B121" s="228">
        <v>2.3279886709640851E-3</v>
      </c>
      <c r="C121" s="228">
        <v>3.8678902689440139E-3</v>
      </c>
      <c r="D121" s="228">
        <v>2.0380552674663689E-3</v>
      </c>
      <c r="E121" s="228">
        <v>2.1884810217738782E-3</v>
      </c>
      <c r="F121" s="228">
        <v>2.3773623535537978E-3</v>
      </c>
      <c r="G121" s="228">
        <v>2.220140283097926E-3</v>
      </c>
      <c r="H121" s="228">
        <v>2.1293379880728451E-3</v>
      </c>
      <c r="I121" s="228">
        <v>1.812889248048336E-3</v>
      </c>
      <c r="J121" s="228">
        <v>1.7311801024454071E-3</v>
      </c>
      <c r="K121" s="228">
        <v>4.4531418910153872E-3</v>
      </c>
      <c r="L121" s="228">
        <v>6.0337332158500821E-3</v>
      </c>
      <c r="M121" s="228">
        <v>5.589610272105648E-3</v>
      </c>
      <c r="N121" s="228">
        <v>5.3026960058042199E-3</v>
      </c>
      <c r="O121" s="228">
        <v>4.6003296639036406E-3</v>
      </c>
      <c r="P121" s="228">
        <v>6.3171939599835939E-3</v>
      </c>
      <c r="Q121" s="228">
        <v>7.6765548015217634E-3</v>
      </c>
      <c r="R121" s="228">
        <v>6.6600715542278364E-3</v>
      </c>
      <c r="S121" s="228">
        <v>1.040904200356968E-2</v>
      </c>
      <c r="T121" s="228">
        <v>7.0814540167333283E-3</v>
      </c>
      <c r="U121" s="228">
        <v>6.8110941761175643E-3</v>
      </c>
      <c r="V121" s="228">
        <v>1.1020969781912681E-2</v>
      </c>
      <c r="W121" s="228">
        <v>2.8758344437283079E-2</v>
      </c>
      <c r="DA121" s="69" t="s">
        <v>755</v>
      </c>
    </row>
    <row r="122" spans="1:105" ht="12" customHeight="1" x14ac:dyDescent="0.25">
      <c r="A122" s="37" t="s">
        <v>162</v>
      </c>
      <c r="B122" s="228">
        <v>0.1904503080088181</v>
      </c>
      <c r="C122" s="228">
        <v>0.31708076835315357</v>
      </c>
      <c r="D122" s="228">
        <v>0.16964503909240941</v>
      </c>
      <c r="E122" s="228">
        <v>0.15732879782345319</v>
      </c>
      <c r="F122" s="228">
        <v>0.1500986278095324</v>
      </c>
      <c r="G122" s="228">
        <v>0.13811298857016771</v>
      </c>
      <c r="H122" s="228">
        <v>0.13192239349306989</v>
      </c>
      <c r="I122" s="228">
        <v>0.12961950725859139</v>
      </c>
      <c r="J122" s="228">
        <v>0.1167103925258212</v>
      </c>
      <c r="K122" s="228">
        <v>0.34558217287002829</v>
      </c>
      <c r="L122" s="228">
        <v>0.3842224332771077</v>
      </c>
      <c r="M122" s="228">
        <v>0.60149684953224514</v>
      </c>
      <c r="N122" s="228">
        <v>0.46219492195459633</v>
      </c>
      <c r="O122" s="228">
        <v>0.50631995485372627</v>
      </c>
      <c r="P122" s="228">
        <v>0.54721537285627853</v>
      </c>
      <c r="Q122" s="228">
        <v>0.52703384007554344</v>
      </c>
      <c r="R122" s="228">
        <v>0.56705096079685291</v>
      </c>
      <c r="S122" s="228">
        <v>0.60648013763183273</v>
      </c>
      <c r="T122" s="228">
        <v>0.62168910388868881</v>
      </c>
      <c r="U122" s="228">
        <v>0.6191063737480329</v>
      </c>
      <c r="V122" s="228">
        <v>0.58596399344344263</v>
      </c>
      <c r="W122" s="228">
        <v>0.75514965892902397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7.9163698690123255E-2</v>
      </c>
      <c r="DA124" s="69" t="s">
        <v>758</v>
      </c>
    </row>
    <row r="125" spans="1:105" ht="12" customHeight="1" x14ac:dyDescent="0.25">
      <c r="A125" s="37" t="s">
        <v>38</v>
      </c>
      <c r="B125" s="228">
        <v>0.26669237996445472</v>
      </c>
      <c r="C125" s="228">
        <v>0.36964869036666398</v>
      </c>
      <c r="D125" s="228">
        <v>0.26174378125951708</v>
      </c>
      <c r="E125" s="228">
        <v>0.21951464516378361</v>
      </c>
      <c r="F125" s="228">
        <v>0.21588631528562829</v>
      </c>
      <c r="G125" s="228">
        <v>0.21623160281692611</v>
      </c>
      <c r="H125" s="228">
        <v>0.20836847850827939</v>
      </c>
      <c r="I125" s="228">
        <v>0.20578341041039591</v>
      </c>
      <c r="J125" s="228">
        <v>0.20479570285161339</v>
      </c>
      <c r="K125" s="228">
        <v>0.26268421901827432</v>
      </c>
      <c r="L125" s="228">
        <v>0.20466211268281989</v>
      </c>
      <c r="M125" s="228">
        <v>0.30980676549742853</v>
      </c>
      <c r="N125" s="228">
        <v>0.26677988941790293</v>
      </c>
      <c r="O125" s="228">
        <v>0.35299154953135248</v>
      </c>
      <c r="P125" s="228">
        <v>0.40374824066177689</v>
      </c>
      <c r="Q125" s="228">
        <v>0.4033069615185127</v>
      </c>
      <c r="R125" s="228">
        <v>0.4159182245076703</v>
      </c>
      <c r="S125" s="228">
        <v>0.41803165716860669</v>
      </c>
      <c r="T125" s="228">
        <v>0.44448240458054489</v>
      </c>
      <c r="U125" s="228">
        <v>0.35426136195209279</v>
      </c>
      <c r="V125" s="228">
        <v>0.42472499825894688</v>
      </c>
      <c r="W125" s="228">
        <v>0.48714085645974342</v>
      </c>
      <c r="DA125" s="69" t="s">
        <v>759</v>
      </c>
    </row>
    <row r="126" spans="1:105" ht="12" customHeight="1" x14ac:dyDescent="0.25">
      <c r="A126" s="57" t="s">
        <v>604</v>
      </c>
      <c r="B126" s="296">
        <v>46.182385826574389</v>
      </c>
      <c r="C126" s="296">
        <v>69.864377196712965</v>
      </c>
      <c r="D126" s="296">
        <v>43.560341482749521</v>
      </c>
      <c r="E126" s="296">
        <v>38.097837204918207</v>
      </c>
      <c r="F126" s="296">
        <v>37.084987878355072</v>
      </c>
      <c r="G126" s="296">
        <v>35.923497808613817</v>
      </c>
      <c r="H126" s="296">
        <v>34.460174064606719</v>
      </c>
      <c r="I126" s="296">
        <v>33.9923303738058</v>
      </c>
      <c r="J126" s="296">
        <v>32.514342840897598</v>
      </c>
      <c r="K126" s="296">
        <v>62.716417456353767</v>
      </c>
      <c r="L126" s="296">
        <v>61.237520072361789</v>
      </c>
      <c r="M126" s="296">
        <v>92.750238916851529</v>
      </c>
      <c r="N126" s="296">
        <v>75.167551260556976</v>
      </c>
      <c r="O126" s="296">
        <v>87.944497926505861</v>
      </c>
      <c r="P126" s="296">
        <v>97.397145186388997</v>
      </c>
      <c r="Q126" s="296">
        <v>95.349256725257419</v>
      </c>
      <c r="R126" s="296">
        <v>100.003541711333</v>
      </c>
      <c r="S126" s="296">
        <v>104.9603388185528</v>
      </c>
      <c r="T126" s="296">
        <v>108.0881361262723</v>
      </c>
      <c r="U126" s="296">
        <v>98.82692157851784</v>
      </c>
      <c r="V126" s="296">
        <v>103.3733794769918</v>
      </c>
      <c r="W126" s="296">
        <v>131.74629862009479</v>
      </c>
      <c r="DA126" s="70" t="s">
        <v>760</v>
      </c>
    </row>
    <row r="127" spans="1:105" ht="12" customHeight="1" x14ac:dyDescent="0.25">
      <c r="A127" s="60" t="s">
        <v>606</v>
      </c>
      <c r="B127" s="264">
        <v>22.330305489328229</v>
      </c>
      <c r="C127" s="264">
        <v>36.853572780250467</v>
      </c>
      <c r="D127" s="264">
        <v>19.243205876508441</v>
      </c>
      <c r="E127" s="264">
        <v>17.85480618340975</v>
      </c>
      <c r="F127" s="264">
        <v>16.893943210579462</v>
      </c>
      <c r="G127" s="264">
        <v>15.5326936302697</v>
      </c>
      <c r="H127" s="264">
        <v>15.026192612724531</v>
      </c>
      <c r="I127" s="264">
        <v>14.590893366354569</v>
      </c>
      <c r="J127" s="264">
        <v>13.266781578268571</v>
      </c>
      <c r="K127" s="264">
        <v>38.250301555345231</v>
      </c>
      <c r="L127" s="264">
        <v>41.522674274625523</v>
      </c>
      <c r="M127" s="264">
        <v>63.583018921261093</v>
      </c>
      <c r="N127" s="264">
        <v>49.229577919560647</v>
      </c>
      <c r="O127" s="264">
        <v>53.219671853478332</v>
      </c>
      <c r="P127" s="264">
        <v>57.714937786970488</v>
      </c>
      <c r="Q127" s="264">
        <v>56.00572312679094</v>
      </c>
      <c r="R127" s="264">
        <v>60.573184105900467</v>
      </c>
      <c r="S127" s="264">
        <v>64.668106178806724</v>
      </c>
      <c r="T127" s="264">
        <v>68.968933831175235</v>
      </c>
      <c r="U127" s="264">
        <v>67.846795219460148</v>
      </c>
      <c r="V127" s="264">
        <v>63.86996824301562</v>
      </c>
      <c r="W127" s="264">
        <v>84.98989965942198</v>
      </c>
      <c r="DA127" s="72" t="s">
        <v>761</v>
      </c>
    </row>
    <row r="128" spans="1:105" ht="12" customHeight="1" x14ac:dyDescent="0.25">
      <c r="A128" s="59" t="s">
        <v>30</v>
      </c>
      <c r="B128" s="232">
        <v>1.679443031090778</v>
      </c>
      <c r="C128" s="232">
        <v>2.4484399211700398</v>
      </c>
      <c r="D128" s="232">
        <v>0.36747100153057483</v>
      </c>
      <c r="E128" s="232">
        <v>0.33312358889323113</v>
      </c>
      <c r="F128" s="232">
        <v>0.27891734513641331</v>
      </c>
      <c r="G128" s="232">
        <v>0.29947685852634143</v>
      </c>
      <c r="H128" s="232">
        <v>0.52545075925307083</v>
      </c>
      <c r="I128" s="232">
        <v>0.49236170009777608</v>
      </c>
      <c r="J128" s="232">
        <v>0.45685961865329883</v>
      </c>
      <c r="K128" s="232">
        <v>1.488780155850983</v>
      </c>
      <c r="L128" s="232">
        <v>1.839076337958879</v>
      </c>
      <c r="M128" s="232">
        <v>1.803539276388971</v>
      </c>
      <c r="N128" s="232">
        <v>1.165704350609317</v>
      </c>
      <c r="O128" s="232">
        <v>0.25618203322149041</v>
      </c>
      <c r="P128" s="232">
        <v>0.25969849526755018</v>
      </c>
      <c r="Q128" s="232">
        <v>0.51940081610819611</v>
      </c>
      <c r="R128" s="232">
        <v>0</v>
      </c>
      <c r="S128" s="232">
        <v>0</v>
      </c>
      <c r="T128" s="232">
        <v>6.2021599273503361</v>
      </c>
      <c r="U128" s="232">
        <v>5.5520626178321404</v>
      </c>
      <c r="V128" s="232">
        <v>2.7652867437809592</v>
      </c>
      <c r="W128" s="232">
        <v>2.249174267020027</v>
      </c>
      <c r="DA128" s="71" t="s">
        <v>762</v>
      </c>
    </row>
    <row r="129" spans="1:105" ht="12" customHeight="1" x14ac:dyDescent="0.25">
      <c r="A129" s="59" t="s">
        <v>33</v>
      </c>
      <c r="B129" s="232">
        <v>1.0187424666348881</v>
      </c>
      <c r="C129" s="232">
        <v>1.6101485929214201</v>
      </c>
      <c r="D129" s="232">
        <v>0.79393359076329428</v>
      </c>
      <c r="E129" s="232">
        <v>0.8227695294939924</v>
      </c>
      <c r="F129" s="232">
        <v>0.7399155757856285</v>
      </c>
      <c r="G129" s="232">
        <v>0.69666154678803438</v>
      </c>
      <c r="H129" s="232">
        <v>0.62783104093749009</v>
      </c>
      <c r="I129" s="232">
        <v>0.5971758900229106</v>
      </c>
      <c r="J129" s="232">
        <v>0.47370436999102539</v>
      </c>
      <c r="K129" s="232">
        <v>1.2572736181251281</v>
      </c>
      <c r="L129" s="232">
        <v>1.9361025061854289</v>
      </c>
      <c r="M129" s="232">
        <v>1.7365598081309781</v>
      </c>
      <c r="N129" s="232">
        <v>1.442088689913289</v>
      </c>
      <c r="O129" s="232">
        <v>1.3178380451323219</v>
      </c>
      <c r="P129" s="232">
        <v>1.3017512515571319</v>
      </c>
      <c r="Q129" s="232">
        <v>1.4538075951495359</v>
      </c>
      <c r="R129" s="232">
        <v>1.765237211279542</v>
      </c>
      <c r="S129" s="232">
        <v>2.0452056243644741</v>
      </c>
      <c r="T129" s="232">
        <v>1.742716946756997</v>
      </c>
      <c r="U129" s="232">
        <v>1.826740387742261</v>
      </c>
      <c r="V129" s="232">
        <v>2.1182190634722851</v>
      </c>
      <c r="W129" s="232">
        <v>2.5739823577969299</v>
      </c>
      <c r="DA129" s="71" t="s">
        <v>763</v>
      </c>
    </row>
    <row r="130" spans="1:105" ht="12" customHeight="1" x14ac:dyDescent="0.25">
      <c r="A130" s="59" t="s">
        <v>160</v>
      </c>
      <c r="B130" s="232">
        <v>0.21411151098530751</v>
      </c>
      <c r="C130" s="232">
        <v>0.35520950440104321</v>
      </c>
      <c r="D130" s="232">
        <v>0.19471324691455649</v>
      </c>
      <c r="E130" s="232">
        <v>0.2075383324374678</v>
      </c>
      <c r="F130" s="232">
        <v>0.228650709976015</v>
      </c>
      <c r="G130" s="232">
        <v>0.2152975564210729</v>
      </c>
      <c r="H130" s="232">
        <v>0.20422921255878501</v>
      </c>
      <c r="I130" s="232">
        <v>0.17576739177459819</v>
      </c>
      <c r="J130" s="232">
        <v>0.1673172122804242</v>
      </c>
      <c r="K130" s="232">
        <v>0.42652164597972991</v>
      </c>
      <c r="L130" s="232">
        <v>0.59770313358889737</v>
      </c>
      <c r="M130" s="232">
        <v>0.55006826557850064</v>
      </c>
      <c r="N130" s="232">
        <v>0.53017980277159904</v>
      </c>
      <c r="O130" s="232">
        <v>0.46538054364605852</v>
      </c>
      <c r="P130" s="232">
        <v>0.63848821935715983</v>
      </c>
      <c r="Q130" s="232">
        <v>0.77010066174595038</v>
      </c>
      <c r="R130" s="232">
        <v>0.64929963372863908</v>
      </c>
      <c r="S130" s="232">
        <v>1.031730856732495</v>
      </c>
      <c r="T130" s="232">
        <v>0.64091635409328052</v>
      </c>
      <c r="U130" s="232">
        <v>0.61251930278422373</v>
      </c>
      <c r="V130" s="232">
        <v>1.054120078261543</v>
      </c>
      <c r="W130" s="232">
        <v>2.8385325497257679</v>
      </c>
      <c r="DA130" s="71" t="s">
        <v>764</v>
      </c>
    </row>
    <row r="131" spans="1:105" ht="12" customHeight="1" x14ac:dyDescent="0.25">
      <c r="A131" s="59" t="s">
        <v>70</v>
      </c>
      <c r="B131" s="232">
        <v>2.3211988437629119</v>
      </c>
      <c r="C131" s="232">
        <v>4.0177785097906611</v>
      </c>
      <c r="D131" s="232">
        <v>2.0675080386758902</v>
      </c>
      <c r="E131" s="232">
        <v>1.9288054304038531</v>
      </c>
      <c r="F131" s="232">
        <v>1.555903331604918</v>
      </c>
      <c r="G131" s="232">
        <v>1.248492807319219</v>
      </c>
      <c r="H131" s="232">
        <v>1.3187080953176491</v>
      </c>
      <c r="I131" s="232">
        <v>1.0593431220328819</v>
      </c>
      <c r="J131" s="232">
        <v>1.1590316488769909</v>
      </c>
      <c r="K131" s="232">
        <v>2.7704668565479169</v>
      </c>
      <c r="L131" s="232">
        <v>0</v>
      </c>
      <c r="M131" s="232">
        <v>2.2526624502447921</v>
      </c>
      <c r="N131" s="232">
        <v>0.98648312706440788</v>
      </c>
      <c r="O131" s="232">
        <v>1.1861942338210789</v>
      </c>
      <c r="P131" s="232">
        <v>1.5314785565990039</v>
      </c>
      <c r="Q131" s="232">
        <v>1.6571640406738</v>
      </c>
      <c r="R131" s="232">
        <v>4.1998083025408768</v>
      </c>
      <c r="S131" s="232">
        <v>2.9170633629194049</v>
      </c>
      <c r="T131" s="232">
        <v>5.4636610783192783</v>
      </c>
      <c r="U131" s="232">
        <v>5.5126227671935526</v>
      </c>
      <c r="V131" s="232">
        <v>3.22880039803018</v>
      </c>
      <c r="W131" s="232">
        <v>4.5774945947065468</v>
      </c>
      <c r="DA131" s="71" t="s">
        <v>765</v>
      </c>
    </row>
    <row r="132" spans="1:105" ht="12" customHeight="1" x14ac:dyDescent="0.25">
      <c r="A132" s="59" t="s">
        <v>162</v>
      </c>
      <c r="B132" s="232">
        <v>17.096809636854339</v>
      </c>
      <c r="C132" s="232">
        <v>28.421996251967311</v>
      </c>
      <c r="D132" s="232">
        <v>15.81957999862413</v>
      </c>
      <c r="E132" s="232">
        <v>14.562569302181201</v>
      </c>
      <c r="F132" s="232">
        <v>14.09055624807649</v>
      </c>
      <c r="G132" s="232">
        <v>13.072764861215029</v>
      </c>
      <c r="H132" s="232">
        <v>12.34997350465753</v>
      </c>
      <c r="I132" s="232">
        <v>12.266245262426409</v>
      </c>
      <c r="J132" s="232">
        <v>11.009868728466831</v>
      </c>
      <c r="K132" s="232">
        <v>32.307259278841478</v>
      </c>
      <c r="L132" s="232">
        <v>37.149792296892308</v>
      </c>
      <c r="M132" s="232">
        <v>57.240189120917847</v>
      </c>
      <c r="N132" s="232">
        <v>45.105121949202037</v>
      </c>
      <c r="O132" s="232">
        <v>49.99407699765738</v>
      </c>
      <c r="P132" s="232">
        <v>53.983521264189648</v>
      </c>
      <c r="Q132" s="232">
        <v>51.605250013113462</v>
      </c>
      <c r="R132" s="232">
        <v>53.958838958351407</v>
      </c>
      <c r="S132" s="232">
        <v>58.674106334790338</v>
      </c>
      <c r="T132" s="232">
        <v>54.919479524655351</v>
      </c>
      <c r="U132" s="232">
        <v>54.342850143907967</v>
      </c>
      <c r="V132" s="232">
        <v>54.703541959470662</v>
      </c>
      <c r="W132" s="232">
        <v>72.750715890172714</v>
      </c>
      <c r="DA132" s="71" t="s">
        <v>766</v>
      </c>
    </row>
    <row r="133" spans="1:105" ht="12" customHeight="1" x14ac:dyDescent="0.25">
      <c r="A133" s="60" t="s">
        <v>613</v>
      </c>
      <c r="B133" s="264">
        <v>23.852080337246161</v>
      </c>
      <c r="C133" s="264">
        <v>33.010804416462491</v>
      </c>
      <c r="D133" s="264">
        <v>24.317135606241081</v>
      </c>
      <c r="E133" s="264">
        <v>20.243031021508461</v>
      </c>
      <c r="F133" s="264">
        <v>20.1910446677756</v>
      </c>
      <c r="G133" s="264">
        <v>20.39080417834413</v>
      </c>
      <c r="H133" s="264">
        <v>19.43398145188219</v>
      </c>
      <c r="I133" s="264">
        <v>19.401437007451221</v>
      </c>
      <c r="J133" s="264">
        <v>19.247561262629031</v>
      </c>
      <c r="K133" s="264">
        <v>24.466115901008539</v>
      </c>
      <c r="L133" s="264">
        <v>19.71484579773627</v>
      </c>
      <c r="M133" s="264">
        <v>29.16721999559045</v>
      </c>
      <c r="N133" s="264">
        <v>25.937973340996319</v>
      </c>
      <c r="O133" s="264">
        <v>34.724826073027529</v>
      </c>
      <c r="P133" s="264">
        <v>39.682207399418509</v>
      </c>
      <c r="Q133" s="264">
        <v>39.343533598466493</v>
      </c>
      <c r="R133" s="264">
        <v>39.430357605432498</v>
      </c>
      <c r="S133" s="264">
        <v>40.292232639746068</v>
      </c>
      <c r="T133" s="264">
        <v>39.119202295097097</v>
      </c>
      <c r="U133" s="264">
        <v>30.980126359057689</v>
      </c>
      <c r="V133" s="264">
        <v>39.503411233976188</v>
      </c>
      <c r="W133" s="264">
        <v>46.756398960672847</v>
      </c>
      <c r="DA133" s="72" t="s">
        <v>767</v>
      </c>
    </row>
    <row r="134" spans="1:105" ht="12" customHeight="1" x14ac:dyDescent="0.25">
      <c r="A134" s="57" t="s">
        <v>615</v>
      </c>
      <c r="B134" s="296">
        <v>31.607524263564109</v>
      </c>
      <c r="C134" s="296">
        <v>47.720041468512463</v>
      </c>
      <c r="D134" s="296">
        <v>29.784092053492561</v>
      </c>
      <c r="E134" s="296">
        <v>26.045465764596841</v>
      </c>
      <c r="F134" s="296">
        <v>25.35361910885182</v>
      </c>
      <c r="G134" s="296">
        <v>24.562932240972799</v>
      </c>
      <c r="H134" s="296">
        <v>23.573256524854511</v>
      </c>
      <c r="I134" s="296">
        <v>23.254946841558599</v>
      </c>
      <c r="J134" s="296">
        <v>22.248229953228549</v>
      </c>
      <c r="K134" s="296">
        <v>42.748163999639033</v>
      </c>
      <c r="L134" s="296">
        <v>41.675633702568923</v>
      </c>
      <c r="M134" s="296">
        <v>63.241912280353652</v>
      </c>
      <c r="N134" s="296">
        <v>51.289982671076828</v>
      </c>
      <c r="O134" s="296">
        <v>60.08902989631477</v>
      </c>
      <c r="P134" s="296">
        <v>66.551643263092672</v>
      </c>
      <c r="Q134" s="296">
        <v>65.161645900262528</v>
      </c>
      <c r="R134" s="296">
        <v>68.324393155653681</v>
      </c>
      <c r="S134" s="296">
        <v>71.710974756174267</v>
      </c>
      <c r="T134" s="296">
        <v>73.927871091390571</v>
      </c>
      <c r="U134" s="296">
        <v>67.522306893142783</v>
      </c>
      <c r="V134" s="296">
        <v>70.697056949147708</v>
      </c>
      <c r="W134" s="296">
        <v>90.05908248868343</v>
      </c>
      <c r="DA134" s="70" t="s">
        <v>768</v>
      </c>
    </row>
    <row r="135" spans="1:105" ht="12" customHeight="1" x14ac:dyDescent="0.25">
      <c r="A135" s="60" t="s">
        <v>617</v>
      </c>
      <c r="B135" s="264">
        <v>14.666954480109281</v>
      </c>
      <c r="C135" s="264">
        <v>24.353505018473061</v>
      </c>
      <c r="D135" s="264">
        <v>13.01595885687</v>
      </c>
      <c r="E135" s="264">
        <v>12.08430676301915</v>
      </c>
      <c r="F135" s="264">
        <v>11.44515106267516</v>
      </c>
      <c r="G135" s="264">
        <v>10.503375570675541</v>
      </c>
      <c r="H135" s="264">
        <v>10.07315440402159</v>
      </c>
      <c r="I135" s="264">
        <v>9.7868928665640631</v>
      </c>
      <c r="J135" s="264">
        <v>8.8902203415231291</v>
      </c>
      <c r="K135" s="264">
        <v>25.666310426924081</v>
      </c>
      <c r="L135" s="264">
        <v>27.843138433114429</v>
      </c>
      <c r="M135" s="264">
        <v>42.959804455494861</v>
      </c>
      <c r="N135" s="264">
        <v>33.312617797988487</v>
      </c>
      <c r="O135" s="264">
        <v>36.2936007015538</v>
      </c>
      <c r="P135" s="264">
        <v>39.364227897566693</v>
      </c>
      <c r="Q135" s="264">
        <v>38.127022888028158</v>
      </c>
      <c r="R135" s="264">
        <v>41.384794725448437</v>
      </c>
      <c r="S135" s="264">
        <v>44.182526294382512</v>
      </c>
      <c r="T135" s="264">
        <v>45.543205680484228</v>
      </c>
      <c r="U135" s="264">
        <v>45.095582018797742</v>
      </c>
      <c r="V135" s="264">
        <v>42.938107963803127</v>
      </c>
      <c r="W135" s="264">
        <v>57.542233856646263</v>
      </c>
      <c r="DA135" s="72" t="s">
        <v>769</v>
      </c>
    </row>
    <row r="136" spans="1:105" ht="12" customHeight="1" x14ac:dyDescent="0.25">
      <c r="A136" s="59" t="s">
        <v>33</v>
      </c>
      <c r="B136" s="299">
        <v>0.7235460221240293</v>
      </c>
      <c r="C136" s="299">
        <v>1.13973580624758</v>
      </c>
      <c r="D136" s="299">
        <v>0.54746514617350606</v>
      </c>
      <c r="E136" s="299">
        <v>0.56744546855231359</v>
      </c>
      <c r="F136" s="299">
        <v>0.50968596781459008</v>
      </c>
      <c r="G136" s="299">
        <v>0.48035145703011323</v>
      </c>
      <c r="H136" s="299">
        <v>0.43613210130259089</v>
      </c>
      <c r="I136" s="299">
        <v>0.41454646458945732</v>
      </c>
      <c r="J136" s="299">
        <v>0.32875580657238412</v>
      </c>
      <c r="K136" s="299">
        <v>0.87780847325936529</v>
      </c>
      <c r="L136" s="299">
        <v>1.3584244600616679</v>
      </c>
      <c r="M136" s="299">
        <v>1.207557431875695</v>
      </c>
      <c r="N136" s="299">
        <v>0.9994980801738047</v>
      </c>
      <c r="O136" s="299">
        <v>0.90305770940825747</v>
      </c>
      <c r="P136" s="299">
        <v>0.89186701794204315</v>
      </c>
      <c r="Q136" s="299">
        <v>0.99897331714817539</v>
      </c>
      <c r="R136" s="299">
        <v>1.206044897735707</v>
      </c>
      <c r="S136" s="299">
        <v>1.397324842420022</v>
      </c>
      <c r="T136" s="299">
        <v>1.2645052694700121</v>
      </c>
      <c r="U136" s="299">
        <v>1.3223898320470311</v>
      </c>
      <c r="V136" s="299">
        <v>1.4884672762675</v>
      </c>
      <c r="W136" s="299">
        <v>1.7900821399957629</v>
      </c>
      <c r="DA136" s="71" t="s">
        <v>770</v>
      </c>
    </row>
    <row r="137" spans="1:105" ht="12" customHeight="1" x14ac:dyDescent="0.25">
      <c r="A137" s="59" t="s">
        <v>160</v>
      </c>
      <c r="B137" s="299">
        <v>0.15206937684272159</v>
      </c>
      <c r="C137" s="299">
        <v>0.25143331035726552</v>
      </c>
      <c r="D137" s="299">
        <v>0.13426653995268131</v>
      </c>
      <c r="E137" s="299">
        <v>0.1431344769962152</v>
      </c>
      <c r="F137" s="299">
        <v>0.15750453459758329</v>
      </c>
      <c r="G137" s="299">
        <v>0.1484486913318202</v>
      </c>
      <c r="H137" s="299">
        <v>0.1418708375546929</v>
      </c>
      <c r="I137" s="299">
        <v>0.122013885804188</v>
      </c>
      <c r="J137" s="299">
        <v>0.1161199021189856</v>
      </c>
      <c r="K137" s="299">
        <v>0.29779063958079183</v>
      </c>
      <c r="L137" s="299">
        <v>0.41936547983833983</v>
      </c>
      <c r="M137" s="299">
        <v>0.38250281909564499</v>
      </c>
      <c r="N137" s="299">
        <v>0.36746262468018021</v>
      </c>
      <c r="O137" s="299">
        <v>0.3189052625248659</v>
      </c>
      <c r="P137" s="299">
        <v>0.43744654250036857</v>
      </c>
      <c r="Q137" s="299">
        <v>0.52916906966855348</v>
      </c>
      <c r="R137" s="299">
        <v>0.44361432296822328</v>
      </c>
      <c r="S137" s="299">
        <v>0.70489888137853607</v>
      </c>
      <c r="T137" s="299">
        <v>0.4650451747477431</v>
      </c>
      <c r="U137" s="299">
        <v>0.44340690301126529</v>
      </c>
      <c r="V137" s="299">
        <v>0.74072756156618913</v>
      </c>
      <c r="W137" s="299">
        <v>1.974064198874204</v>
      </c>
      <c r="DA137" s="71" t="s">
        <v>771</v>
      </c>
    </row>
    <row r="138" spans="1:105" ht="12" customHeight="1" x14ac:dyDescent="0.25">
      <c r="A138" s="59" t="s">
        <v>70</v>
      </c>
      <c r="B138" s="299">
        <v>1.6485954448441309</v>
      </c>
      <c r="C138" s="299">
        <v>2.8439648671629998</v>
      </c>
      <c r="D138" s="299">
        <v>1.425671622635827</v>
      </c>
      <c r="E138" s="299">
        <v>1.330253323643231</v>
      </c>
      <c r="F138" s="299">
        <v>1.071773755476064</v>
      </c>
      <c r="G138" s="299">
        <v>0.86084174137699598</v>
      </c>
      <c r="H138" s="299">
        <v>0.91606004659601858</v>
      </c>
      <c r="I138" s="299">
        <v>0.73537286645822419</v>
      </c>
      <c r="J138" s="299">
        <v>0.80438013391494478</v>
      </c>
      <c r="K138" s="299">
        <v>1.9342959611198689</v>
      </c>
      <c r="L138" s="299">
        <v>0</v>
      </c>
      <c r="M138" s="299">
        <v>1.566441461194545</v>
      </c>
      <c r="N138" s="299">
        <v>0.68372215836739836</v>
      </c>
      <c r="O138" s="299">
        <v>0.81284786978523538</v>
      </c>
      <c r="P138" s="299">
        <v>1.049259765782673</v>
      </c>
      <c r="Q138" s="299">
        <v>1.138708219914274</v>
      </c>
      <c r="R138" s="299">
        <v>2.8693919108333201</v>
      </c>
      <c r="S138" s="299">
        <v>1.9929952545417911</v>
      </c>
      <c r="T138" s="299">
        <v>3.9644006658622901</v>
      </c>
      <c r="U138" s="299">
        <v>3.990625238355578</v>
      </c>
      <c r="V138" s="299">
        <v>2.2688700224372629</v>
      </c>
      <c r="W138" s="299">
        <v>3.1834294804276171</v>
      </c>
      <c r="DA138" s="71" t="s">
        <v>772</v>
      </c>
    </row>
    <row r="139" spans="1:105" ht="12" customHeight="1" x14ac:dyDescent="0.25">
      <c r="A139" s="59" t="s">
        <v>162</v>
      </c>
      <c r="B139" s="299">
        <v>12.1427436362984</v>
      </c>
      <c r="C139" s="299">
        <v>20.11837103470522</v>
      </c>
      <c r="D139" s="299">
        <v>10.908555548107991</v>
      </c>
      <c r="E139" s="299">
        <v>10.04347349382739</v>
      </c>
      <c r="F139" s="299">
        <v>9.7061868047869222</v>
      </c>
      <c r="G139" s="299">
        <v>9.0137336809366104</v>
      </c>
      <c r="H139" s="299">
        <v>8.5790914185682841</v>
      </c>
      <c r="I139" s="299">
        <v>8.5149596497121927</v>
      </c>
      <c r="J139" s="299">
        <v>7.6409644989168148</v>
      </c>
      <c r="K139" s="299">
        <v>22.556415352964059</v>
      </c>
      <c r="L139" s="299">
        <v>26.065348493214419</v>
      </c>
      <c r="M139" s="299">
        <v>39.803302743328977</v>
      </c>
      <c r="N139" s="299">
        <v>31.261934934767108</v>
      </c>
      <c r="O139" s="299">
        <v>34.258789859835439</v>
      </c>
      <c r="P139" s="299">
        <v>36.985654571341598</v>
      </c>
      <c r="Q139" s="299">
        <v>35.460172281297162</v>
      </c>
      <c r="R139" s="299">
        <v>36.865743593911183</v>
      </c>
      <c r="S139" s="299">
        <v>40.087307316042157</v>
      </c>
      <c r="T139" s="299">
        <v>39.849254570404192</v>
      </c>
      <c r="U139" s="299">
        <v>39.339160045383863</v>
      </c>
      <c r="V139" s="299">
        <v>38.440043103532183</v>
      </c>
      <c r="W139" s="299">
        <v>50.59465803734868</v>
      </c>
      <c r="DA139" s="71" t="s">
        <v>773</v>
      </c>
    </row>
    <row r="140" spans="1:105" ht="12" customHeight="1" x14ac:dyDescent="0.25">
      <c r="A140" s="60" t="s">
        <v>623</v>
      </c>
      <c r="B140" s="264">
        <v>16.940569783454819</v>
      </c>
      <c r="C140" s="264">
        <v>23.366536450039401</v>
      </c>
      <c r="D140" s="264">
        <v>16.76813319662255</v>
      </c>
      <c r="E140" s="264">
        <v>13.961159001577689</v>
      </c>
      <c r="F140" s="264">
        <v>13.90846804617666</v>
      </c>
      <c r="G140" s="264">
        <v>14.05955667029726</v>
      </c>
      <c r="H140" s="264">
        <v>13.500102120832929</v>
      </c>
      <c r="I140" s="264">
        <v>13.468053974994531</v>
      </c>
      <c r="J140" s="264">
        <v>13.35800961170542</v>
      </c>
      <c r="K140" s="264">
        <v>17.081853572714959</v>
      </c>
      <c r="L140" s="264">
        <v>13.83249526945449</v>
      </c>
      <c r="M140" s="264">
        <v>20.282107824858791</v>
      </c>
      <c r="N140" s="264">
        <v>17.97736487308833</v>
      </c>
      <c r="O140" s="264">
        <v>23.79542919476097</v>
      </c>
      <c r="P140" s="264">
        <v>27.18741536552599</v>
      </c>
      <c r="Q140" s="264">
        <v>27.034623012234359</v>
      </c>
      <c r="R140" s="264">
        <v>26.93959843020524</v>
      </c>
      <c r="S140" s="264">
        <v>27.528448461791751</v>
      </c>
      <c r="T140" s="264">
        <v>28.384665410906329</v>
      </c>
      <c r="U140" s="264">
        <v>22.426724874345052</v>
      </c>
      <c r="V140" s="264">
        <v>27.758948985344571</v>
      </c>
      <c r="W140" s="264">
        <v>32.516848632037167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14.8022860674184</v>
      </c>
      <c r="C141" s="263">
        <f t="shared" si="2"/>
        <v>23.319332576275059</v>
      </c>
      <c r="D141" s="263">
        <f t="shared" si="2"/>
        <v>13.638281354942759</v>
      </c>
      <c r="E141" s="263">
        <f t="shared" si="2"/>
        <v>12.044094892757244</v>
      </c>
      <c r="F141" s="263">
        <f t="shared" si="2"/>
        <v>11.623829957593605</v>
      </c>
      <c r="G141" s="263">
        <f t="shared" si="2"/>
        <v>11.126039746091646</v>
      </c>
      <c r="H141" s="263">
        <f t="shared" si="2"/>
        <v>10.711944009650255</v>
      </c>
      <c r="I141" s="263">
        <f t="shared" si="2"/>
        <v>10.50125772509239</v>
      </c>
      <c r="J141" s="263">
        <f t="shared" si="2"/>
        <v>9.9512438225298538</v>
      </c>
      <c r="K141" s="263">
        <f t="shared" si="2"/>
        <v>22.317861599982269</v>
      </c>
      <c r="L141" s="263">
        <f t="shared" si="2"/>
        <v>22.067261511284965</v>
      </c>
      <c r="M141" s="263">
        <f t="shared" si="2"/>
        <v>32.368679218746443</v>
      </c>
      <c r="N141" s="263">
        <f t="shared" si="2"/>
        <v>26.169723904390164</v>
      </c>
      <c r="O141" s="263">
        <f t="shared" si="2"/>
        <v>27.956378859439646</v>
      </c>
      <c r="P141" s="263">
        <f t="shared" si="2"/>
        <v>30.929068723641301</v>
      </c>
      <c r="Q141" s="263">
        <f t="shared" si="2"/>
        <v>30.137027840681778</v>
      </c>
      <c r="R141" s="263">
        <f t="shared" si="2"/>
        <v>31.759938336910299</v>
      </c>
      <c r="S141" s="263">
        <f t="shared" si="2"/>
        <v>33.409058498337068</v>
      </c>
      <c r="T141" s="263">
        <f t="shared" si="2"/>
        <v>34.63976711222147</v>
      </c>
      <c r="U141" s="263">
        <f t="shared" si="2"/>
        <v>32.18314896457192</v>
      </c>
      <c r="V141" s="263">
        <f t="shared" si="2"/>
        <v>33.10456611454601</v>
      </c>
      <c r="W141" s="263">
        <f t="shared" si="2"/>
        <v>42.305463952886122</v>
      </c>
      <c r="DA141" s="70"/>
    </row>
    <row r="142" spans="1:105" ht="12" customHeight="1" x14ac:dyDescent="0.25">
      <c r="A142" s="60" t="s">
        <v>626</v>
      </c>
      <c r="B142" s="264">
        <v>1.9755473915997559</v>
      </c>
      <c r="C142" s="264">
        <v>3.2808987952064048</v>
      </c>
      <c r="D142" s="264">
        <v>1.752496781815162</v>
      </c>
      <c r="E142" s="264">
        <v>1.6314670388371371</v>
      </c>
      <c r="F142" s="264">
        <v>1.556681707718016</v>
      </c>
      <c r="G142" s="264">
        <v>1.434333946308421</v>
      </c>
      <c r="H142" s="264">
        <v>1.3687803583884319</v>
      </c>
      <c r="I142" s="264">
        <v>1.340488372392028</v>
      </c>
      <c r="J142" s="264">
        <v>1.205669523202586</v>
      </c>
      <c r="K142" s="264">
        <v>3.540555066259762</v>
      </c>
      <c r="L142" s="264">
        <v>3.9544201847057461</v>
      </c>
      <c r="M142" s="264">
        <v>6.0379904760134071</v>
      </c>
      <c r="N142" s="264">
        <v>4.7027559610112997</v>
      </c>
      <c r="O142" s="264">
        <v>5.1248991002054529</v>
      </c>
      <c r="P142" s="264">
        <v>5.5504122333055363</v>
      </c>
      <c r="Q142" s="264">
        <v>5.3700525984859846</v>
      </c>
      <c r="R142" s="264">
        <v>5.7684510326189482</v>
      </c>
      <c r="S142" s="264">
        <v>6.204026432807856</v>
      </c>
      <c r="T142" s="264">
        <v>6.3192535542763659</v>
      </c>
      <c r="U142" s="264">
        <v>6.2843589863983036</v>
      </c>
      <c r="V142" s="264">
        <v>6.0136094526725508</v>
      </c>
      <c r="W142" s="264">
        <v>8.0677194273054056</v>
      </c>
      <c r="DA142" s="72" t="s">
        <v>775</v>
      </c>
    </row>
    <row r="143" spans="1:105" ht="12" customHeight="1" x14ac:dyDescent="0.25">
      <c r="A143" s="59" t="s">
        <v>33</v>
      </c>
      <c r="B143" s="232">
        <v>0.1097987429012701</v>
      </c>
      <c r="C143" s="232">
        <v>0.1738464796209758</v>
      </c>
      <c r="D143" s="232">
        <v>8.2778872294999778E-2</v>
      </c>
      <c r="E143" s="232">
        <v>8.6085547510011171E-2</v>
      </c>
      <c r="F143" s="232">
        <v>7.6486066136521938E-2</v>
      </c>
      <c r="G143" s="232">
        <v>7.1452629897293632E-2</v>
      </c>
      <c r="H143" s="232">
        <v>6.5191973635345721E-2</v>
      </c>
      <c r="I143" s="232">
        <v>6.1392419791581263E-2</v>
      </c>
      <c r="J143" s="232">
        <v>4.9020367257227263E-2</v>
      </c>
      <c r="K143" s="232">
        <v>0.13095935204668149</v>
      </c>
      <c r="L143" s="232">
        <v>0.19293015825676779</v>
      </c>
      <c r="M143" s="232">
        <v>0.17614467019528271</v>
      </c>
      <c r="N143" s="232">
        <v>0.1440562256985812</v>
      </c>
      <c r="O143" s="232">
        <v>0.1304391613200527</v>
      </c>
      <c r="P143" s="232">
        <v>0.12919832243735579</v>
      </c>
      <c r="Q143" s="232">
        <v>0.1450333519032776</v>
      </c>
      <c r="R143" s="232">
        <v>0.1806293178138185</v>
      </c>
      <c r="S143" s="232">
        <v>0.20547846927728311</v>
      </c>
      <c r="T143" s="232">
        <v>0.19218275791450681</v>
      </c>
      <c r="U143" s="232">
        <v>0.20217445961409211</v>
      </c>
      <c r="V143" s="232">
        <v>0.22009413836229311</v>
      </c>
      <c r="W143" s="232">
        <v>0.26567693353524929</v>
      </c>
      <c r="DA143" s="71" t="s">
        <v>776</v>
      </c>
    </row>
    <row r="144" spans="1:105" ht="12" customHeight="1" x14ac:dyDescent="0.25">
      <c r="A144" s="59" t="s">
        <v>160</v>
      </c>
      <c r="B144" s="232">
        <v>2.3076661194397621E-2</v>
      </c>
      <c r="C144" s="232">
        <v>3.835169135290268E-2</v>
      </c>
      <c r="D144" s="232">
        <v>2.030162621660675E-2</v>
      </c>
      <c r="E144" s="232">
        <v>2.1714526774201069E-2</v>
      </c>
      <c r="F144" s="232">
        <v>2.363593077064113E-2</v>
      </c>
      <c r="G144" s="232">
        <v>2.2081851205470949E-2</v>
      </c>
      <c r="H144" s="232">
        <v>2.1206510307006848E-2</v>
      </c>
      <c r="I144" s="232">
        <v>1.8069693840257819E-2</v>
      </c>
      <c r="J144" s="232">
        <v>1.731449341410389E-2</v>
      </c>
      <c r="K144" s="232">
        <v>4.4427082208791262E-2</v>
      </c>
      <c r="L144" s="232">
        <v>5.9560358909440829E-2</v>
      </c>
      <c r="M144" s="232">
        <v>5.5795137473265907E-2</v>
      </c>
      <c r="N144" s="232">
        <v>5.2961861404992448E-2</v>
      </c>
      <c r="O144" s="232">
        <v>4.6063207866917283E-2</v>
      </c>
      <c r="P144" s="232">
        <v>6.3369715787316885E-2</v>
      </c>
      <c r="Q144" s="232">
        <v>7.6826039875282817E-2</v>
      </c>
      <c r="R144" s="232">
        <v>6.6440107396191481E-2</v>
      </c>
      <c r="S144" s="232">
        <v>0.1036563143685903</v>
      </c>
      <c r="T144" s="232">
        <v>7.0678759824633924E-2</v>
      </c>
      <c r="U144" s="232">
        <v>6.7790562837806531E-2</v>
      </c>
      <c r="V144" s="232">
        <v>0.1095286386362007</v>
      </c>
      <c r="W144" s="232">
        <v>0.29298282533552261</v>
      </c>
      <c r="DA144" s="71" t="s">
        <v>777</v>
      </c>
    </row>
    <row r="145" spans="1:105" ht="12" customHeight="1" x14ac:dyDescent="0.25">
      <c r="A145" s="59" t="s">
        <v>162</v>
      </c>
      <c r="B145" s="232">
        <v>1.842671987504088</v>
      </c>
      <c r="C145" s="232">
        <v>3.0687006242325259</v>
      </c>
      <c r="D145" s="232">
        <v>1.6494162833035559</v>
      </c>
      <c r="E145" s="232">
        <v>1.5236669645529251</v>
      </c>
      <c r="F145" s="232">
        <v>1.456559710810853</v>
      </c>
      <c r="G145" s="232">
        <v>1.340799465205657</v>
      </c>
      <c r="H145" s="232">
        <v>1.28238187444608</v>
      </c>
      <c r="I145" s="232">
        <v>1.261026258760189</v>
      </c>
      <c r="J145" s="232">
        <v>1.139334662531255</v>
      </c>
      <c r="K145" s="232">
        <v>3.3651686320042891</v>
      </c>
      <c r="L145" s="232">
        <v>3.7019296675395368</v>
      </c>
      <c r="M145" s="232">
        <v>5.8060506683448594</v>
      </c>
      <c r="N145" s="232">
        <v>4.5057378739077256</v>
      </c>
      <c r="O145" s="232">
        <v>4.9483967310184829</v>
      </c>
      <c r="P145" s="232">
        <v>5.3578441950808644</v>
      </c>
      <c r="Q145" s="232">
        <v>5.1481932067074254</v>
      </c>
      <c r="R145" s="232">
        <v>5.5213816074089381</v>
      </c>
      <c r="S145" s="232">
        <v>5.8948916491619832</v>
      </c>
      <c r="T145" s="232">
        <v>6.0563920365372246</v>
      </c>
      <c r="U145" s="232">
        <v>6.0143939639464046</v>
      </c>
      <c r="V145" s="232">
        <v>5.6839866756740571</v>
      </c>
      <c r="W145" s="232">
        <v>7.5090596684346336</v>
      </c>
      <c r="DA145" s="71" t="s">
        <v>778</v>
      </c>
    </row>
    <row r="146" spans="1:105" ht="12" customHeight="1" x14ac:dyDescent="0.25">
      <c r="A146" s="60" t="s">
        <v>631</v>
      </c>
      <c r="B146" s="264">
        <v>10.25599236614474</v>
      </c>
      <c r="C146" s="264">
        <v>16.47428314150179</v>
      </c>
      <c r="D146" s="264">
        <v>9.3503772212432157</v>
      </c>
      <c r="E146" s="264">
        <v>8.2946198987392386</v>
      </c>
      <c r="F146" s="264">
        <v>7.9799728634334137</v>
      </c>
      <c r="G146" s="264">
        <v>7.600336481380598</v>
      </c>
      <c r="H146" s="264">
        <v>7.3252009768628614</v>
      </c>
      <c r="I146" s="264">
        <v>7.1662126647609528</v>
      </c>
      <c r="J146" s="264">
        <v>6.7537781883521211</v>
      </c>
      <c r="K146" s="264">
        <v>16.228882197679361</v>
      </c>
      <c r="L146" s="264">
        <v>16.148281956600929</v>
      </c>
      <c r="M146" s="264">
        <v>23.372166771545601</v>
      </c>
      <c r="N146" s="264">
        <v>18.875916111470371</v>
      </c>
      <c r="O146" s="264">
        <v>19.39442828945695</v>
      </c>
      <c r="P146" s="264">
        <v>21.44021232100355</v>
      </c>
      <c r="Q146" s="264">
        <v>20.842023568712559</v>
      </c>
      <c r="R146" s="264">
        <v>21.95674423978187</v>
      </c>
      <c r="S146" s="264">
        <v>23.156937249071881</v>
      </c>
      <c r="T146" s="264">
        <v>24.006539221219061</v>
      </c>
      <c r="U146" s="264">
        <v>22.470065049635771</v>
      </c>
      <c r="V146" s="264">
        <v>22.986343778416099</v>
      </c>
      <c r="W146" s="264">
        <v>29.4117220544499</v>
      </c>
      <c r="DA146" s="72" t="s">
        <v>779</v>
      </c>
    </row>
    <row r="147" spans="1:105" ht="12" customHeight="1" x14ac:dyDescent="0.25">
      <c r="A147" s="64" t="s">
        <v>30</v>
      </c>
      <c r="B147" s="231">
        <v>0.76039782548642587</v>
      </c>
      <c r="C147" s="231">
        <v>1.075744602180325</v>
      </c>
      <c r="D147" s="231">
        <v>0.17599684910867069</v>
      </c>
      <c r="E147" s="231">
        <v>0.15316152566815161</v>
      </c>
      <c r="F147" s="231">
        <v>0.13061319265290469</v>
      </c>
      <c r="G147" s="231">
        <v>0.1447098164539054</v>
      </c>
      <c r="H147" s="231">
        <v>0.25299410332037059</v>
      </c>
      <c r="I147" s="231">
        <v>0.23954294788604019</v>
      </c>
      <c r="J147" s="231">
        <v>0.23001641265370129</v>
      </c>
      <c r="K147" s="231">
        <v>0.62374539774127569</v>
      </c>
      <c r="L147" s="231">
        <v>0.70665334391775514</v>
      </c>
      <c r="M147" s="231">
        <v>0.64801542796955425</v>
      </c>
      <c r="N147" s="231">
        <v>0.43876759557513578</v>
      </c>
      <c r="O147" s="231">
        <v>9.1759857468142345E-2</v>
      </c>
      <c r="P147" s="231">
        <v>9.4579094003276229E-2</v>
      </c>
      <c r="Q147" s="231">
        <v>0.19159021036113311</v>
      </c>
      <c r="R147" s="231">
        <v>0</v>
      </c>
      <c r="S147" s="231">
        <v>0</v>
      </c>
      <c r="T147" s="231">
        <v>2.1365272611348711</v>
      </c>
      <c r="U147" s="231">
        <v>1.786540432181178</v>
      </c>
      <c r="V147" s="231">
        <v>0.97090518291835781</v>
      </c>
      <c r="W147" s="231">
        <v>0.76074282290551787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0.46585144471177398</v>
      </c>
      <c r="C149" s="231">
        <v>0.71448501919377538</v>
      </c>
      <c r="D149" s="231">
        <v>0.38403733160291509</v>
      </c>
      <c r="E149" s="231">
        <v>0.38205856791311121</v>
      </c>
      <c r="F149" s="231">
        <v>0.34994608478806682</v>
      </c>
      <c r="G149" s="231">
        <v>0.33998833007294432</v>
      </c>
      <c r="H149" s="231">
        <v>0.30530126648130801</v>
      </c>
      <c r="I149" s="231">
        <v>0.29343292275328192</v>
      </c>
      <c r="J149" s="231">
        <v>0.2408745359132442</v>
      </c>
      <c r="K149" s="231">
        <v>0.53200293993685699</v>
      </c>
      <c r="L149" s="231">
        <v>0.75135028524433589</v>
      </c>
      <c r="M149" s="231">
        <v>0.63149075451946102</v>
      </c>
      <c r="N149" s="231">
        <v>0.54820822379892675</v>
      </c>
      <c r="O149" s="231">
        <v>0.47673117205311849</v>
      </c>
      <c r="P149" s="231">
        <v>0.47880774513089808</v>
      </c>
      <c r="Q149" s="231">
        <v>0.54160799521505898</v>
      </c>
      <c r="R149" s="231">
        <v>0.63976501507794292</v>
      </c>
      <c r="S149" s="231">
        <v>0.7312075471070324</v>
      </c>
      <c r="T149" s="231">
        <v>0.60631704737246828</v>
      </c>
      <c r="U149" s="231">
        <v>0.5936668124299822</v>
      </c>
      <c r="V149" s="231">
        <v>0.75112975577872221</v>
      </c>
      <c r="W149" s="231">
        <v>0.87582109229691896</v>
      </c>
      <c r="DA149" s="73" t="s">
        <v>782</v>
      </c>
    </row>
    <row r="150" spans="1:105" ht="12" customHeight="1" x14ac:dyDescent="0.25">
      <c r="A150" s="64" t="s">
        <v>160</v>
      </c>
      <c r="B150" s="231">
        <v>9.9771020825179302E-2</v>
      </c>
      <c r="C150" s="231">
        <v>0.16061759222808031</v>
      </c>
      <c r="D150" s="231">
        <v>9.5976769610606194E-2</v>
      </c>
      <c r="E150" s="231">
        <v>9.8204509266597684E-2</v>
      </c>
      <c r="F150" s="231">
        <v>0.11019779044199469</v>
      </c>
      <c r="G150" s="231">
        <v>0.10706872584285609</v>
      </c>
      <c r="H150" s="231">
        <v>0.1012010568114729</v>
      </c>
      <c r="I150" s="231">
        <v>8.8008829558848908E-2</v>
      </c>
      <c r="J150" s="231">
        <v>8.6697282106178233E-2</v>
      </c>
      <c r="K150" s="231">
        <v>0.18391056101667499</v>
      </c>
      <c r="L150" s="231">
        <v>0.236363822212661</v>
      </c>
      <c r="M150" s="231">
        <v>0.20293260796879459</v>
      </c>
      <c r="N150" s="231">
        <v>0.20537998498380081</v>
      </c>
      <c r="O150" s="231">
        <v>0.1715540971535772</v>
      </c>
      <c r="P150" s="231">
        <v>0.23931361913058299</v>
      </c>
      <c r="Q150" s="231">
        <v>0.29235262186773009</v>
      </c>
      <c r="R150" s="231">
        <v>0.2397971043874953</v>
      </c>
      <c r="S150" s="231">
        <v>0.37588194850161971</v>
      </c>
      <c r="T150" s="231">
        <v>0.2272247536714774</v>
      </c>
      <c r="U150" s="231">
        <v>0.20284629662631881</v>
      </c>
      <c r="V150" s="231">
        <v>0.38090400861142942</v>
      </c>
      <c r="W150" s="231">
        <v>0.98498212920985784</v>
      </c>
      <c r="DA150" s="73" t="s">
        <v>783</v>
      </c>
    </row>
    <row r="151" spans="1:105" ht="12" customHeight="1" x14ac:dyDescent="0.25">
      <c r="A151" s="64" t="s">
        <v>70</v>
      </c>
      <c r="B151" s="231">
        <v>1.0486103376027811</v>
      </c>
      <c r="C151" s="231">
        <v>1.761294239739676</v>
      </c>
      <c r="D151" s="231">
        <v>0.98799609047305292</v>
      </c>
      <c r="E151" s="231">
        <v>0.8848281213291691</v>
      </c>
      <c r="F151" s="231">
        <v>0.72697643420915048</v>
      </c>
      <c r="G151" s="231">
        <v>0.60193135721894053</v>
      </c>
      <c r="H151" s="231">
        <v>0.63350966780791573</v>
      </c>
      <c r="I151" s="231">
        <v>0.51423540926899125</v>
      </c>
      <c r="J151" s="231">
        <v>0.5822339797641497</v>
      </c>
      <c r="K151" s="231">
        <v>1.158126346173622</v>
      </c>
      <c r="L151" s="231">
        <v>0</v>
      </c>
      <c r="M151" s="231">
        <v>0.82348689090969618</v>
      </c>
      <c r="N151" s="231">
        <v>0.37047762998424533</v>
      </c>
      <c r="O151" s="231">
        <v>0.4239221121362986</v>
      </c>
      <c r="P151" s="231">
        <v>0.55649701112883687</v>
      </c>
      <c r="Q151" s="231">
        <v>0.60990527151163187</v>
      </c>
      <c r="R151" s="231">
        <v>1.503715354114139</v>
      </c>
      <c r="S151" s="231">
        <v>1.0303109192545929</v>
      </c>
      <c r="T151" s="231">
        <v>1.8779128293692069</v>
      </c>
      <c r="U151" s="231">
        <v>1.7698765204869029</v>
      </c>
      <c r="V151" s="231">
        <v>1.131107925550334</v>
      </c>
      <c r="W151" s="231">
        <v>1.5447876809869581</v>
      </c>
      <c r="DA151" s="73" t="s">
        <v>784</v>
      </c>
    </row>
    <row r="152" spans="1:105" ht="12" customHeight="1" x14ac:dyDescent="0.25">
      <c r="A152" s="64" t="s">
        <v>34</v>
      </c>
      <c r="B152" s="231">
        <v>8.2099553056445992E-2</v>
      </c>
      <c r="C152" s="231">
        <v>0.18050454762569801</v>
      </c>
      <c r="D152" s="231">
        <v>7.2590474794671109E-2</v>
      </c>
      <c r="E152" s="231">
        <v>3.038550853914258E-2</v>
      </c>
      <c r="F152" s="231">
        <v>0</v>
      </c>
      <c r="G152" s="231">
        <v>2.8251560086778309E-2</v>
      </c>
      <c r="H152" s="231">
        <v>2.702861692262689E-2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7.7992621844621324</v>
      </c>
      <c r="C153" s="231">
        <v>12.581637140534241</v>
      </c>
      <c r="D153" s="231">
        <v>7.6337797056532981</v>
      </c>
      <c r="E153" s="231">
        <v>6.7459816660230656</v>
      </c>
      <c r="F153" s="231">
        <v>6.6481761015239664</v>
      </c>
      <c r="G153" s="231">
        <v>6.3645108009142142</v>
      </c>
      <c r="H153" s="231">
        <v>5.9911094714455446</v>
      </c>
      <c r="I153" s="231">
        <v>6.0127566268310009</v>
      </c>
      <c r="J153" s="231">
        <v>5.5849726177240218</v>
      </c>
      <c r="K153" s="231">
        <v>13.637656714984191</v>
      </c>
      <c r="L153" s="231">
        <v>14.382219281399349</v>
      </c>
      <c r="M153" s="231">
        <v>20.79607275153646</v>
      </c>
      <c r="N153" s="231">
        <v>17.105463411970121</v>
      </c>
      <c r="O153" s="231">
        <v>18.042032932225929</v>
      </c>
      <c r="P153" s="231">
        <v>19.80841745653985</v>
      </c>
      <c r="Q153" s="231">
        <v>19.179064837297851</v>
      </c>
      <c r="R153" s="231">
        <v>19.50901836157707</v>
      </c>
      <c r="S153" s="231">
        <v>20.926932719740272</v>
      </c>
      <c r="T153" s="231">
        <v>19.061397804217229</v>
      </c>
      <c r="U153" s="231">
        <v>17.61829025166529</v>
      </c>
      <c r="V153" s="231">
        <v>19.351514028123109</v>
      </c>
      <c r="W153" s="231">
        <v>24.637365265811329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1.406325981733151E-2</v>
      </c>
      <c r="G156" s="231">
        <v>1.3875890790958559E-2</v>
      </c>
      <c r="H156" s="231">
        <v>1.4056794073621081E-2</v>
      </c>
      <c r="I156" s="231">
        <v>1.8235928462789271E-2</v>
      </c>
      <c r="J156" s="231">
        <v>2.8983360190826059E-2</v>
      </c>
      <c r="K156" s="231">
        <v>9.3440237826737979E-2</v>
      </c>
      <c r="L156" s="231">
        <v>7.1695223826838003E-2</v>
      </c>
      <c r="M156" s="231">
        <v>0.27016833864163348</v>
      </c>
      <c r="N156" s="231">
        <v>0.2076192651581471</v>
      </c>
      <c r="O156" s="231">
        <v>0.18842811841988469</v>
      </c>
      <c r="P156" s="231">
        <v>0.26259739507010532</v>
      </c>
      <c r="Q156" s="231">
        <v>2.750263245915132E-2</v>
      </c>
      <c r="R156" s="231">
        <v>6.4448404625228634E-2</v>
      </c>
      <c r="S156" s="231">
        <v>9.2604114468365292E-2</v>
      </c>
      <c r="T156" s="231">
        <v>9.7159525453808571E-2</v>
      </c>
      <c r="U156" s="231">
        <v>0.49884473624609821</v>
      </c>
      <c r="V156" s="231">
        <v>0.40078287743414392</v>
      </c>
      <c r="W156" s="231">
        <v>0.60802306323931599</v>
      </c>
      <c r="DA156" s="73" t="s">
        <v>789</v>
      </c>
    </row>
    <row r="157" spans="1:105" ht="12" customHeight="1" x14ac:dyDescent="0.25">
      <c r="A157" s="61" t="s">
        <v>643</v>
      </c>
      <c r="B157" s="265">
        <v>2.5707463096739049</v>
      </c>
      <c r="C157" s="265">
        <v>3.5641506395668632</v>
      </c>
      <c r="D157" s="265">
        <v>2.53540735188438</v>
      </c>
      <c r="E157" s="265">
        <v>2.118007955180869</v>
      </c>
      <c r="F157" s="265">
        <v>2.0871753864421749</v>
      </c>
      <c r="G157" s="265">
        <v>2.0913693184026272</v>
      </c>
      <c r="H157" s="265">
        <v>2.0179626743989609</v>
      </c>
      <c r="I157" s="265">
        <v>1.994556687939409</v>
      </c>
      <c r="J157" s="265">
        <v>1.9917961109751461</v>
      </c>
      <c r="K157" s="265">
        <v>2.5484243360431429</v>
      </c>
      <c r="L157" s="265">
        <v>1.9645593699782891</v>
      </c>
      <c r="M157" s="265">
        <v>2.9585219711874351</v>
      </c>
      <c r="N157" s="265">
        <v>2.5910518319084952</v>
      </c>
      <c r="O157" s="265">
        <v>3.4370514697772401</v>
      </c>
      <c r="P157" s="265">
        <v>3.938444169332215</v>
      </c>
      <c r="Q157" s="265">
        <v>3.9249516734832368</v>
      </c>
      <c r="R157" s="265">
        <v>4.0347430645094802</v>
      </c>
      <c r="S157" s="265">
        <v>4.0480948164573292</v>
      </c>
      <c r="T157" s="265">
        <v>4.3139743367260452</v>
      </c>
      <c r="U157" s="265">
        <v>3.4287249285378438</v>
      </c>
      <c r="V157" s="265">
        <v>4.1046128834573601</v>
      </c>
      <c r="W157" s="265">
        <v>4.8260224711308197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0.99999999999999956</v>
      </c>
      <c r="C162" s="234">
        <f t="shared" si="3"/>
        <v>1.0000000000000002</v>
      </c>
      <c r="D162" s="234">
        <f t="shared" si="3"/>
        <v>1</v>
      </c>
      <c r="E162" s="234">
        <f t="shared" si="3"/>
        <v>0.99999999999999989</v>
      </c>
      <c r="F162" s="234">
        <f t="shared" si="3"/>
        <v>1.0000000000000002</v>
      </c>
      <c r="G162" s="234">
        <f t="shared" si="3"/>
        <v>0.99999999999999967</v>
      </c>
      <c r="H162" s="234">
        <f t="shared" si="3"/>
        <v>1.0000000000000002</v>
      </c>
      <c r="I162" s="234">
        <f t="shared" si="3"/>
        <v>1.0000000000000002</v>
      </c>
      <c r="J162" s="234">
        <f t="shared" si="3"/>
        <v>1</v>
      </c>
      <c r="K162" s="234">
        <f t="shared" si="3"/>
        <v>1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1.5038615306247278E-3</v>
      </c>
      <c r="C163" s="301">
        <f t="shared" si="4"/>
        <v>1.5068498144300531E-3</v>
      </c>
      <c r="D163" s="301">
        <f t="shared" si="4"/>
        <v>1.4923809904327117E-3</v>
      </c>
      <c r="E163" s="301">
        <f t="shared" si="4"/>
        <v>1.4955193111099543E-3</v>
      </c>
      <c r="F163" s="301">
        <f t="shared" si="4"/>
        <v>1.4905411692661182E-3</v>
      </c>
      <c r="G163" s="301">
        <f t="shared" si="4"/>
        <v>1.4866952650539607E-3</v>
      </c>
      <c r="H163" s="301">
        <f t="shared" si="4"/>
        <v>1.4903257148162093E-3</v>
      </c>
      <c r="I163" s="301">
        <f t="shared" si="4"/>
        <v>1.4862397051953167E-3</v>
      </c>
      <c r="J163" s="301">
        <f t="shared" si="4"/>
        <v>1.4864539564690795E-3</v>
      </c>
      <c r="K163" s="301">
        <f t="shared" si="4"/>
        <v>1.4991313756695895E-3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1.9517519734911899E-4</v>
      </c>
      <c r="C164" s="235">
        <f t="shared" si="5"/>
        <v>1.9556302486485933E-4</v>
      </c>
      <c r="D164" s="235">
        <f t="shared" si="5"/>
        <v>1.9368522194113019E-4</v>
      </c>
      <c r="E164" s="235">
        <f t="shared" si="5"/>
        <v>1.9409252164595821E-4</v>
      </c>
      <c r="F164" s="235">
        <f t="shared" si="5"/>
        <v>1.9344644499793136E-4</v>
      </c>
      <c r="G164" s="235">
        <f t="shared" si="5"/>
        <v>1.9294731319735789E-4</v>
      </c>
      <c r="H164" s="235">
        <f t="shared" si="5"/>
        <v>1.9341848273948909E-4</v>
      </c>
      <c r="I164" s="235">
        <f t="shared" si="5"/>
        <v>1.9288818941268451E-4</v>
      </c>
      <c r="J164" s="235">
        <f t="shared" si="5"/>
        <v>1.92915995519688E-4</v>
      </c>
      <c r="K164" s="235">
        <f t="shared" si="5"/>
        <v>1.9456130510700717E-4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2.7185906775721538E-2</v>
      </c>
      <c r="C165" s="235">
        <f t="shared" si="6"/>
        <v>2.7239927178063516E-2</v>
      </c>
      <c r="D165" s="235">
        <f t="shared" si="6"/>
        <v>2.697836845584348E-2</v>
      </c>
      <c r="E165" s="235">
        <f t="shared" si="6"/>
        <v>2.7035101134767994E-2</v>
      </c>
      <c r="F165" s="235">
        <f t="shared" si="6"/>
        <v>2.6945109272268092E-2</v>
      </c>
      <c r="G165" s="235">
        <f t="shared" si="6"/>
        <v>2.6875585322588595E-2</v>
      </c>
      <c r="H165" s="235">
        <f t="shared" si="6"/>
        <v>2.6941214415946328E-2</v>
      </c>
      <c r="I165" s="235">
        <f t="shared" si="6"/>
        <v>2.6867349984696347E-2</v>
      </c>
      <c r="J165" s="235">
        <f t="shared" si="6"/>
        <v>2.6871223090721392E-2</v>
      </c>
      <c r="K165" s="235">
        <f t="shared" si="6"/>
        <v>2.7100397871459795E-2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4.9683926263599304E-4</v>
      </c>
      <c r="C166" s="235">
        <f t="shared" si="7"/>
        <v>4.9782651890404087E-4</v>
      </c>
      <c r="D166" s="235">
        <f t="shared" si="7"/>
        <v>4.9304637146382858E-4</v>
      </c>
      <c r="E166" s="235">
        <f t="shared" si="7"/>
        <v>4.9408319626414706E-4</v>
      </c>
      <c r="F166" s="235">
        <f t="shared" si="7"/>
        <v>4.9243853931094897E-4</v>
      </c>
      <c r="G166" s="235">
        <f t="shared" si="7"/>
        <v>4.9116794612532287E-4</v>
      </c>
      <c r="H166" s="235">
        <f t="shared" si="7"/>
        <v>4.9236735840243833E-4</v>
      </c>
      <c r="I166" s="235">
        <f t="shared" si="7"/>
        <v>4.9101744023123217E-4</v>
      </c>
      <c r="J166" s="235">
        <f t="shared" si="7"/>
        <v>4.9108822363961603E-4</v>
      </c>
      <c r="K166" s="235">
        <f t="shared" si="7"/>
        <v>4.9527653451760813E-4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3.8934389466467414E-3</v>
      </c>
      <c r="C167" s="302">
        <f t="shared" si="8"/>
        <v>3.730230318891603E-3</v>
      </c>
      <c r="D167" s="302">
        <f t="shared" si="8"/>
        <v>3.9773892596114734E-3</v>
      </c>
      <c r="E167" s="302">
        <f t="shared" si="8"/>
        <v>3.9429659873934514E-3</v>
      </c>
      <c r="F167" s="302">
        <f t="shared" si="8"/>
        <v>3.9652129847665687E-3</v>
      </c>
      <c r="G167" s="302">
        <f t="shared" si="8"/>
        <v>4.0029543498262881E-3</v>
      </c>
      <c r="H167" s="302">
        <f t="shared" si="8"/>
        <v>3.9950509614707901E-3</v>
      </c>
      <c r="I167" s="302">
        <f t="shared" si="8"/>
        <v>4.0086078271369934E-3</v>
      </c>
      <c r="J167" s="302">
        <f t="shared" si="8"/>
        <v>4.0525786549073057E-3</v>
      </c>
      <c r="K167" s="302">
        <f t="shared" si="8"/>
        <v>3.4789340930708331E-3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0.5927320265938848</v>
      </c>
      <c r="C168" s="303">
        <f t="shared" si="9"/>
        <v>0.60690735771855986</v>
      </c>
      <c r="D168" s="303">
        <f t="shared" si="9"/>
        <v>0.5852164526389787</v>
      </c>
      <c r="E168" s="303">
        <f t="shared" si="9"/>
        <v>0.58850325056468122</v>
      </c>
      <c r="F168" s="303">
        <f t="shared" si="9"/>
        <v>0.58582247725824055</v>
      </c>
      <c r="G168" s="303">
        <f t="shared" si="9"/>
        <v>0.58189845812078245</v>
      </c>
      <c r="H168" s="303">
        <f t="shared" si="9"/>
        <v>0.58284480046220932</v>
      </c>
      <c r="I168" s="303">
        <f t="shared" si="9"/>
        <v>0.58094427188545283</v>
      </c>
      <c r="J168" s="303">
        <f t="shared" si="9"/>
        <v>0.57741008604894584</v>
      </c>
      <c r="K168" s="303">
        <f t="shared" si="9"/>
        <v>0.62831023109055828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0.37399275169313667</v>
      </c>
      <c r="C169" s="237">
        <f t="shared" si="10"/>
        <v>0.3599222454262862</v>
      </c>
      <c r="D169" s="237">
        <f t="shared" si="10"/>
        <v>0.38164867706172861</v>
      </c>
      <c r="E169" s="237">
        <f t="shared" si="10"/>
        <v>0.37833498728413717</v>
      </c>
      <c r="F169" s="237">
        <f t="shared" si="10"/>
        <v>0.38109077433115002</v>
      </c>
      <c r="G169" s="237">
        <f t="shared" si="10"/>
        <v>0.38505219168242566</v>
      </c>
      <c r="H169" s="237">
        <f t="shared" si="10"/>
        <v>0.38404282260441575</v>
      </c>
      <c r="I169" s="237">
        <f t="shared" si="10"/>
        <v>0.38600962496787489</v>
      </c>
      <c r="J169" s="237">
        <f t="shared" si="10"/>
        <v>0.38949565402979708</v>
      </c>
      <c r="K169" s="237">
        <f t="shared" si="10"/>
        <v>0.33892146772961695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1</v>
      </c>
      <c r="D171" s="234">
        <f t="shared" si="11"/>
        <v>1.0000000000000007</v>
      </c>
      <c r="E171" s="234">
        <f t="shared" si="11"/>
        <v>0.99999999999999978</v>
      </c>
      <c r="F171" s="234">
        <f t="shared" si="11"/>
        <v>0.99999999999999989</v>
      </c>
      <c r="G171" s="234">
        <f t="shared" si="11"/>
        <v>0.99999999999999989</v>
      </c>
      <c r="H171" s="234">
        <f t="shared" si="11"/>
        <v>1.0000000000000002</v>
      </c>
      <c r="I171" s="234">
        <f t="shared" si="11"/>
        <v>0.99999999999999978</v>
      </c>
      <c r="J171" s="234">
        <f t="shared" si="11"/>
        <v>1.0000000000000004</v>
      </c>
      <c r="K171" s="234">
        <f t="shared" si="11"/>
        <v>1.0000000000000004</v>
      </c>
      <c r="L171" s="234">
        <f t="shared" si="11"/>
        <v>1</v>
      </c>
      <c r="M171" s="234">
        <f t="shared" si="11"/>
        <v>0.99999999999999967</v>
      </c>
      <c r="N171" s="234">
        <f t="shared" si="11"/>
        <v>0.99999999999999989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9.7506553318440776E-4</v>
      </c>
      <c r="C172" s="301">
        <f t="shared" si="12"/>
        <v>9.7735545099371271E-4</v>
      </c>
      <c r="D172" s="301">
        <f t="shared" si="12"/>
        <v>9.7374313112852048E-4</v>
      </c>
      <c r="E172" s="301">
        <f t="shared" si="12"/>
        <v>9.7456154108733497E-4</v>
      </c>
      <c r="F172" s="301">
        <f t="shared" si="12"/>
        <v>9.739165595774469E-4</v>
      </c>
      <c r="G172" s="301">
        <f t="shared" si="12"/>
        <v>9.7306274871973889E-4</v>
      </c>
      <c r="H172" s="301">
        <f t="shared" si="12"/>
        <v>9.7324424129994656E-4</v>
      </c>
      <c r="I172" s="301">
        <f t="shared" si="12"/>
        <v>9.7281895924340527E-4</v>
      </c>
      <c r="J172" s="301">
        <f t="shared" si="12"/>
        <v>9.7232026982383714E-4</v>
      </c>
      <c r="K172" s="301">
        <f t="shared" si="12"/>
        <v>9.8140111912637046E-4</v>
      </c>
      <c r="L172" s="301">
        <f t="shared" si="12"/>
        <v>9.8333773657815321E-4</v>
      </c>
      <c r="M172" s="301">
        <f t="shared" si="12"/>
        <v>9.8301718442110001E-4</v>
      </c>
      <c r="N172" s="301">
        <f t="shared" si="12"/>
        <v>9.8128376346627165E-4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1.1758110253792573E-4</v>
      </c>
      <c r="C173" s="235">
        <f t="shared" si="13"/>
        <v>1.1785723891191887E-4</v>
      </c>
      <c r="D173" s="235">
        <f t="shared" si="13"/>
        <v>1.1742163685440198E-4</v>
      </c>
      <c r="E173" s="235">
        <f t="shared" si="13"/>
        <v>1.1752032719060039E-4</v>
      </c>
      <c r="F173" s="235">
        <f t="shared" si="13"/>
        <v>1.174425502264187E-4</v>
      </c>
      <c r="G173" s="235">
        <f t="shared" si="13"/>
        <v>1.1733959097025431E-4</v>
      </c>
      <c r="H173" s="235">
        <f t="shared" si="13"/>
        <v>1.1736147677890722E-4</v>
      </c>
      <c r="I173" s="235">
        <f t="shared" si="13"/>
        <v>1.1731019290987915E-4</v>
      </c>
      <c r="J173" s="235">
        <f t="shared" si="13"/>
        <v>1.1725005700128487E-4</v>
      </c>
      <c r="K173" s="235">
        <f t="shared" si="13"/>
        <v>1.1834509752587977E-4</v>
      </c>
      <c r="L173" s="235">
        <f t="shared" si="13"/>
        <v>1.1857863015258562E-4</v>
      </c>
      <c r="M173" s="235">
        <f t="shared" si="13"/>
        <v>1.1853997544193846E-4</v>
      </c>
      <c r="N173" s="235">
        <f t="shared" si="13"/>
        <v>1.1833094585357287E-4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1.8893567785350868E-2</v>
      </c>
      <c r="C174" s="235">
        <f t="shared" si="14"/>
        <v>1.8937938872093812E-2</v>
      </c>
      <c r="D174" s="235">
        <f t="shared" si="14"/>
        <v>1.8867943976455887E-2</v>
      </c>
      <c r="E174" s="235">
        <f t="shared" si="14"/>
        <v>1.8883802073688158E-2</v>
      </c>
      <c r="F174" s="235">
        <f t="shared" si="14"/>
        <v>1.8871304450233484E-2</v>
      </c>
      <c r="G174" s="235">
        <f t="shared" si="14"/>
        <v>1.8854760399842012E-2</v>
      </c>
      <c r="H174" s="235">
        <f t="shared" si="14"/>
        <v>1.8858277130000146E-2</v>
      </c>
      <c r="I174" s="235">
        <f t="shared" si="14"/>
        <v>1.8850036560428478E-2</v>
      </c>
      <c r="J174" s="235">
        <f t="shared" si="14"/>
        <v>1.8840373597241084E-2</v>
      </c>
      <c r="K174" s="235">
        <f t="shared" si="14"/>
        <v>1.9016330633980599E-2</v>
      </c>
      <c r="L174" s="235">
        <f t="shared" si="14"/>
        <v>1.9053855920081183E-2</v>
      </c>
      <c r="M174" s="235">
        <f t="shared" si="14"/>
        <v>1.9047644672014336E-2</v>
      </c>
      <c r="N174" s="235">
        <f t="shared" si="14"/>
        <v>1.9014056666699825E-2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3.2239666085202265E-4</v>
      </c>
      <c r="C175" s="235">
        <f t="shared" si="15"/>
        <v>3.2315380160843356E-4</v>
      </c>
      <c r="D175" s="235">
        <f t="shared" si="15"/>
        <v>3.219594204895932E-4</v>
      </c>
      <c r="E175" s="235">
        <f t="shared" si="15"/>
        <v>3.2223002039180528E-4</v>
      </c>
      <c r="F175" s="235">
        <f t="shared" si="15"/>
        <v>3.2201676304855772E-4</v>
      </c>
      <c r="G175" s="235">
        <f t="shared" si="15"/>
        <v>3.2173445815708481E-4</v>
      </c>
      <c r="H175" s="235">
        <f t="shared" si="15"/>
        <v>3.2179446704862832E-4</v>
      </c>
      <c r="I175" s="235">
        <f t="shared" si="15"/>
        <v>3.2165385135636673E-4</v>
      </c>
      <c r="J175" s="235">
        <f t="shared" si="15"/>
        <v>3.2148896417883907E-4</v>
      </c>
      <c r="K175" s="235">
        <f t="shared" si="15"/>
        <v>3.2449146543972956E-4</v>
      </c>
      <c r="L175" s="235">
        <f t="shared" si="15"/>
        <v>3.2513179060614553E-4</v>
      </c>
      <c r="M175" s="235">
        <f t="shared" si="15"/>
        <v>3.2502580291450235E-4</v>
      </c>
      <c r="N175" s="235">
        <f t="shared" si="15"/>
        <v>3.2445266284476533E-4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2.6542388090544807E-3</v>
      </c>
      <c r="C176" s="302">
        <f t="shared" si="16"/>
        <v>2.7513879565537504E-3</v>
      </c>
      <c r="D176" s="302">
        <f t="shared" si="16"/>
        <v>2.6155000181700833E-3</v>
      </c>
      <c r="E176" s="302">
        <f t="shared" si="16"/>
        <v>2.6224650488833393E-3</v>
      </c>
      <c r="F176" s="302">
        <f t="shared" si="16"/>
        <v>2.6034131877424385E-3</v>
      </c>
      <c r="G176" s="302">
        <f t="shared" si="16"/>
        <v>2.5866129011147786E-3</v>
      </c>
      <c r="H176" s="302">
        <f t="shared" si="16"/>
        <v>2.5961059603035164E-3</v>
      </c>
      <c r="I176" s="302">
        <f t="shared" si="16"/>
        <v>2.5817179064595713E-3</v>
      </c>
      <c r="J176" s="302">
        <f t="shared" si="16"/>
        <v>2.5795277580723196E-3</v>
      </c>
      <c r="K176" s="302">
        <f t="shared" si="16"/>
        <v>2.957000082094193E-3</v>
      </c>
      <c r="L176" s="302">
        <f t="shared" si="16"/>
        <v>3.060571846901932E-3</v>
      </c>
      <c r="M176" s="302">
        <f t="shared" si="16"/>
        <v>2.9682538470230091E-3</v>
      </c>
      <c r="N176" s="302">
        <f t="shared" si="16"/>
        <v>2.8958020997544866E-3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0.85971126419566968</v>
      </c>
      <c r="C177" s="303">
        <f t="shared" si="17"/>
        <v>0.85418694608020174</v>
      </c>
      <c r="D177" s="303">
        <f t="shared" si="17"/>
        <v>0.86191085044556304</v>
      </c>
      <c r="E177" s="303">
        <f t="shared" si="17"/>
        <v>0.86144506826028466</v>
      </c>
      <c r="F177" s="303">
        <f t="shared" si="17"/>
        <v>0.86223917539855854</v>
      </c>
      <c r="G177" s="303">
        <f t="shared" si="17"/>
        <v>0.86307515041493332</v>
      </c>
      <c r="H177" s="303">
        <f t="shared" si="17"/>
        <v>0.86267692414884389</v>
      </c>
      <c r="I177" s="303">
        <f t="shared" si="17"/>
        <v>0.86322118452644159</v>
      </c>
      <c r="J177" s="303">
        <f t="shared" si="17"/>
        <v>0.86368578238496196</v>
      </c>
      <c r="K177" s="303">
        <f t="shared" si="17"/>
        <v>0.8426493537453994</v>
      </c>
      <c r="L177" s="303">
        <f t="shared" si="17"/>
        <v>0.83742034956134326</v>
      </c>
      <c r="M177" s="303">
        <f t="shared" si="17"/>
        <v>0.84252009229001112</v>
      </c>
      <c r="N177" s="303">
        <f t="shared" si="17"/>
        <v>0.84591650031590682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8.8616492543738781E-2</v>
      </c>
      <c r="C178" s="303">
        <f t="shared" si="18"/>
        <v>9.2271933081310722E-2</v>
      </c>
      <c r="D178" s="303">
        <f t="shared" si="18"/>
        <v>8.722985233073266E-2</v>
      </c>
      <c r="E178" s="303">
        <f t="shared" si="18"/>
        <v>8.7459688992575529E-2</v>
      </c>
      <c r="F178" s="303">
        <f t="shared" si="18"/>
        <v>8.6966053287630629E-2</v>
      </c>
      <c r="G178" s="303">
        <f t="shared" si="18"/>
        <v>8.6479893659312926E-2</v>
      </c>
      <c r="H178" s="303">
        <f t="shared" si="18"/>
        <v>8.6741012828690581E-2</v>
      </c>
      <c r="I178" s="303">
        <f t="shared" si="18"/>
        <v>8.6408824254255528E-2</v>
      </c>
      <c r="J178" s="303">
        <f t="shared" si="18"/>
        <v>8.6170004264215436E-2</v>
      </c>
      <c r="K178" s="303">
        <f t="shared" si="18"/>
        <v>0.10012648240737076</v>
      </c>
      <c r="L178" s="303">
        <f t="shared" si="18"/>
        <v>0.104056534931897</v>
      </c>
      <c r="M178" s="303">
        <f t="shared" si="18"/>
        <v>0.10060080377801822</v>
      </c>
      <c r="N178" s="303">
        <f t="shared" si="18"/>
        <v>9.8170971251748895E-2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4.1121033444060116E-2</v>
      </c>
      <c r="C179" s="304">
        <f t="shared" si="19"/>
        <v>4.7090172518870571E-2</v>
      </c>
      <c r="D179" s="304">
        <f t="shared" si="19"/>
        <v>3.8120355221455363E-2</v>
      </c>
      <c r="E179" s="304">
        <f t="shared" si="19"/>
        <v>4.0578645079219294E-2</v>
      </c>
      <c r="F179" s="304">
        <f t="shared" si="19"/>
        <v>3.9258285490850614E-2</v>
      </c>
      <c r="G179" s="304">
        <f t="shared" si="19"/>
        <v>3.6979738147902487E-2</v>
      </c>
      <c r="H179" s="304">
        <f t="shared" si="19"/>
        <v>3.7065545630633231E-2</v>
      </c>
      <c r="I179" s="304">
        <f t="shared" si="19"/>
        <v>3.6365333856230059E-2</v>
      </c>
      <c r="J179" s="304">
        <f t="shared" si="19"/>
        <v>3.4432866180785518E-2</v>
      </c>
      <c r="K179" s="304">
        <f t="shared" si="19"/>
        <v>6.0116672600143271E-2</v>
      </c>
      <c r="L179" s="304">
        <f t="shared" si="19"/>
        <v>6.9519291000017289E-2</v>
      </c>
      <c r="M179" s="304">
        <f t="shared" si="19"/>
        <v>6.8170883823905265E-2</v>
      </c>
      <c r="N179" s="304">
        <f t="shared" si="19"/>
        <v>6.3761613357124713E-2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4.749545909967872E-2</v>
      </c>
      <c r="C180" s="304">
        <f t="shared" si="20"/>
        <v>4.5181760562440117E-2</v>
      </c>
      <c r="D180" s="304">
        <f t="shared" si="20"/>
        <v>4.9109497109277284E-2</v>
      </c>
      <c r="E180" s="304">
        <f t="shared" si="20"/>
        <v>4.6881043913356207E-2</v>
      </c>
      <c r="F180" s="304">
        <f t="shared" si="20"/>
        <v>4.7707767796780029E-2</v>
      </c>
      <c r="G180" s="304">
        <f t="shared" si="20"/>
        <v>4.9500155511410432E-2</v>
      </c>
      <c r="H180" s="304">
        <f t="shared" si="20"/>
        <v>4.9675467198057356E-2</v>
      </c>
      <c r="I180" s="304">
        <f t="shared" si="20"/>
        <v>5.0043490398025484E-2</v>
      </c>
      <c r="J180" s="304">
        <f t="shared" si="20"/>
        <v>5.1737138083429925E-2</v>
      </c>
      <c r="K180" s="304">
        <f t="shared" si="20"/>
        <v>4.0009809807227521E-2</v>
      </c>
      <c r="L180" s="304">
        <f t="shared" si="20"/>
        <v>3.4537243931879735E-2</v>
      </c>
      <c r="M180" s="304">
        <f t="shared" si="20"/>
        <v>3.2429919954112915E-2</v>
      </c>
      <c r="N180" s="304">
        <f t="shared" si="20"/>
        <v>3.4409357894624196E-2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2.8709393369612129E-2</v>
      </c>
      <c r="C181" s="303">
        <f t="shared" si="21"/>
        <v>3.0433427518326055E-2</v>
      </c>
      <c r="D181" s="303">
        <f t="shared" si="21"/>
        <v>2.7962729040606461E-2</v>
      </c>
      <c r="E181" s="303">
        <f t="shared" si="21"/>
        <v>2.8174663735898376E-2</v>
      </c>
      <c r="F181" s="303">
        <f t="shared" si="21"/>
        <v>2.790667780298239E-2</v>
      </c>
      <c r="G181" s="303">
        <f t="shared" si="21"/>
        <v>2.7591445826949782E-2</v>
      </c>
      <c r="H181" s="303">
        <f t="shared" si="21"/>
        <v>2.7715279747034485E-2</v>
      </c>
      <c r="I181" s="303">
        <f t="shared" si="21"/>
        <v>2.7526453748904986E-2</v>
      </c>
      <c r="J181" s="303">
        <f t="shared" si="21"/>
        <v>2.7313252704505551E-2</v>
      </c>
      <c r="K181" s="303">
        <f t="shared" si="21"/>
        <v>3.3826595449063426E-2</v>
      </c>
      <c r="L181" s="303">
        <f t="shared" si="21"/>
        <v>3.4981639582439751E-2</v>
      </c>
      <c r="M181" s="303">
        <f t="shared" si="21"/>
        <v>3.3436622450155475E-2</v>
      </c>
      <c r="N181" s="303">
        <f t="shared" si="21"/>
        <v>3.2578602293725251E-2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5.1709238008429631E-3</v>
      </c>
      <c r="C182" s="304">
        <f t="shared" si="22"/>
        <v>5.6612189725772566E-3</v>
      </c>
      <c r="D182" s="304">
        <f t="shared" si="22"/>
        <v>4.8855406365133107E-3</v>
      </c>
      <c r="E182" s="304">
        <f t="shared" si="22"/>
        <v>5.1743783566626329E-3</v>
      </c>
      <c r="F182" s="304">
        <f t="shared" si="22"/>
        <v>5.0857740000619317E-3</v>
      </c>
      <c r="G182" s="304">
        <f t="shared" si="22"/>
        <v>4.860740901445137E-3</v>
      </c>
      <c r="H182" s="304">
        <f t="shared" si="22"/>
        <v>4.8328358195244931E-3</v>
      </c>
      <c r="I182" s="304">
        <f t="shared" si="22"/>
        <v>4.8070924807538931E-3</v>
      </c>
      <c r="J182" s="304">
        <f t="shared" si="22"/>
        <v>4.5326730558887399E-3</v>
      </c>
      <c r="K182" s="304">
        <f t="shared" si="22"/>
        <v>6.7473413558651182E-3</v>
      </c>
      <c r="L182" s="304">
        <f t="shared" si="22"/>
        <v>7.6231073676692055E-3</v>
      </c>
      <c r="M182" s="304">
        <f t="shared" si="22"/>
        <v>7.6413954041742449E-3</v>
      </c>
      <c r="N182" s="304">
        <f t="shared" si="22"/>
        <v>7.3826299705067964E-3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1.6809634140600813E-2</v>
      </c>
      <c r="C183" s="304">
        <f t="shared" si="23"/>
        <v>1.8622236089628007E-2</v>
      </c>
      <c r="D183" s="304">
        <f t="shared" si="23"/>
        <v>1.600908090382375E-2</v>
      </c>
      <c r="E183" s="304">
        <f t="shared" si="23"/>
        <v>1.6282788634503043E-2</v>
      </c>
      <c r="F183" s="304">
        <f t="shared" si="23"/>
        <v>1.600197462728473E-2</v>
      </c>
      <c r="G183" s="304">
        <f t="shared" si="23"/>
        <v>1.5643370478634348E-2</v>
      </c>
      <c r="H183" s="304">
        <f t="shared" si="23"/>
        <v>1.5757500735907603E-2</v>
      </c>
      <c r="I183" s="304">
        <f t="shared" si="23"/>
        <v>1.5566730440088312E-2</v>
      </c>
      <c r="J183" s="304">
        <f t="shared" si="23"/>
        <v>1.5292490755849771E-2</v>
      </c>
      <c r="K183" s="304">
        <f t="shared" si="23"/>
        <v>2.2222645851530182E-2</v>
      </c>
      <c r="L183" s="304">
        <f t="shared" si="23"/>
        <v>2.3571365877357298E-2</v>
      </c>
      <c r="M183" s="304">
        <f t="shared" si="23"/>
        <v>2.2023946414111723E-2</v>
      </c>
      <c r="N183" s="304">
        <f t="shared" si="23"/>
        <v>2.1128404907861727E-2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6.728835428168347E-3</v>
      </c>
      <c r="C184" s="305">
        <f t="shared" si="24"/>
        <v>6.1499724561207923E-3</v>
      </c>
      <c r="D184" s="305">
        <f t="shared" si="24"/>
        <v>7.068107500269402E-3</v>
      </c>
      <c r="E184" s="305">
        <f t="shared" si="24"/>
        <v>6.7174967447327016E-3</v>
      </c>
      <c r="F184" s="305">
        <f t="shared" si="24"/>
        <v>6.8189291756357287E-3</v>
      </c>
      <c r="G184" s="305">
        <f t="shared" si="24"/>
        <v>7.0873344468702967E-3</v>
      </c>
      <c r="H184" s="305">
        <f t="shared" si="24"/>
        <v>7.124943191602391E-3</v>
      </c>
      <c r="I184" s="305">
        <f t="shared" si="24"/>
        <v>7.1526308280627782E-3</v>
      </c>
      <c r="J184" s="305">
        <f t="shared" si="24"/>
        <v>7.4880888927670421E-3</v>
      </c>
      <c r="K184" s="305">
        <f t="shared" si="24"/>
        <v>4.8566082416681275E-3</v>
      </c>
      <c r="L184" s="305">
        <f t="shared" si="24"/>
        <v>3.7871663374132451E-3</v>
      </c>
      <c r="M184" s="305">
        <f t="shared" si="24"/>
        <v>3.7712806318695043E-3</v>
      </c>
      <c r="N184" s="305">
        <f t="shared" si="24"/>
        <v>4.0675674153567319E-3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1.0000000000000002</v>
      </c>
      <c r="D187" s="234">
        <f t="shared" si="25"/>
        <v>0.99999999999999989</v>
      </c>
      <c r="E187" s="234">
        <f t="shared" si="25"/>
        <v>1</v>
      </c>
      <c r="F187" s="234">
        <f t="shared" si="25"/>
        <v>1.0000000000000002</v>
      </c>
      <c r="G187" s="234">
        <f t="shared" si="25"/>
        <v>0.99999999999999989</v>
      </c>
      <c r="H187" s="234">
        <f t="shared" si="25"/>
        <v>1.0000000000000002</v>
      </c>
      <c r="I187" s="234">
        <f t="shared" si="25"/>
        <v>0.99999999999999978</v>
      </c>
      <c r="J187" s="234">
        <f t="shared" si="25"/>
        <v>1</v>
      </c>
      <c r="K187" s="234">
        <f t="shared" si="25"/>
        <v>0.99999999999999978</v>
      </c>
      <c r="L187" s="234">
        <f t="shared" si="25"/>
        <v>1</v>
      </c>
      <c r="M187" s="234">
        <f t="shared" si="25"/>
        <v>1</v>
      </c>
      <c r="N187" s="234">
        <f t="shared" si="25"/>
        <v>1</v>
      </c>
      <c r="O187" s="234">
        <f t="shared" si="25"/>
        <v>1.0000000000000002</v>
      </c>
      <c r="P187" s="234">
        <f t="shared" si="25"/>
        <v>0.99999999999999989</v>
      </c>
      <c r="Q187" s="234">
        <f t="shared" si="25"/>
        <v>1.0000000000000002</v>
      </c>
      <c r="R187" s="234">
        <f t="shared" si="25"/>
        <v>1.0000000000000004</v>
      </c>
      <c r="S187" s="234">
        <f t="shared" si="25"/>
        <v>1.0000000000000002</v>
      </c>
      <c r="T187" s="234">
        <f t="shared" si="25"/>
        <v>0.99999999999999989</v>
      </c>
      <c r="U187" s="234">
        <f t="shared" si="25"/>
        <v>1.0000000000000002</v>
      </c>
      <c r="V187" s="234">
        <f t="shared" si="25"/>
        <v>1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1.5395305427404662E-3</v>
      </c>
      <c r="C188" s="301">
        <f t="shared" si="26"/>
        <v>1.5524957069631437E-3</v>
      </c>
      <c r="D188" s="301">
        <f t="shared" si="26"/>
        <v>1.5289585006612446E-3</v>
      </c>
      <c r="E188" s="301">
        <f t="shared" si="26"/>
        <v>1.5368993070234394E-3</v>
      </c>
      <c r="F188" s="301">
        <f t="shared" si="26"/>
        <v>1.5312571753931207E-3</v>
      </c>
      <c r="G188" s="301">
        <f t="shared" si="26"/>
        <v>1.5076476395425194E-3</v>
      </c>
      <c r="H188" s="301">
        <f t="shared" si="26"/>
        <v>1.5249470051566013E-3</v>
      </c>
      <c r="I188" s="301">
        <f t="shared" si="26"/>
        <v>1.5211167437907478E-3</v>
      </c>
      <c r="J188" s="301">
        <f t="shared" si="26"/>
        <v>1.5166079248922011E-3</v>
      </c>
      <c r="K188" s="301">
        <f t="shared" si="26"/>
        <v>1.5687840038158265E-3</v>
      </c>
      <c r="L188" s="301">
        <f t="shared" si="26"/>
        <v>1.5762834146785833E-3</v>
      </c>
      <c r="M188" s="301">
        <f t="shared" si="26"/>
        <v>1.5831395484362449E-3</v>
      </c>
      <c r="N188" s="301">
        <f t="shared" si="26"/>
        <v>1.5735234262872592E-3</v>
      </c>
      <c r="O188" s="301">
        <f t="shared" si="26"/>
        <v>1.5631261949357123E-3</v>
      </c>
      <c r="P188" s="301">
        <f t="shared" si="26"/>
        <v>1.5603835043593406E-3</v>
      </c>
      <c r="Q188" s="301">
        <f t="shared" si="26"/>
        <v>1.5599902561213911E-3</v>
      </c>
      <c r="R188" s="301">
        <f t="shared" si="26"/>
        <v>1.5708310129405204E-3</v>
      </c>
      <c r="S188" s="301">
        <f t="shared" si="26"/>
        <v>1.570597658979108E-3</v>
      </c>
      <c r="T188" s="301">
        <f t="shared" si="26"/>
        <v>1.5801470705365797E-3</v>
      </c>
      <c r="U188" s="301">
        <f t="shared" si="26"/>
        <v>1.5940623029801039E-3</v>
      </c>
      <c r="V188" s="301">
        <f t="shared" si="26"/>
        <v>1.5710871713510114E-3</v>
      </c>
      <c r="W188" s="301">
        <f t="shared" si="26"/>
        <v>1.5805481710390458E-3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2.078475211930217E-4</v>
      </c>
      <c r="C189" s="235">
        <f t="shared" si="27"/>
        <v>2.0959791013999712E-4</v>
      </c>
      <c r="D189" s="235">
        <f t="shared" si="27"/>
        <v>2.0642022067568152E-4</v>
      </c>
      <c r="E189" s="235">
        <f t="shared" si="27"/>
        <v>2.074922857454124E-4</v>
      </c>
      <c r="F189" s="235">
        <f t="shared" si="27"/>
        <v>2.0673055803618545E-4</v>
      </c>
      <c r="G189" s="235">
        <f t="shared" si="27"/>
        <v>2.057596781091331E-4</v>
      </c>
      <c r="H189" s="235">
        <f t="shared" si="27"/>
        <v>2.0587864038625563E-4</v>
      </c>
      <c r="I189" s="235">
        <f t="shared" si="27"/>
        <v>2.0536152798847454E-4</v>
      </c>
      <c r="J189" s="235">
        <f t="shared" si="27"/>
        <v>2.0475280552045326E-4</v>
      </c>
      <c r="K189" s="235">
        <f t="shared" si="27"/>
        <v>2.1179694551558617E-4</v>
      </c>
      <c r="L189" s="235">
        <f t="shared" si="27"/>
        <v>2.1280941906837291E-4</v>
      </c>
      <c r="M189" s="235">
        <f t="shared" si="27"/>
        <v>2.1373504565838595E-4</v>
      </c>
      <c r="N189" s="235">
        <f t="shared" si="27"/>
        <v>2.1243680109832796E-4</v>
      </c>
      <c r="O189" s="235">
        <f t="shared" si="27"/>
        <v>2.1103310126666192E-4</v>
      </c>
      <c r="P189" s="235">
        <f t="shared" si="27"/>
        <v>2.1066281862408201E-4</v>
      </c>
      <c r="Q189" s="235">
        <f t="shared" si="27"/>
        <v>2.1060972732826028E-4</v>
      </c>
      <c r="R189" s="235">
        <f t="shared" si="27"/>
        <v>2.1207330623764748E-4</v>
      </c>
      <c r="S189" s="235">
        <f t="shared" si="27"/>
        <v>2.1204180180100685E-4</v>
      </c>
      <c r="T189" s="235">
        <f t="shared" si="27"/>
        <v>2.1333103995898415E-4</v>
      </c>
      <c r="U189" s="235">
        <f t="shared" si="27"/>
        <v>2.1520969484105151E-4</v>
      </c>
      <c r="V189" s="235">
        <f t="shared" si="27"/>
        <v>2.1210788943634029E-4</v>
      </c>
      <c r="W189" s="235">
        <f t="shared" si="27"/>
        <v>2.1338519136609977E-4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2.6757114442579753E-2</v>
      </c>
      <c r="C190" s="235">
        <f t="shared" si="28"/>
        <v>2.6982449616674769E-2</v>
      </c>
      <c r="D190" s="235">
        <f t="shared" si="28"/>
        <v>2.6573371845760623E-2</v>
      </c>
      <c r="E190" s="235">
        <f t="shared" si="28"/>
        <v>2.6711383440010242E-2</v>
      </c>
      <c r="F190" s="235">
        <f t="shared" si="28"/>
        <v>2.6613322922507406E-2</v>
      </c>
      <c r="G190" s="235">
        <f t="shared" si="28"/>
        <v>2.612427950085806E-2</v>
      </c>
      <c r="H190" s="235">
        <f t="shared" si="28"/>
        <v>2.65036518620878E-2</v>
      </c>
      <c r="I190" s="235">
        <f t="shared" si="28"/>
        <v>2.6437081736412557E-2</v>
      </c>
      <c r="J190" s="235">
        <f t="shared" si="28"/>
        <v>2.6358718248375143E-2</v>
      </c>
      <c r="K190" s="235">
        <f t="shared" si="28"/>
        <v>2.7265540994768592E-2</v>
      </c>
      <c r="L190" s="235">
        <f t="shared" si="28"/>
        <v>2.7395881114133498E-2</v>
      </c>
      <c r="M190" s="235">
        <f t="shared" si="28"/>
        <v>2.7515041046654767E-2</v>
      </c>
      <c r="N190" s="235">
        <f t="shared" si="28"/>
        <v>2.7347912383928665E-2</v>
      </c>
      <c r="O190" s="235">
        <f t="shared" si="28"/>
        <v>2.7167208005914739E-2</v>
      </c>
      <c r="P190" s="235">
        <f t="shared" si="28"/>
        <v>2.7119539912560831E-2</v>
      </c>
      <c r="Q190" s="235">
        <f t="shared" si="28"/>
        <v>2.7112705239382837E-2</v>
      </c>
      <c r="R190" s="235">
        <f t="shared" si="28"/>
        <v>2.7301118111229674E-2</v>
      </c>
      <c r="S190" s="235">
        <f t="shared" si="28"/>
        <v>2.7297062408222932E-2</v>
      </c>
      <c r="T190" s="235">
        <f t="shared" si="28"/>
        <v>2.7463031637678909E-2</v>
      </c>
      <c r="U190" s="235">
        <f t="shared" si="28"/>
        <v>2.7704879042877953E-2</v>
      </c>
      <c r="V190" s="235">
        <f t="shared" si="28"/>
        <v>2.7305570156651724E-2</v>
      </c>
      <c r="W190" s="235">
        <f t="shared" si="28"/>
        <v>2.7470002783589607E-2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5.0839916916271973E-4</v>
      </c>
      <c r="C191" s="235">
        <f t="shared" si="29"/>
        <v>5.1268065532741381E-4</v>
      </c>
      <c r="D191" s="235">
        <f t="shared" si="29"/>
        <v>5.0490796372040239E-4</v>
      </c>
      <c r="E191" s="235">
        <f t="shared" si="29"/>
        <v>5.0753025619524705E-4</v>
      </c>
      <c r="F191" s="235">
        <f t="shared" si="29"/>
        <v>5.0566705507417342E-4</v>
      </c>
      <c r="G191" s="235">
        <f t="shared" si="29"/>
        <v>5.0329226347003487E-4</v>
      </c>
      <c r="H191" s="235">
        <f t="shared" si="29"/>
        <v>5.0358324756502734E-4</v>
      </c>
      <c r="I191" s="235">
        <f t="shared" si="29"/>
        <v>5.0231838035907461E-4</v>
      </c>
      <c r="J191" s="235">
        <f t="shared" si="29"/>
        <v>5.0082943309996664E-4</v>
      </c>
      <c r="K191" s="235">
        <f t="shared" si="29"/>
        <v>5.1805953957627013E-4</v>
      </c>
      <c r="L191" s="235">
        <f t="shared" si="29"/>
        <v>5.2053607001589916E-4</v>
      </c>
      <c r="M191" s="235">
        <f t="shared" si="29"/>
        <v>5.2280017105793422E-4</v>
      </c>
      <c r="N191" s="235">
        <f t="shared" si="29"/>
        <v>5.1962463905295758E-4</v>
      </c>
      <c r="O191" s="235">
        <f t="shared" si="29"/>
        <v>5.1619116135701677E-4</v>
      </c>
      <c r="P191" s="235">
        <f t="shared" si="29"/>
        <v>5.1528544265148479E-4</v>
      </c>
      <c r="Q191" s="235">
        <f t="shared" si="29"/>
        <v>5.1515558028636876E-4</v>
      </c>
      <c r="R191" s="235">
        <f t="shared" si="29"/>
        <v>5.1873552339690317E-4</v>
      </c>
      <c r="S191" s="235">
        <f t="shared" si="29"/>
        <v>5.1865846291852433E-4</v>
      </c>
      <c r="T191" s="235">
        <f t="shared" si="29"/>
        <v>5.2181196508495028E-4</v>
      </c>
      <c r="U191" s="235">
        <f t="shared" si="29"/>
        <v>5.2640719227700086E-4</v>
      </c>
      <c r="V191" s="235">
        <f t="shared" si="29"/>
        <v>5.1882011458847231E-4</v>
      </c>
      <c r="W191" s="235">
        <f t="shared" si="29"/>
        <v>5.2194442050336736E-4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4.0612980923662506E-3</v>
      </c>
      <c r="C192" s="302">
        <f t="shared" si="30"/>
        <v>3.9939259717389044E-3</v>
      </c>
      <c r="D192" s="302">
        <f t="shared" si="30"/>
        <v>4.0925469436164617E-3</v>
      </c>
      <c r="E192" s="302">
        <f t="shared" si="30"/>
        <v>4.081409984926657E-3</v>
      </c>
      <c r="F192" s="302">
        <f t="shared" si="30"/>
        <v>4.0852998299011883E-3</v>
      </c>
      <c r="G192" s="302">
        <f t="shared" si="30"/>
        <v>4.0972840068268018E-3</v>
      </c>
      <c r="H192" s="302">
        <f t="shared" si="30"/>
        <v>4.0941828709922861E-3</v>
      </c>
      <c r="I192" s="302">
        <f t="shared" si="30"/>
        <v>4.0948070585632738E-3</v>
      </c>
      <c r="J192" s="302">
        <f t="shared" si="30"/>
        <v>4.1129388520679275E-3</v>
      </c>
      <c r="K192" s="302">
        <f t="shared" si="30"/>
        <v>3.8822409291377107E-3</v>
      </c>
      <c r="L192" s="302">
        <f t="shared" si="30"/>
        <v>3.8553693965488293E-3</v>
      </c>
      <c r="M192" s="302">
        <f t="shared" si="30"/>
        <v>3.8934356849332514E-3</v>
      </c>
      <c r="N192" s="302">
        <f t="shared" si="30"/>
        <v>3.9079298592945939E-3</v>
      </c>
      <c r="O192" s="302">
        <f t="shared" si="30"/>
        <v>4.0288941708505098E-3</v>
      </c>
      <c r="P192" s="302">
        <f t="shared" si="30"/>
        <v>4.031953873960911E-3</v>
      </c>
      <c r="Q192" s="302">
        <f t="shared" si="30"/>
        <v>4.0400601900961505E-3</v>
      </c>
      <c r="R192" s="302">
        <f t="shared" si="30"/>
        <v>4.0579677503301799E-3</v>
      </c>
      <c r="S192" s="302">
        <f t="shared" si="30"/>
        <v>4.0416781403902124E-3</v>
      </c>
      <c r="T192" s="302">
        <f t="shared" si="30"/>
        <v>4.0559467616684596E-3</v>
      </c>
      <c r="U192" s="302">
        <f t="shared" si="30"/>
        <v>4.0364989031173304E-3</v>
      </c>
      <c r="V192" s="302">
        <f t="shared" si="30"/>
        <v>4.0407501254256396E-3</v>
      </c>
      <c r="W192" s="302">
        <f t="shared" si="30"/>
        <v>4.1826867794690342E-3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0.23282163115064328</v>
      </c>
      <c r="C193" s="303">
        <f t="shared" si="31"/>
        <v>0.22998615724275157</v>
      </c>
      <c r="D193" s="303">
        <f t="shared" si="31"/>
        <v>0.23436242245288344</v>
      </c>
      <c r="E193" s="303">
        <f t="shared" si="31"/>
        <v>0.23371809687300513</v>
      </c>
      <c r="F193" s="303">
        <f t="shared" si="31"/>
        <v>0.234322771578832</v>
      </c>
      <c r="G193" s="303">
        <f t="shared" si="31"/>
        <v>0.23521427478642368</v>
      </c>
      <c r="H193" s="303">
        <f t="shared" si="31"/>
        <v>0.23488387895462337</v>
      </c>
      <c r="I193" s="303">
        <f t="shared" si="31"/>
        <v>0.23532423247960824</v>
      </c>
      <c r="J193" s="303">
        <f t="shared" si="31"/>
        <v>0.23591310159960596</v>
      </c>
      <c r="K193" s="303">
        <f t="shared" si="31"/>
        <v>0.22571686263236351</v>
      </c>
      <c r="L193" s="303">
        <f t="shared" si="31"/>
        <v>0.2250695151161427</v>
      </c>
      <c r="M193" s="303">
        <f t="shared" si="31"/>
        <v>0.22657777888770467</v>
      </c>
      <c r="N193" s="303">
        <f t="shared" si="31"/>
        <v>0.22748086347095337</v>
      </c>
      <c r="O193" s="303">
        <f t="shared" si="31"/>
        <v>0.23352716639561172</v>
      </c>
      <c r="P193" s="303">
        <f t="shared" si="31"/>
        <v>0.2335935070781151</v>
      </c>
      <c r="Q193" s="303">
        <f t="shared" si="31"/>
        <v>0.23388091650516796</v>
      </c>
      <c r="R193" s="303">
        <f t="shared" si="31"/>
        <v>0.23347351873156189</v>
      </c>
      <c r="S193" s="303">
        <f t="shared" si="31"/>
        <v>0.23338127102416414</v>
      </c>
      <c r="T193" s="303">
        <f t="shared" si="31"/>
        <v>0.23282206147130988</v>
      </c>
      <c r="U193" s="303">
        <f t="shared" si="31"/>
        <v>0.23172483012586156</v>
      </c>
      <c r="V193" s="303">
        <f t="shared" si="31"/>
        <v>0.23300298389138779</v>
      </c>
      <c r="W193" s="303">
        <f t="shared" si="31"/>
        <v>0.23249118928951112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0.10803706856622441</v>
      </c>
      <c r="C194" s="304">
        <f t="shared" si="32"/>
        <v>0.11737142010420129</v>
      </c>
      <c r="D194" s="304">
        <f t="shared" si="32"/>
        <v>0.10241882286572548</v>
      </c>
      <c r="E194" s="304">
        <f t="shared" si="32"/>
        <v>0.10843811372808976</v>
      </c>
      <c r="F194" s="304">
        <f t="shared" si="32"/>
        <v>0.10577817338938118</v>
      </c>
      <c r="G194" s="304">
        <f t="shared" si="32"/>
        <v>0.10058016866344786</v>
      </c>
      <c r="H194" s="304">
        <f t="shared" si="32"/>
        <v>0.10036888951812052</v>
      </c>
      <c r="I194" s="304">
        <f t="shared" si="32"/>
        <v>9.9036693907573858E-2</v>
      </c>
      <c r="J194" s="304">
        <f t="shared" si="32"/>
        <v>9.426904787849319E-2</v>
      </c>
      <c r="K194" s="304">
        <f t="shared" si="32"/>
        <v>0.13552205575337786</v>
      </c>
      <c r="L194" s="304">
        <f t="shared" si="32"/>
        <v>0.15036703967542595</v>
      </c>
      <c r="M194" s="304">
        <f t="shared" si="32"/>
        <v>0.15353761462696422</v>
      </c>
      <c r="N194" s="304">
        <f t="shared" si="32"/>
        <v>0.14774781870686038</v>
      </c>
      <c r="O194" s="304">
        <f t="shared" si="32"/>
        <v>0.14104973478108093</v>
      </c>
      <c r="P194" s="304">
        <f t="shared" si="32"/>
        <v>0.13816680696619474</v>
      </c>
      <c r="Q194" s="304">
        <f t="shared" si="32"/>
        <v>0.13684711203142913</v>
      </c>
      <c r="R194" s="304">
        <f t="shared" si="32"/>
        <v>0.141417335745986</v>
      </c>
      <c r="S194" s="304">
        <f t="shared" si="32"/>
        <v>0.14379074024166358</v>
      </c>
      <c r="T194" s="304">
        <f t="shared" si="32"/>
        <v>0.14342984419819246</v>
      </c>
      <c r="U194" s="304">
        <f t="shared" si="32"/>
        <v>0.15476020538323729</v>
      </c>
      <c r="V194" s="304">
        <f t="shared" si="32"/>
        <v>0.14151518761824924</v>
      </c>
      <c r="W194" s="304">
        <f t="shared" si="32"/>
        <v>0.14854762022906365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0.12478456258441883</v>
      </c>
      <c r="C195" s="304">
        <f t="shared" si="33"/>
        <v>0.11261473713855032</v>
      </c>
      <c r="D195" s="304">
        <f t="shared" si="33"/>
        <v>0.13194359958715793</v>
      </c>
      <c r="E195" s="304">
        <f t="shared" si="33"/>
        <v>0.12527998314491529</v>
      </c>
      <c r="F195" s="304">
        <f t="shared" si="33"/>
        <v>0.12854459818945072</v>
      </c>
      <c r="G195" s="304">
        <f t="shared" si="33"/>
        <v>0.13463410612297583</v>
      </c>
      <c r="H195" s="304">
        <f t="shared" si="33"/>
        <v>0.13451498943650284</v>
      </c>
      <c r="I195" s="304">
        <f t="shared" si="33"/>
        <v>0.13628753857203435</v>
      </c>
      <c r="J195" s="304">
        <f t="shared" si="33"/>
        <v>0.14164405372111269</v>
      </c>
      <c r="K195" s="304">
        <f t="shared" si="33"/>
        <v>9.019480687898572E-2</v>
      </c>
      <c r="L195" s="304">
        <f t="shared" si="33"/>
        <v>7.470247544071669E-2</v>
      </c>
      <c r="M195" s="304">
        <f t="shared" si="33"/>
        <v>7.3040164260740406E-2</v>
      </c>
      <c r="N195" s="304">
        <f t="shared" si="33"/>
        <v>7.9733044764093E-2</v>
      </c>
      <c r="O195" s="304">
        <f t="shared" si="33"/>
        <v>9.2477431614530772E-2</v>
      </c>
      <c r="P195" s="304">
        <f t="shared" si="33"/>
        <v>9.5426700111920393E-2</v>
      </c>
      <c r="Q195" s="304">
        <f t="shared" si="33"/>
        <v>9.7033804473738786E-2</v>
      </c>
      <c r="R195" s="304">
        <f t="shared" si="33"/>
        <v>9.2056182985575816E-2</v>
      </c>
      <c r="S195" s="304">
        <f t="shared" si="33"/>
        <v>8.9590530782500649E-2</v>
      </c>
      <c r="T195" s="304">
        <f t="shared" si="33"/>
        <v>8.9392217273117358E-2</v>
      </c>
      <c r="U195" s="304">
        <f t="shared" si="33"/>
        <v>7.6964624742624152E-2</v>
      </c>
      <c r="V195" s="304">
        <f t="shared" si="33"/>
        <v>9.1487796273138522E-2</v>
      </c>
      <c r="W195" s="304">
        <f t="shared" si="33"/>
        <v>8.3943569060447532E-2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0.45966904235248907</v>
      </c>
      <c r="C196" s="303">
        <f t="shared" si="34"/>
        <v>0.45407085300292366</v>
      </c>
      <c r="D196" s="303">
        <f t="shared" si="34"/>
        <v>0.46271108814035472</v>
      </c>
      <c r="E196" s="303">
        <f t="shared" si="34"/>
        <v>0.4614389704217296</v>
      </c>
      <c r="F196" s="303">
        <f t="shared" si="34"/>
        <v>0.46263280383655697</v>
      </c>
      <c r="G196" s="303">
        <f t="shared" si="34"/>
        <v>0.46439293421474648</v>
      </c>
      <c r="H196" s="303">
        <f t="shared" si="34"/>
        <v>0.46374062053216308</v>
      </c>
      <c r="I196" s="303">
        <f t="shared" si="34"/>
        <v>0.46461002807872998</v>
      </c>
      <c r="J196" s="303">
        <f t="shared" si="34"/>
        <v>0.46577265589437783</v>
      </c>
      <c r="K196" s="303">
        <f t="shared" si="34"/>
        <v>0.44564181419162902</v>
      </c>
      <c r="L196" s="303">
        <f t="shared" si="34"/>
        <v>0.44436373014342495</v>
      </c>
      <c r="M196" s="303">
        <f t="shared" si="34"/>
        <v>0.44734155552873117</v>
      </c>
      <c r="N196" s="303">
        <f t="shared" si="34"/>
        <v>0.44912455147929514</v>
      </c>
      <c r="O196" s="303">
        <f t="shared" si="34"/>
        <v>0.46106200875684694</v>
      </c>
      <c r="P196" s="303">
        <f t="shared" si="34"/>
        <v>0.46119298781512691</v>
      </c>
      <c r="Q196" s="303">
        <f t="shared" si="34"/>
        <v>0.46176043172248021</v>
      </c>
      <c r="R196" s="303">
        <f t="shared" si="34"/>
        <v>0.46095609003169941</v>
      </c>
      <c r="S196" s="303">
        <f t="shared" si="34"/>
        <v>0.46077396169976953</v>
      </c>
      <c r="T196" s="303">
        <f t="shared" si="34"/>
        <v>0.45966989195176289</v>
      </c>
      <c r="U196" s="303">
        <f t="shared" si="34"/>
        <v>0.45750358429680521</v>
      </c>
      <c r="V196" s="303">
        <f t="shared" si="34"/>
        <v>0.46002709430949207</v>
      </c>
      <c r="W196" s="303">
        <f t="shared" si="34"/>
        <v>0.45901663779235863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0.21330189811390027</v>
      </c>
      <c r="C197" s="304">
        <f t="shared" si="35"/>
        <v>0.23173108105209184</v>
      </c>
      <c r="D197" s="304">
        <f t="shared" si="35"/>
        <v>0.20220957130523567</v>
      </c>
      <c r="E197" s="304">
        <f t="shared" si="35"/>
        <v>0.21409369758967783</v>
      </c>
      <c r="F197" s="304">
        <f t="shared" si="35"/>
        <v>0.20884207117435652</v>
      </c>
      <c r="G197" s="304">
        <f t="shared" si="35"/>
        <v>0.19857944290092311</v>
      </c>
      <c r="H197" s="304">
        <f t="shared" si="35"/>
        <v>0.19816230604846788</v>
      </c>
      <c r="I197" s="304">
        <f t="shared" si="35"/>
        <v>0.19553209906340482</v>
      </c>
      <c r="J197" s="304">
        <f t="shared" si="35"/>
        <v>0.18611914514828876</v>
      </c>
      <c r="K197" s="304">
        <f t="shared" si="35"/>
        <v>0.26756660572268204</v>
      </c>
      <c r="L197" s="304">
        <f t="shared" si="35"/>
        <v>0.29687565020219076</v>
      </c>
      <c r="M197" s="304">
        <f t="shared" si="35"/>
        <v>0.30313544292195466</v>
      </c>
      <c r="N197" s="304">
        <f t="shared" si="35"/>
        <v>0.29170441766516297</v>
      </c>
      <c r="O197" s="304">
        <f t="shared" si="35"/>
        <v>0.27848012313315057</v>
      </c>
      <c r="P197" s="304">
        <f t="shared" si="35"/>
        <v>0.27278824364029247</v>
      </c>
      <c r="Q197" s="304">
        <f t="shared" si="35"/>
        <v>0.27018271723854415</v>
      </c>
      <c r="R197" s="304">
        <f t="shared" si="35"/>
        <v>0.27920589239552829</v>
      </c>
      <c r="S197" s="304">
        <f t="shared" si="35"/>
        <v>0.28389179965531069</v>
      </c>
      <c r="T197" s="304">
        <f t="shared" si="35"/>
        <v>0.28317926818703032</v>
      </c>
      <c r="U197" s="304">
        <f t="shared" si="35"/>
        <v>0.30554925266698402</v>
      </c>
      <c r="V197" s="304">
        <f t="shared" si="35"/>
        <v>0.27939908525391244</v>
      </c>
      <c r="W197" s="304">
        <f t="shared" si="35"/>
        <v>0.29328349774447626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0.2463671442385888</v>
      </c>
      <c r="C198" s="304">
        <f t="shared" si="36"/>
        <v>0.22233977195083188</v>
      </c>
      <c r="D198" s="304">
        <f t="shared" si="36"/>
        <v>0.26050151683511913</v>
      </c>
      <c r="E198" s="304">
        <f t="shared" si="36"/>
        <v>0.2473452728320519</v>
      </c>
      <c r="F198" s="304">
        <f t="shared" si="36"/>
        <v>0.25379073266220048</v>
      </c>
      <c r="G198" s="304">
        <f t="shared" si="36"/>
        <v>0.26581349131382337</v>
      </c>
      <c r="H198" s="304">
        <f t="shared" si="36"/>
        <v>0.2655783144836954</v>
      </c>
      <c r="I198" s="304">
        <f t="shared" si="36"/>
        <v>0.26907792901532512</v>
      </c>
      <c r="J198" s="304">
        <f t="shared" si="36"/>
        <v>0.27965351074608907</v>
      </c>
      <c r="K198" s="304">
        <f t="shared" si="36"/>
        <v>0.17807520846894698</v>
      </c>
      <c r="L198" s="304">
        <f t="shared" si="36"/>
        <v>0.14748807994123403</v>
      </c>
      <c r="M198" s="304">
        <f t="shared" si="36"/>
        <v>0.14420611260677654</v>
      </c>
      <c r="N198" s="304">
        <f t="shared" si="36"/>
        <v>0.15742013381413214</v>
      </c>
      <c r="O198" s="304">
        <f t="shared" si="36"/>
        <v>0.1825818856236964</v>
      </c>
      <c r="P198" s="304">
        <f t="shared" si="36"/>
        <v>0.18840474417483444</v>
      </c>
      <c r="Q198" s="304">
        <f t="shared" si="36"/>
        <v>0.1915777144839361</v>
      </c>
      <c r="R198" s="304">
        <f t="shared" si="36"/>
        <v>0.18175019763617123</v>
      </c>
      <c r="S198" s="304">
        <f t="shared" si="36"/>
        <v>0.17688216204445881</v>
      </c>
      <c r="T198" s="304">
        <f t="shared" si="36"/>
        <v>0.1764906237647324</v>
      </c>
      <c r="U198" s="304">
        <f t="shared" si="36"/>
        <v>0.15195433162982117</v>
      </c>
      <c r="V198" s="304">
        <f t="shared" si="36"/>
        <v>0.18062800905557971</v>
      </c>
      <c r="W198" s="304">
        <f t="shared" si="36"/>
        <v>0.16573314004788231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0.27443513672882563</v>
      </c>
      <c r="C199" s="303">
        <f t="shared" si="37"/>
        <v>0.28269183989348068</v>
      </c>
      <c r="D199" s="303">
        <f t="shared" si="37"/>
        <v>0.27002028393232735</v>
      </c>
      <c r="E199" s="303">
        <f t="shared" si="37"/>
        <v>0.27179821743136423</v>
      </c>
      <c r="F199" s="303">
        <f t="shared" si="37"/>
        <v>0.270102147043699</v>
      </c>
      <c r="G199" s="303">
        <f t="shared" si="37"/>
        <v>0.26795452791002322</v>
      </c>
      <c r="H199" s="303">
        <f t="shared" si="37"/>
        <v>0.26854325688702568</v>
      </c>
      <c r="I199" s="303">
        <f t="shared" si="37"/>
        <v>0.26730505399454763</v>
      </c>
      <c r="J199" s="303">
        <f t="shared" si="37"/>
        <v>0.26562039524206049</v>
      </c>
      <c r="K199" s="303">
        <f t="shared" si="37"/>
        <v>0.29519490076319338</v>
      </c>
      <c r="L199" s="303">
        <f t="shared" si="37"/>
        <v>0.29700587532598743</v>
      </c>
      <c r="M199" s="303">
        <f t="shared" si="37"/>
        <v>0.29235251408682361</v>
      </c>
      <c r="N199" s="303">
        <f t="shared" si="37"/>
        <v>0.28983315794008963</v>
      </c>
      <c r="O199" s="303">
        <f t="shared" si="37"/>
        <v>0.2719243722132168</v>
      </c>
      <c r="P199" s="303">
        <f t="shared" si="37"/>
        <v>0.2717756795546013</v>
      </c>
      <c r="Q199" s="303">
        <f t="shared" si="37"/>
        <v>0.2709201307791369</v>
      </c>
      <c r="R199" s="303">
        <f t="shared" si="37"/>
        <v>0.27190966553260398</v>
      </c>
      <c r="S199" s="303">
        <f t="shared" si="37"/>
        <v>0.27220472880375463</v>
      </c>
      <c r="T199" s="303">
        <f t="shared" si="37"/>
        <v>0.27367377810199955</v>
      </c>
      <c r="U199" s="303">
        <f t="shared" si="37"/>
        <v>0.27669452844123998</v>
      </c>
      <c r="V199" s="303">
        <f t="shared" si="37"/>
        <v>0.27332158634166698</v>
      </c>
      <c r="W199" s="303">
        <f t="shared" si="37"/>
        <v>0.27452360557216304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4.7550388515085577E-2</v>
      </c>
      <c r="C200" s="304">
        <f t="shared" si="38"/>
        <v>5.2374422763088853E-2</v>
      </c>
      <c r="D200" s="304">
        <f t="shared" si="38"/>
        <v>4.4678167120238872E-2</v>
      </c>
      <c r="E200" s="304">
        <f t="shared" si="38"/>
        <v>4.7525397189402553E-2</v>
      </c>
      <c r="F200" s="304">
        <f t="shared" si="38"/>
        <v>4.657092578706569E-2</v>
      </c>
      <c r="G200" s="304">
        <f t="shared" si="38"/>
        <v>4.4340111839494926E-2</v>
      </c>
      <c r="H200" s="304">
        <f t="shared" si="38"/>
        <v>4.4102821838862369E-2</v>
      </c>
      <c r="I200" s="304">
        <f t="shared" si="38"/>
        <v>4.377684168690589E-2</v>
      </c>
      <c r="J200" s="304">
        <f t="shared" si="38"/>
        <v>4.1176535512155901E-2</v>
      </c>
      <c r="K200" s="304">
        <f t="shared" si="38"/>
        <v>6.2817509378261221E-2</v>
      </c>
      <c r="L200" s="304">
        <f t="shared" si="38"/>
        <v>7.1169688386304025E-2</v>
      </c>
      <c r="M200" s="304">
        <f t="shared" si="38"/>
        <v>7.1674090159653842E-2</v>
      </c>
      <c r="N200" s="304">
        <f t="shared" si="38"/>
        <v>6.8947913647074213E-2</v>
      </c>
      <c r="O200" s="304">
        <f t="shared" si="38"/>
        <v>6.4225742163215388E-2</v>
      </c>
      <c r="P200" s="304">
        <f t="shared" si="38"/>
        <v>6.2830408972263635E-2</v>
      </c>
      <c r="Q200" s="304">
        <f t="shared" si="38"/>
        <v>6.21218623278414E-2</v>
      </c>
      <c r="R200" s="304">
        <f t="shared" si="38"/>
        <v>6.3568947787818922E-2</v>
      </c>
      <c r="S200" s="304">
        <f t="shared" si="38"/>
        <v>6.5112197566540284E-2</v>
      </c>
      <c r="T200" s="304">
        <f t="shared" si="38"/>
        <v>6.45053121675222E-2</v>
      </c>
      <c r="U200" s="304">
        <f t="shared" si="38"/>
        <v>7.0056687222177644E-2</v>
      </c>
      <c r="V200" s="304">
        <f t="shared" si="38"/>
        <v>6.4106346341384582E-2</v>
      </c>
      <c r="W200" s="304">
        <f t="shared" si="38"/>
        <v>6.7382299290077177E-2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0.16500823423159286</v>
      </c>
      <c r="C201" s="304">
        <f t="shared" si="39"/>
        <v>0.17342132126155696</v>
      </c>
      <c r="D201" s="304">
        <f t="shared" si="39"/>
        <v>0.16070442129059098</v>
      </c>
      <c r="E201" s="304">
        <f t="shared" si="39"/>
        <v>0.1625742588097723</v>
      </c>
      <c r="F201" s="304">
        <f t="shared" si="39"/>
        <v>0.16108962542836383</v>
      </c>
      <c r="G201" s="304">
        <f t="shared" si="39"/>
        <v>0.15896311940818122</v>
      </c>
      <c r="H201" s="304">
        <f t="shared" si="39"/>
        <v>0.15942061812788288</v>
      </c>
      <c r="I201" s="304">
        <f t="shared" si="39"/>
        <v>0.1583912113744122</v>
      </c>
      <c r="J201" s="304">
        <f t="shared" si="39"/>
        <v>0.15641919648828326</v>
      </c>
      <c r="K201" s="304">
        <f t="shared" si="39"/>
        <v>0.18716254042703034</v>
      </c>
      <c r="L201" s="304">
        <f t="shared" si="39"/>
        <v>0.19047902415801693</v>
      </c>
      <c r="M201" s="304">
        <f t="shared" si="39"/>
        <v>0.18530489674673969</v>
      </c>
      <c r="N201" s="304">
        <f t="shared" si="39"/>
        <v>0.18289738792908386</v>
      </c>
      <c r="O201" s="304">
        <f t="shared" si="39"/>
        <v>0.16462516124926663</v>
      </c>
      <c r="P201" s="304">
        <f t="shared" si="39"/>
        <v>0.16436226530775472</v>
      </c>
      <c r="Q201" s="304">
        <f t="shared" si="39"/>
        <v>0.16339362798794146</v>
      </c>
      <c r="R201" s="304">
        <f t="shared" si="39"/>
        <v>0.16387741732761563</v>
      </c>
      <c r="S201" s="304">
        <f t="shared" si="39"/>
        <v>0.16460716269277947</v>
      </c>
      <c r="T201" s="304">
        <f t="shared" si="39"/>
        <v>0.16513252737257561</v>
      </c>
      <c r="U201" s="304">
        <f t="shared" si="39"/>
        <v>0.16841515050241923</v>
      </c>
      <c r="V201" s="304">
        <f t="shared" si="39"/>
        <v>0.16545920010858531</v>
      </c>
      <c r="W201" s="304">
        <f t="shared" si="39"/>
        <v>0.16683394390285317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6.1876513982147205E-2</v>
      </c>
      <c r="C202" s="305">
        <f t="shared" si="40"/>
        <v>5.6896095868834866E-2</v>
      </c>
      <c r="D202" s="305">
        <f t="shared" si="40"/>
        <v>6.4637695521497493E-2</v>
      </c>
      <c r="E202" s="305">
        <f t="shared" si="40"/>
        <v>6.169856143218936E-2</v>
      </c>
      <c r="F202" s="305">
        <f t="shared" si="40"/>
        <v>6.2441595828269497E-2</v>
      </c>
      <c r="G202" s="305">
        <f t="shared" si="40"/>
        <v>6.4651296662347077E-2</v>
      </c>
      <c r="H202" s="305">
        <f t="shared" si="40"/>
        <v>6.501981692028036E-2</v>
      </c>
      <c r="I202" s="305">
        <f t="shared" si="40"/>
        <v>6.5137000933229508E-2</v>
      </c>
      <c r="J202" s="305">
        <f t="shared" si="40"/>
        <v>6.8024663241621361E-2</v>
      </c>
      <c r="K202" s="305">
        <f t="shared" si="40"/>
        <v>4.5214850957901787E-2</v>
      </c>
      <c r="L202" s="305">
        <f t="shared" si="40"/>
        <v>3.5357162781666458E-2</v>
      </c>
      <c r="M202" s="305">
        <f t="shared" si="40"/>
        <v>3.5373527180430082E-2</v>
      </c>
      <c r="N202" s="305">
        <f t="shared" si="40"/>
        <v>3.7987856363931594E-2</v>
      </c>
      <c r="O202" s="305">
        <f t="shared" si="40"/>
        <v>4.3073468800734795E-2</v>
      </c>
      <c r="P202" s="305">
        <f t="shared" si="40"/>
        <v>4.4583005274582921E-2</v>
      </c>
      <c r="Q202" s="305">
        <f t="shared" si="40"/>
        <v>4.5404640463354046E-2</v>
      </c>
      <c r="R202" s="305">
        <f t="shared" si="40"/>
        <v>4.4463300417169449E-2</v>
      </c>
      <c r="S202" s="305">
        <f t="shared" si="40"/>
        <v>4.2485368544434854E-2</v>
      </c>
      <c r="T202" s="305">
        <f t="shared" si="40"/>
        <v>4.403593856190173E-2</v>
      </c>
      <c r="U202" s="305">
        <f t="shared" si="40"/>
        <v>3.8222690716643103E-2</v>
      </c>
      <c r="V202" s="305">
        <f t="shared" si="40"/>
        <v>4.3756039891697074E-2</v>
      </c>
      <c r="W202" s="305">
        <f t="shared" si="40"/>
        <v>4.0307362379232686E-2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0.99999999999999989</v>
      </c>
      <c r="C204" s="234">
        <f t="shared" si="41"/>
        <v>0.99999999999999956</v>
      </c>
      <c r="D204" s="234">
        <f t="shared" si="41"/>
        <v>0.99999999999999989</v>
      </c>
      <c r="E204" s="234">
        <f t="shared" si="41"/>
        <v>0.99999999999999978</v>
      </c>
      <c r="F204" s="234">
        <f t="shared" si="41"/>
        <v>1.0000000000000002</v>
      </c>
      <c r="G204" s="234">
        <f t="shared" si="41"/>
        <v>1</v>
      </c>
      <c r="H204" s="234">
        <f t="shared" si="41"/>
        <v>1</v>
      </c>
      <c r="I204" s="234">
        <f t="shared" si="41"/>
        <v>0.99999999999999989</v>
      </c>
      <c r="J204" s="234">
        <f t="shared" si="41"/>
        <v>1</v>
      </c>
      <c r="K204" s="234">
        <f t="shared" si="41"/>
        <v>0.99999999999999989</v>
      </c>
      <c r="L204" s="234">
        <f t="shared" si="41"/>
        <v>1.0000000000000002</v>
      </c>
      <c r="M204" s="234">
        <f t="shared" si="41"/>
        <v>0.99999999999999989</v>
      </c>
      <c r="N204" s="234">
        <f t="shared" si="41"/>
        <v>0.99999999999999989</v>
      </c>
      <c r="O204" s="234">
        <f t="shared" si="41"/>
        <v>1.0000000000000002</v>
      </c>
      <c r="P204" s="234">
        <f t="shared" si="41"/>
        <v>1</v>
      </c>
      <c r="Q204" s="234">
        <f t="shared" si="41"/>
        <v>0.99999999999999989</v>
      </c>
      <c r="R204" s="234">
        <f t="shared" si="41"/>
        <v>0.99999999999999989</v>
      </c>
      <c r="S204" s="234">
        <f t="shared" si="41"/>
        <v>1.0000000000000002</v>
      </c>
      <c r="T204" s="234">
        <f t="shared" si="41"/>
        <v>0.99999999999999967</v>
      </c>
      <c r="U204" s="234">
        <f t="shared" si="41"/>
        <v>0.99999999999999989</v>
      </c>
      <c r="V204" s="234">
        <f t="shared" si="41"/>
        <v>0.99999999999999967</v>
      </c>
      <c r="W204" s="234">
        <f t="shared" si="41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1.8084910339693074E-3</v>
      </c>
      <c r="C205" s="301">
        <f t="shared" si="42"/>
        <v>1.8231945565355225E-3</v>
      </c>
      <c r="D205" s="301">
        <f t="shared" si="42"/>
        <v>1.7884791991642189E-3</v>
      </c>
      <c r="E205" s="301">
        <f t="shared" si="42"/>
        <v>1.798359300941703E-3</v>
      </c>
      <c r="F205" s="301">
        <f t="shared" si="42"/>
        <v>1.7913427141621144E-3</v>
      </c>
      <c r="G205" s="301">
        <f t="shared" si="42"/>
        <v>1.7820948361689912E-3</v>
      </c>
      <c r="H205" s="301">
        <f t="shared" si="42"/>
        <v>1.785647818662366E-3</v>
      </c>
      <c r="I205" s="301">
        <f t="shared" si="42"/>
        <v>1.7810033431649576E-3</v>
      </c>
      <c r="J205" s="301">
        <f t="shared" si="42"/>
        <v>1.7754125348400703E-3</v>
      </c>
      <c r="K205" s="301">
        <f t="shared" si="42"/>
        <v>1.839636131020351E-3</v>
      </c>
      <c r="L205" s="301">
        <f t="shared" si="42"/>
        <v>1.8506762456962384E-3</v>
      </c>
      <c r="M205" s="301">
        <f t="shared" si="42"/>
        <v>1.7997663220566925E-3</v>
      </c>
      <c r="N205" s="301">
        <f t="shared" si="42"/>
        <v>1.8153864915367948E-3</v>
      </c>
      <c r="O205" s="301">
        <f t="shared" si="42"/>
        <v>1.8306183341546616E-3</v>
      </c>
      <c r="P205" s="301">
        <f t="shared" si="42"/>
        <v>1.8271130488410994E-3</v>
      </c>
      <c r="Q205" s="301">
        <f t="shared" si="42"/>
        <v>1.8272699173509121E-3</v>
      </c>
      <c r="R205" s="301">
        <f t="shared" si="42"/>
        <v>1.8393358272064287E-3</v>
      </c>
      <c r="S205" s="301">
        <f t="shared" si="42"/>
        <v>1.8390312525693754E-3</v>
      </c>
      <c r="T205" s="301">
        <f t="shared" si="42"/>
        <v>1.8649484006662759E-3</v>
      </c>
      <c r="U205" s="301">
        <f t="shared" si="42"/>
        <v>1.8816448824280473E-3</v>
      </c>
      <c r="V205" s="301">
        <f t="shared" si="42"/>
        <v>1.8461820350069804E-3</v>
      </c>
      <c r="W205" s="301">
        <f t="shared" si="42"/>
        <v>1.8129374345848385E-3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2.3426370521798719E-4</v>
      </c>
      <c r="C206" s="235">
        <f t="shared" si="43"/>
        <v>2.3616833267337347E-4</v>
      </c>
      <c r="D206" s="235">
        <f t="shared" si="43"/>
        <v>2.3167146313240661E-4</v>
      </c>
      <c r="E206" s="235">
        <f t="shared" si="43"/>
        <v>2.32951286591218E-4</v>
      </c>
      <c r="F206" s="235">
        <f t="shared" si="43"/>
        <v>2.3204238984465123E-4</v>
      </c>
      <c r="G206" s="235">
        <f t="shared" si="43"/>
        <v>2.3084446178010467E-4</v>
      </c>
      <c r="H206" s="235">
        <f t="shared" si="43"/>
        <v>2.3130469897666159E-4</v>
      </c>
      <c r="I206" s="235">
        <f t="shared" si="43"/>
        <v>2.3070307473944943E-4</v>
      </c>
      <c r="J206" s="235">
        <f t="shared" si="43"/>
        <v>2.2997886685080033E-4</v>
      </c>
      <c r="K206" s="235">
        <f t="shared" si="43"/>
        <v>2.3829809947126549E-4</v>
      </c>
      <c r="L206" s="235">
        <f t="shared" si="43"/>
        <v>2.397281857262847E-4</v>
      </c>
      <c r="M206" s="235">
        <f t="shared" si="43"/>
        <v>2.3845607827318755E-4</v>
      </c>
      <c r="N206" s="235">
        <f t="shared" si="43"/>
        <v>2.3912529647286438E-4</v>
      </c>
      <c r="O206" s="235">
        <f t="shared" si="43"/>
        <v>2.371299750697732E-4</v>
      </c>
      <c r="P206" s="235">
        <f t="shared" si="43"/>
        <v>2.3667591634900703E-4</v>
      </c>
      <c r="Q206" s="235">
        <f t="shared" si="43"/>
        <v>2.3669623638247723E-4</v>
      </c>
      <c r="R206" s="235">
        <f t="shared" si="43"/>
        <v>2.3825919948071032E-4</v>
      </c>
      <c r="S206" s="235">
        <f t="shared" si="43"/>
        <v>2.3821974626714659E-4</v>
      </c>
      <c r="T206" s="235">
        <f t="shared" si="43"/>
        <v>2.4157693578471767E-4</v>
      </c>
      <c r="U206" s="235">
        <f t="shared" si="43"/>
        <v>2.4373972211218559E-4</v>
      </c>
      <c r="V206" s="235">
        <f t="shared" si="43"/>
        <v>2.3914602610905671E-4</v>
      </c>
      <c r="W206" s="235">
        <f t="shared" si="43"/>
        <v>2.3975817987329813E-4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3.2728800077330839E-2</v>
      </c>
      <c r="C207" s="235">
        <f t="shared" si="44"/>
        <v>3.2994894097960838E-2</v>
      </c>
      <c r="D207" s="235">
        <f t="shared" si="44"/>
        <v>3.2366639951450199E-2</v>
      </c>
      <c r="E207" s="235">
        <f t="shared" si="44"/>
        <v>3.2545443091606903E-2</v>
      </c>
      <c r="F207" s="235">
        <f t="shared" si="44"/>
        <v>3.2418461833961201E-2</v>
      </c>
      <c r="G207" s="235">
        <f t="shared" si="44"/>
        <v>3.2251100235650053E-2</v>
      </c>
      <c r="H207" s="235">
        <f t="shared" si="44"/>
        <v>3.2315399616470716E-2</v>
      </c>
      <c r="I207" s="235">
        <f t="shared" si="44"/>
        <v>3.2231347162151869E-2</v>
      </c>
      <c r="J207" s="235">
        <f t="shared" si="44"/>
        <v>3.2130168641219821E-2</v>
      </c>
      <c r="K207" s="235">
        <f t="shared" si="44"/>
        <v>3.3292442161049325E-2</v>
      </c>
      <c r="L207" s="235">
        <f t="shared" si="44"/>
        <v>3.3492238399610082E-2</v>
      </c>
      <c r="M207" s="235">
        <f t="shared" si="44"/>
        <v>3.2471978117690106E-2</v>
      </c>
      <c r="N207" s="235">
        <f t="shared" si="44"/>
        <v>3.2669560170538278E-2</v>
      </c>
      <c r="O207" s="235">
        <f t="shared" si="44"/>
        <v>3.3129244409326249E-2</v>
      </c>
      <c r="P207" s="235">
        <f t="shared" si="44"/>
        <v>3.3065808218553545E-2</v>
      </c>
      <c r="Q207" s="235">
        <f t="shared" si="44"/>
        <v>3.3068647114627508E-2</v>
      </c>
      <c r="R207" s="235">
        <f t="shared" si="44"/>
        <v>3.3287007473620012E-2</v>
      </c>
      <c r="S207" s="235">
        <f t="shared" si="44"/>
        <v>3.3281495495834396E-2</v>
      </c>
      <c r="T207" s="235">
        <f t="shared" si="44"/>
        <v>3.375052583256561E-2</v>
      </c>
      <c r="U207" s="235">
        <f t="shared" si="44"/>
        <v>3.4052687028453051E-2</v>
      </c>
      <c r="V207" s="235">
        <f t="shared" si="44"/>
        <v>3.341090533221229E-2</v>
      </c>
      <c r="W207" s="235">
        <f t="shared" si="44"/>
        <v>3.2717849134198722E-2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5.9731082964870454E-4</v>
      </c>
      <c r="C208" s="235">
        <f t="shared" si="45"/>
        <v>6.0216712868354605E-4</v>
      </c>
      <c r="D208" s="235">
        <f t="shared" si="45"/>
        <v>5.9070129417095063E-4</v>
      </c>
      <c r="E208" s="235">
        <f t="shared" si="45"/>
        <v>5.9396450735745455E-4</v>
      </c>
      <c r="F208" s="235">
        <f t="shared" si="45"/>
        <v>5.9164705972188601E-4</v>
      </c>
      <c r="G208" s="235">
        <f t="shared" si="45"/>
        <v>5.8859265824971632E-4</v>
      </c>
      <c r="H208" s="235">
        <f t="shared" si="45"/>
        <v>5.8976614204420683E-4</v>
      </c>
      <c r="I208" s="235">
        <f t="shared" si="45"/>
        <v>5.8823215848524452E-4</v>
      </c>
      <c r="J208" s="235">
        <f t="shared" si="45"/>
        <v>5.8638561885844E-4</v>
      </c>
      <c r="K208" s="235">
        <f t="shared" si="45"/>
        <v>6.0759747382311191E-4</v>
      </c>
      <c r="L208" s="235">
        <f t="shared" si="45"/>
        <v>6.1124381761614582E-4</v>
      </c>
      <c r="M208" s="235">
        <f t="shared" si="45"/>
        <v>6.095675976199032E-4</v>
      </c>
      <c r="N208" s="235">
        <f t="shared" si="45"/>
        <v>6.0970660859859102E-4</v>
      </c>
      <c r="O208" s="235">
        <f t="shared" si="45"/>
        <v>6.0461906385243758E-4</v>
      </c>
      <c r="P208" s="235">
        <f t="shared" si="45"/>
        <v>6.0346133354608194E-4</v>
      </c>
      <c r="Q208" s="235">
        <f t="shared" si="45"/>
        <v>6.0351314428662938E-4</v>
      </c>
      <c r="R208" s="235">
        <f t="shared" si="45"/>
        <v>6.0749828907910618E-4</v>
      </c>
      <c r="S208" s="235">
        <f t="shared" si="45"/>
        <v>6.0739769376194359E-4</v>
      </c>
      <c r="T208" s="235">
        <f t="shared" si="45"/>
        <v>6.1595764398625341E-4</v>
      </c>
      <c r="U208" s="235">
        <f t="shared" si="45"/>
        <v>6.2147218024107204E-4</v>
      </c>
      <c r="V208" s="235">
        <f t="shared" si="45"/>
        <v>6.0975946371834126E-4</v>
      </c>
      <c r="W208" s="235">
        <f t="shared" si="45"/>
        <v>6.1276864164694941E-4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4.7631572339631436E-3</v>
      </c>
      <c r="C209" s="302">
        <f t="shared" si="46"/>
        <v>4.7033876962563103E-3</v>
      </c>
      <c r="D209" s="302">
        <f t="shared" si="46"/>
        <v>4.7847763826105614E-3</v>
      </c>
      <c r="E209" s="302">
        <f t="shared" si="46"/>
        <v>4.7762589955778235E-3</v>
      </c>
      <c r="F209" s="302">
        <f t="shared" si="46"/>
        <v>4.7756747262204333E-3</v>
      </c>
      <c r="G209" s="302">
        <f t="shared" si="46"/>
        <v>4.7817441832421958E-3</v>
      </c>
      <c r="H209" s="302">
        <f t="shared" si="46"/>
        <v>4.7832207096657016E-3</v>
      </c>
      <c r="I209" s="302">
        <f t="shared" si="46"/>
        <v>4.7802975397654626E-3</v>
      </c>
      <c r="J209" s="302">
        <f t="shared" si="46"/>
        <v>4.7974782019229384E-3</v>
      </c>
      <c r="K209" s="302">
        <f t="shared" si="46"/>
        <v>4.6004468898374366E-3</v>
      </c>
      <c r="L209" s="302">
        <f t="shared" si="46"/>
        <v>4.5660708845778096E-3</v>
      </c>
      <c r="M209" s="302">
        <f t="shared" si="46"/>
        <v>4.6740426227820471E-3</v>
      </c>
      <c r="N209" s="302">
        <f t="shared" si="46"/>
        <v>4.6187116406971674E-3</v>
      </c>
      <c r="O209" s="302">
        <f t="shared" si="46"/>
        <v>4.7100051609873508E-3</v>
      </c>
      <c r="P209" s="302">
        <f t="shared" si="46"/>
        <v>4.7135271324923603E-3</v>
      </c>
      <c r="Q209" s="302">
        <f t="shared" si="46"/>
        <v>4.7210991194808491E-3</v>
      </c>
      <c r="R209" s="302">
        <f t="shared" si="46"/>
        <v>4.7445895329493682E-3</v>
      </c>
      <c r="S209" s="302">
        <f t="shared" si="46"/>
        <v>4.7258477157779942E-3</v>
      </c>
      <c r="T209" s="302">
        <f t="shared" si="46"/>
        <v>4.7495192101235824E-3</v>
      </c>
      <c r="U209" s="302">
        <f t="shared" si="46"/>
        <v>4.7320765858072629E-3</v>
      </c>
      <c r="V209" s="302">
        <f t="shared" si="46"/>
        <v>4.730238518548713E-3</v>
      </c>
      <c r="W209" s="302">
        <f t="shared" si="46"/>
        <v>4.9063225170984919E-3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0.47875517701828924</v>
      </c>
      <c r="C210" s="303">
        <f t="shared" si="47"/>
        <v>0.4758188727408178</v>
      </c>
      <c r="D210" s="303">
        <f t="shared" si="47"/>
        <v>0.48088040882849525</v>
      </c>
      <c r="E210" s="303">
        <f t="shared" si="47"/>
        <v>0.48007865864545018</v>
      </c>
      <c r="F210" s="303">
        <f t="shared" si="47"/>
        <v>0.48079251517636368</v>
      </c>
      <c r="G210" s="303">
        <f t="shared" si="47"/>
        <v>0.48175537688045883</v>
      </c>
      <c r="H210" s="303">
        <f t="shared" si="47"/>
        <v>0.48136942106776826</v>
      </c>
      <c r="I210" s="303">
        <f t="shared" si="47"/>
        <v>0.48186784226510621</v>
      </c>
      <c r="J210" s="303">
        <f t="shared" si="47"/>
        <v>0.48257692680238184</v>
      </c>
      <c r="K210" s="303">
        <f t="shared" si="47"/>
        <v>0.47089007567489433</v>
      </c>
      <c r="L210" s="303">
        <f t="shared" si="47"/>
        <v>0.47000549022220228</v>
      </c>
      <c r="M210" s="303">
        <f t="shared" si="47"/>
        <v>0.47281249114682594</v>
      </c>
      <c r="N210" s="303">
        <f t="shared" si="47"/>
        <v>0.47281476079719825</v>
      </c>
      <c r="O210" s="303">
        <f t="shared" si="47"/>
        <v>0.47946911106995954</v>
      </c>
      <c r="P210" s="303">
        <f t="shared" si="47"/>
        <v>0.47957097110596147</v>
      </c>
      <c r="Q210" s="303">
        <f t="shared" si="47"/>
        <v>0.47989868087145388</v>
      </c>
      <c r="R210" s="303">
        <f t="shared" si="47"/>
        <v>0.4794479892071114</v>
      </c>
      <c r="S210" s="303">
        <f t="shared" si="47"/>
        <v>0.47928939085306915</v>
      </c>
      <c r="T210" s="303">
        <f t="shared" si="47"/>
        <v>0.47832775390535709</v>
      </c>
      <c r="U210" s="303">
        <f t="shared" si="47"/>
        <v>0.47711350969308408</v>
      </c>
      <c r="V210" s="303">
        <f t="shared" si="47"/>
        <v>0.47859055879639928</v>
      </c>
      <c r="W210" s="303">
        <f t="shared" si="47"/>
        <v>0.47873190586710879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0.23148975883493902</v>
      </c>
      <c r="C211" s="304">
        <f t="shared" si="48"/>
        <v>0.25099523047913885</v>
      </c>
      <c r="D211" s="304">
        <f t="shared" si="48"/>
        <v>0.21243361264123384</v>
      </c>
      <c r="E211" s="304">
        <f t="shared" si="48"/>
        <v>0.22499207387550296</v>
      </c>
      <c r="F211" s="304">
        <f t="shared" si="48"/>
        <v>0.21902343541554448</v>
      </c>
      <c r="G211" s="304">
        <f t="shared" si="48"/>
        <v>0.20830261890658658</v>
      </c>
      <c r="H211" s="304">
        <f t="shared" si="48"/>
        <v>0.20989881320039502</v>
      </c>
      <c r="I211" s="304">
        <f t="shared" si="48"/>
        <v>0.20683731376603312</v>
      </c>
      <c r="J211" s="304">
        <f t="shared" si="48"/>
        <v>0.19690518470348264</v>
      </c>
      <c r="K211" s="304">
        <f t="shared" si="48"/>
        <v>0.28719254263078592</v>
      </c>
      <c r="L211" s="304">
        <f t="shared" si="48"/>
        <v>0.31869162655053795</v>
      </c>
      <c r="M211" s="304">
        <f t="shared" si="48"/>
        <v>0.32412688012316476</v>
      </c>
      <c r="N211" s="304">
        <f t="shared" si="48"/>
        <v>0.30966115987335713</v>
      </c>
      <c r="O211" s="304">
        <f t="shared" si="48"/>
        <v>0.29015105386520718</v>
      </c>
      <c r="P211" s="304">
        <f t="shared" si="48"/>
        <v>0.28418090395616213</v>
      </c>
      <c r="Q211" s="304">
        <f t="shared" si="48"/>
        <v>0.28188025342707557</v>
      </c>
      <c r="R211" s="304">
        <f t="shared" si="48"/>
        <v>0.29040662783001175</v>
      </c>
      <c r="S211" s="304">
        <f t="shared" si="48"/>
        <v>0.29529951567365981</v>
      </c>
      <c r="T211" s="304">
        <f t="shared" si="48"/>
        <v>0.30521162072934138</v>
      </c>
      <c r="U211" s="304">
        <f t="shared" si="48"/>
        <v>0.32754862816268321</v>
      </c>
      <c r="V211" s="304">
        <f t="shared" si="48"/>
        <v>0.29570053669897345</v>
      </c>
      <c r="W211" s="304">
        <f t="shared" si="48"/>
        <v>0.30883126941376948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0.24726541818335021</v>
      </c>
      <c r="C212" s="304">
        <f t="shared" si="49"/>
        <v>0.22482364226167889</v>
      </c>
      <c r="D212" s="304">
        <f t="shared" si="49"/>
        <v>0.26844679618726142</v>
      </c>
      <c r="E212" s="304">
        <f t="shared" si="49"/>
        <v>0.25508658476994728</v>
      </c>
      <c r="F212" s="304">
        <f t="shared" si="49"/>
        <v>0.26176907976081909</v>
      </c>
      <c r="G212" s="304">
        <f t="shared" si="49"/>
        <v>0.27345275797387242</v>
      </c>
      <c r="H212" s="304">
        <f t="shared" si="49"/>
        <v>0.27147060786737326</v>
      </c>
      <c r="I212" s="304">
        <f t="shared" si="49"/>
        <v>0.27503052849907295</v>
      </c>
      <c r="J212" s="304">
        <f t="shared" si="49"/>
        <v>0.28567174209889923</v>
      </c>
      <c r="K212" s="304">
        <f t="shared" si="49"/>
        <v>0.18369753304410846</v>
      </c>
      <c r="L212" s="304">
        <f t="shared" si="49"/>
        <v>0.15131386367166433</v>
      </c>
      <c r="M212" s="304">
        <f t="shared" si="49"/>
        <v>0.14868561102366126</v>
      </c>
      <c r="N212" s="304">
        <f t="shared" si="49"/>
        <v>0.16315360092384107</v>
      </c>
      <c r="O212" s="304">
        <f t="shared" si="49"/>
        <v>0.18931805720475237</v>
      </c>
      <c r="P212" s="304">
        <f t="shared" si="49"/>
        <v>0.19539006714979937</v>
      </c>
      <c r="Q212" s="304">
        <f t="shared" si="49"/>
        <v>0.19801842744437839</v>
      </c>
      <c r="R212" s="304">
        <f t="shared" si="49"/>
        <v>0.18904136137709948</v>
      </c>
      <c r="S212" s="304">
        <f t="shared" si="49"/>
        <v>0.18398987517940935</v>
      </c>
      <c r="T212" s="304">
        <f t="shared" si="49"/>
        <v>0.17311613317601585</v>
      </c>
      <c r="U212" s="304">
        <f t="shared" si="49"/>
        <v>0.1495648815304009</v>
      </c>
      <c r="V212" s="304">
        <f t="shared" si="49"/>
        <v>0.18289002209742586</v>
      </c>
      <c r="W212" s="304">
        <f t="shared" si="49"/>
        <v>0.16990063645333942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0.32766314695688714</v>
      </c>
      <c r="C213" s="303">
        <f t="shared" si="50"/>
        <v>0.32500248695784517</v>
      </c>
      <c r="D213" s="303">
        <f t="shared" si="50"/>
        <v>0.32879876226271032</v>
      </c>
      <c r="E213" s="303">
        <f t="shared" si="50"/>
        <v>0.32820425476671072</v>
      </c>
      <c r="F213" s="303">
        <f t="shared" si="50"/>
        <v>0.32869985936500923</v>
      </c>
      <c r="G213" s="303">
        <f t="shared" si="50"/>
        <v>0.32940346572269485</v>
      </c>
      <c r="H213" s="303">
        <f t="shared" si="50"/>
        <v>0.32929157074995496</v>
      </c>
      <c r="I213" s="303">
        <f t="shared" si="50"/>
        <v>0.32965704125912743</v>
      </c>
      <c r="J213" s="303">
        <f t="shared" si="50"/>
        <v>0.33020757916463361</v>
      </c>
      <c r="K213" s="303">
        <f t="shared" si="50"/>
        <v>0.32096358492992155</v>
      </c>
      <c r="L213" s="303">
        <f t="shared" si="50"/>
        <v>0.31986560895266158</v>
      </c>
      <c r="M213" s="303">
        <f t="shared" si="50"/>
        <v>0.32238802227743185</v>
      </c>
      <c r="N213" s="303">
        <f t="shared" si="50"/>
        <v>0.32262140353430402</v>
      </c>
      <c r="O213" s="303">
        <f t="shared" si="50"/>
        <v>0.32760245869524579</v>
      </c>
      <c r="P213" s="303">
        <f t="shared" si="50"/>
        <v>0.32769170109966517</v>
      </c>
      <c r="Q213" s="303">
        <f t="shared" si="50"/>
        <v>0.32796257658362299</v>
      </c>
      <c r="R213" s="303">
        <f t="shared" si="50"/>
        <v>0.32756832759816096</v>
      </c>
      <c r="S213" s="303">
        <f t="shared" si="50"/>
        <v>0.32745997007291755</v>
      </c>
      <c r="T213" s="303">
        <f t="shared" si="50"/>
        <v>0.32715665009561096</v>
      </c>
      <c r="U213" s="303">
        <f t="shared" si="50"/>
        <v>0.3259820736069925</v>
      </c>
      <c r="V213" s="303">
        <f t="shared" si="50"/>
        <v>0.32730809577609127</v>
      </c>
      <c r="W213" s="303">
        <f t="shared" si="50"/>
        <v>0.32725136608790112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0.1520467222029781</v>
      </c>
      <c r="C214" s="304">
        <f t="shared" si="51"/>
        <v>0.16586217139745571</v>
      </c>
      <c r="D214" s="304">
        <f t="shared" si="51"/>
        <v>0.14368848827471231</v>
      </c>
      <c r="E214" s="304">
        <f t="shared" si="51"/>
        <v>0.15227682742844642</v>
      </c>
      <c r="F214" s="304">
        <f t="shared" si="51"/>
        <v>0.14838195401457147</v>
      </c>
      <c r="G214" s="304">
        <f t="shared" si="51"/>
        <v>0.14085648573325973</v>
      </c>
      <c r="H214" s="304">
        <f t="shared" si="51"/>
        <v>0.14071050525453727</v>
      </c>
      <c r="I214" s="304">
        <f t="shared" si="51"/>
        <v>0.13873685317335838</v>
      </c>
      <c r="J214" s="304">
        <f t="shared" si="51"/>
        <v>0.13194839065336669</v>
      </c>
      <c r="K214" s="304">
        <f t="shared" si="51"/>
        <v>0.19270888468144129</v>
      </c>
      <c r="L214" s="304">
        <f t="shared" si="51"/>
        <v>0.21369950829355777</v>
      </c>
      <c r="M214" s="304">
        <f t="shared" si="51"/>
        <v>0.21899600907758546</v>
      </c>
      <c r="N214" s="304">
        <f t="shared" si="51"/>
        <v>0.20954118035702665</v>
      </c>
      <c r="O214" s="304">
        <f t="shared" si="51"/>
        <v>0.1978709399244557</v>
      </c>
      <c r="P214" s="304">
        <f t="shared" si="51"/>
        <v>0.19382437712671874</v>
      </c>
      <c r="Q214" s="304">
        <f t="shared" si="51"/>
        <v>0.19189565412389475</v>
      </c>
      <c r="R214" s="304">
        <f t="shared" si="51"/>
        <v>0.19841153898469102</v>
      </c>
      <c r="S214" s="304">
        <f t="shared" si="51"/>
        <v>0.20175445651516127</v>
      </c>
      <c r="T214" s="304">
        <f t="shared" si="51"/>
        <v>0.20154459184443907</v>
      </c>
      <c r="U214" s="304">
        <f t="shared" si="51"/>
        <v>0.21771103526225619</v>
      </c>
      <c r="V214" s="304">
        <f t="shared" si="51"/>
        <v>0.19879173137249034</v>
      </c>
      <c r="W214" s="304">
        <f t="shared" si="51"/>
        <v>0.2090935652126279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0.17561642475390898</v>
      </c>
      <c r="C215" s="304">
        <f t="shared" si="52"/>
        <v>0.15914031556038946</v>
      </c>
      <c r="D215" s="304">
        <f t="shared" si="52"/>
        <v>0.1851102739879979</v>
      </c>
      <c r="E215" s="304">
        <f t="shared" si="52"/>
        <v>0.1759274273382643</v>
      </c>
      <c r="F215" s="304">
        <f t="shared" si="52"/>
        <v>0.18031790535043776</v>
      </c>
      <c r="G215" s="304">
        <f t="shared" si="52"/>
        <v>0.18854697998943512</v>
      </c>
      <c r="H215" s="304">
        <f t="shared" si="52"/>
        <v>0.18858106549541781</v>
      </c>
      <c r="I215" s="304">
        <f t="shared" si="52"/>
        <v>0.19092018808576899</v>
      </c>
      <c r="J215" s="304">
        <f t="shared" si="52"/>
        <v>0.19825918851126692</v>
      </c>
      <c r="K215" s="304">
        <f t="shared" si="52"/>
        <v>0.12825470024848032</v>
      </c>
      <c r="L215" s="304">
        <f t="shared" si="52"/>
        <v>0.10616610065910381</v>
      </c>
      <c r="M215" s="304">
        <f t="shared" si="52"/>
        <v>0.10339201319984635</v>
      </c>
      <c r="N215" s="304">
        <f t="shared" si="52"/>
        <v>0.11308022317727728</v>
      </c>
      <c r="O215" s="304">
        <f t="shared" si="52"/>
        <v>0.12973151877079009</v>
      </c>
      <c r="P215" s="304">
        <f t="shared" si="52"/>
        <v>0.13386732397294646</v>
      </c>
      <c r="Q215" s="304">
        <f t="shared" si="52"/>
        <v>0.13606692245972821</v>
      </c>
      <c r="R215" s="304">
        <f t="shared" si="52"/>
        <v>0.12915678861346991</v>
      </c>
      <c r="S215" s="304">
        <f t="shared" si="52"/>
        <v>0.12570551355775625</v>
      </c>
      <c r="T215" s="304">
        <f t="shared" si="52"/>
        <v>0.1256120582511718</v>
      </c>
      <c r="U215" s="304">
        <f t="shared" si="52"/>
        <v>0.10827103834473635</v>
      </c>
      <c r="V215" s="304">
        <f t="shared" si="52"/>
        <v>0.12851636440360092</v>
      </c>
      <c r="W215" s="304">
        <f t="shared" si="52"/>
        <v>0.11815780087527321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0.15344965314469358</v>
      </c>
      <c r="C216" s="303">
        <f t="shared" si="53"/>
        <v>0.15881882848922715</v>
      </c>
      <c r="D216" s="303">
        <f t="shared" si="53"/>
        <v>0.15055856061826617</v>
      </c>
      <c r="E216" s="303">
        <f t="shared" si="53"/>
        <v>0.1517701094057638</v>
      </c>
      <c r="F216" s="303">
        <f t="shared" si="53"/>
        <v>0.15069845673471696</v>
      </c>
      <c r="G216" s="303">
        <f t="shared" si="53"/>
        <v>0.14920678102175522</v>
      </c>
      <c r="H216" s="303">
        <f t="shared" si="53"/>
        <v>0.14963366919645707</v>
      </c>
      <c r="I216" s="303">
        <f t="shared" si="53"/>
        <v>0.14886353319745943</v>
      </c>
      <c r="J216" s="303">
        <f t="shared" si="53"/>
        <v>0.14769607016929245</v>
      </c>
      <c r="K216" s="303">
        <f t="shared" si="53"/>
        <v>0.16756791863998255</v>
      </c>
      <c r="L216" s="303">
        <f t="shared" si="53"/>
        <v>0.16936894329190971</v>
      </c>
      <c r="M216" s="303">
        <f t="shared" si="53"/>
        <v>0.16500567583732018</v>
      </c>
      <c r="N216" s="303">
        <f t="shared" si="53"/>
        <v>0.16461134546065392</v>
      </c>
      <c r="O216" s="303">
        <f t="shared" si="53"/>
        <v>0.1524168132914043</v>
      </c>
      <c r="P216" s="303">
        <f t="shared" si="53"/>
        <v>0.15229074214459121</v>
      </c>
      <c r="Q216" s="303">
        <f t="shared" si="53"/>
        <v>0.15168151701279473</v>
      </c>
      <c r="R216" s="303">
        <f t="shared" si="53"/>
        <v>0.15226699287239195</v>
      </c>
      <c r="S216" s="303">
        <f t="shared" si="53"/>
        <v>0.15255864716980255</v>
      </c>
      <c r="T216" s="303">
        <f t="shared" si="53"/>
        <v>0.1532930679759052</v>
      </c>
      <c r="U216" s="303">
        <f t="shared" si="53"/>
        <v>0.1553727963008816</v>
      </c>
      <c r="V216" s="303">
        <f t="shared" si="53"/>
        <v>0.15326511405191384</v>
      </c>
      <c r="W216" s="303">
        <f t="shared" si="53"/>
        <v>0.15372709213758762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2.0479746211576708E-2</v>
      </c>
      <c r="C217" s="304">
        <f t="shared" si="54"/>
        <v>2.2344914947374173E-2</v>
      </c>
      <c r="D217" s="304">
        <f t="shared" si="54"/>
        <v>1.9346528062541342E-2</v>
      </c>
      <c r="E217" s="304">
        <f t="shared" si="54"/>
        <v>2.0558450691476174E-2</v>
      </c>
      <c r="F217" s="304">
        <f t="shared" si="54"/>
        <v>2.0181775872161335E-2</v>
      </c>
      <c r="G217" s="304">
        <f t="shared" si="54"/>
        <v>1.9235267527611417E-2</v>
      </c>
      <c r="H217" s="304">
        <f t="shared" si="54"/>
        <v>1.9120304135756008E-2</v>
      </c>
      <c r="I217" s="304">
        <f t="shared" si="54"/>
        <v>1.900247004199998E-2</v>
      </c>
      <c r="J217" s="304">
        <f t="shared" si="54"/>
        <v>1.7894511849538428E-2</v>
      </c>
      <c r="K217" s="304">
        <f t="shared" si="54"/>
        <v>2.6583346286360391E-2</v>
      </c>
      <c r="L217" s="304">
        <f t="shared" si="54"/>
        <v>3.0350660759301939E-2</v>
      </c>
      <c r="M217" s="304">
        <f t="shared" si="54"/>
        <v>3.0779837893937987E-2</v>
      </c>
      <c r="N217" s="304">
        <f t="shared" si="54"/>
        <v>2.9581014646674016E-2</v>
      </c>
      <c r="O217" s="304">
        <f t="shared" si="54"/>
        <v>2.7940699803098785E-2</v>
      </c>
      <c r="P217" s="304">
        <f t="shared" si="54"/>
        <v>2.7329513402788389E-2</v>
      </c>
      <c r="Q217" s="304">
        <f t="shared" si="54"/>
        <v>2.7027805425368298E-2</v>
      </c>
      <c r="R217" s="304">
        <f t="shared" si="54"/>
        <v>2.7655742997704427E-2</v>
      </c>
      <c r="S217" s="304">
        <f t="shared" si="54"/>
        <v>2.832997762094892E-2</v>
      </c>
      <c r="T217" s="304">
        <f t="shared" si="54"/>
        <v>2.796490408016904E-2</v>
      </c>
      <c r="U217" s="304">
        <f t="shared" si="54"/>
        <v>3.0339431040453696E-2</v>
      </c>
      <c r="V217" s="304">
        <f t="shared" si="54"/>
        <v>2.7841371955711718E-2</v>
      </c>
      <c r="W217" s="304">
        <f t="shared" si="54"/>
        <v>2.9316001571871995E-2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0.10631996058389993</v>
      </c>
      <c r="C218" s="304">
        <f t="shared" si="55"/>
        <v>0.11219988137203699</v>
      </c>
      <c r="D218" s="304">
        <f t="shared" si="55"/>
        <v>0.10322263480493436</v>
      </c>
      <c r="E218" s="304">
        <f t="shared" si="55"/>
        <v>0.10452220616992221</v>
      </c>
      <c r="F218" s="304">
        <f t="shared" si="55"/>
        <v>0.10345725975789263</v>
      </c>
      <c r="G218" s="304">
        <f t="shared" si="55"/>
        <v>0.10192501257847578</v>
      </c>
      <c r="H218" s="304">
        <f t="shared" si="55"/>
        <v>0.102324722644368</v>
      </c>
      <c r="I218" s="304">
        <f t="shared" si="55"/>
        <v>0.10158666369759159</v>
      </c>
      <c r="J218" s="304">
        <f t="shared" si="55"/>
        <v>0.10023937861479318</v>
      </c>
      <c r="K218" s="304">
        <f t="shared" si="55"/>
        <v>0.12185038425548606</v>
      </c>
      <c r="L218" s="304">
        <f t="shared" si="55"/>
        <v>0.12394004800145465</v>
      </c>
      <c r="M218" s="304">
        <f t="shared" si="55"/>
        <v>0.11914419330671699</v>
      </c>
      <c r="N218" s="304">
        <f t="shared" si="55"/>
        <v>0.11873224032716365</v>
      </c>
      <c r="O218" s="304">
        <f t="shared" si="55"/>
        <v>0.10573747660060649</v>
      </c>
      <c r="P218" s="304">
        <f t="shared" si="55"/>
        <v>0.10556883801701583</v>
      </c>
      <c r="Q218" s="304">
        <f t="shared" si="55"/>
        <v>0.10489918810942787</v>
      </c>
      <c r="R218" s="304">
        <f t="shared" si="55"/>
        <v>0.10526744048411285</v>
      </c>
      <c r="S218" s="304">
        <f t="shared" si="55"/>
        <v>0.10574350724341003</v>
      </c>
      <c r="T218" s="304">
        <f t="shared" si="55"/>
        <v>0.10623732072973988</v>
      </c>
      <c r="U218" s="304">
        <f t="shared" si="55"/>
        <v>0.10848027468250127</v>
      </c>
      <c r="V218" s="304">
        <f t="shared" si="55"/>
        <v>0.1064205037046974</v>
      </c>
      <c r="W218" s="304">
        <f t="shared" si="55"/>
        <v>0.1068745756156891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2.6649946349216937E-2</v>
      </c>
      <c r="C219" s="305">
        <f t="shared" si="56"/>
        <v>2.4274032169815996E-2</v>
      </c>
      <c r="D219" s="305">
        <f t="shared" si="56"/>
        <v>2.7989397750790443E-2</v>
      </c>
      <c r="E219" s="305">
        <f t="shared" si="56"/>
        <v>2.6689452544365437E-2</v>
      </c>
      <c r="F219" s="305">
        <f t="shared" si="56"/>
        <v>2.7059421104662983E-2</v>
      </c>
      <c r="G219" s="305">
        <f t="shared" si="56"/>
        <v>2.8046500915668033E-2</v>
      </c>
      <c r="H219" s="305">
        <f t="shared" si="56"/>
        <v>2.8188642416333055E-2</v>
      </c>
      <c r="I219" s="305">
        <f t="shared" si="56"/>
        <v>2.8274399457867857E-2</v>
      </c>
      <c r="J219" s="305">
        <f t="shared" si="56"/>
        <v>2.9562179704960844E-2</v>
      </c>
      <c r="K219" s="305">
        <f t="shared" si="56"/>
        <v>1.9134188098136076E-2</v>
      </c>
      <c r="L219" s="305">
        <f t="shared" si="56"/>
        <v>1.50782345311531E-2</v>
      </c>
      <c r="M219" s="305">
        <f t="shared" si="56"/>
        <v>1.5081644636665194E-2</v>
      </c>
      <c r="N219" s="305">
        <f t="shared" si="56"/>
        <v>1.6298090486816262E-2</v>
      </c>
      <c r="O219" s="305">
        <f t="shared" si="56"/>
        <v>1.8738636887699001E-2</v>
      </c>
      <c r="P219" s="305">
        <f t="shared" si="56"/>
        <v>1.9392390724786993E-2</v>
      </c>
      <c r="Q219" s="305">
        <f t="shared" si="56"/>
        <v>1.9754523477998571E-2</v>
      </c>
      <c r="R219" s="305">
        <f t="shared" si="56"/>
        <v>1.934380939057467E-2</v>
      </c>
      <c r="S219" s="305">
        <f t="shared" si="56"/>
        <v>1.8485162305443593E-2</v>
      </c>
      <c r="T219" s="305">
        <f t="shared" si="56"/>
        <v>1.9090843165996286E-2</v>
      </c>
      <c r="U219" s="305">
        <f t="shared" si="56"/>
        <v>1.655309057792665E-2</v>
      </c>
      <c r="V219" s="305">
        <f t="shared" si="56"/>
        <v>1.900323839150473E-2</v>
      </c>
      <c r="W219" s="305">
        <f t="shared" si="56"/>
        <v>1.7536514950026526E-2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0.32899645234755875</v>
      </c>
      <c r="C224" s="306">
        <f>IF(C$5=0,0,C$5/NFM_fec!C$5)</f>
        <v>0.32834400857980744</v>
      </c>
      <c r="D224" s="306">
        <f>IF(D$5=0,0,D$5/NFM_fec!D$5)</f>
        <v>0.33152734561040215</v>
      </c>
      <c r="E224" s="306">
        <f>IF(E$5=0,0,E$5/NFM_fec!E$5)</f>
        <v>0.33083164137174031</v>
      </c>
      <c r="F224" s="306">
        <f>IF(F$5=0,0,F$5/NFM_fec!F$5)</f>
        <v>0.33398507034779662</v>
      </c>
      <c r="G224" s="306">
        <f>IF(G$5=0,0,G$5/NFM_fec!G$5)</f>
        <v>0.33484905008790344</v>
      </c>
      <c r="H224" s="306">
        <f>IF(H$5=0,0,H$5/NFM_fec!H$5)</f>
        <v>0.33695106748234249</v>
      </c>
      <c r="I224" s="306">
        <f>IF(I$5=0,0,I$5/NFM_fec!I$5)</f>
        <v>0.33787742229506101</v>
      </c>
      <c r="J224" s="306">
        <f>IF(J$5=0,0,J$5/NFM_fec!J$5)</f>
        <v>0.33782872205312314</v>
      </c>
      <c r="K224" s="306">
        <f>IF(K$5=0,0,K$5/NFM_fec!K$5)</f>
        <v>0.33497187014660579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0.32984340559873876</v>
      </c>
      <c r="C225" s="307">
        <f>IF(C$6=0,0,C$6/NFM_fec!C$6)</f>
        <v>0.32984340559873865</v>
      </c>
      <c r="D225" s="307">
        <f>IF(D$6=0,0,D$6/NFM_fec!D$6)</f>
        <v>0.3298434055987387</v>
      </c>
      <c r="E225" s="307">
        <f>IF(E$6=0,0,E$6/NFM_fec!E$6)</f>
        <v>0.3298434055987387</v>
      </c>
      <c r="F225" s="307">
        <f>IF(F$6=0,0,F$6/NFM_fec!F$6)</f>
        <v>0.33187899818276484</v>
      </c>
      <c r="G225" s="307">
        <f>IF(G$6=0,0,G$6/NFM_fec!G$6)</f>
        <v>0.33187899818276489</v>
      </c>
      <c r="H225" s="307">
        <f>IF(H$6=0,0,H$6/NFM_fec!H$6)</f>
        <v>0.33477789366950889</v>
      </c>
      <c r="I225" s="307">
        <f>IF(I$6=0,0,I$6/NFM_fec!I$6)</f>
        <v>0.33477789366950905</v>
      </c>
      <c r="J225" s="307">
        <f>IF(J$6=0,0,J$6/NFM_fec!J$6)</f>
        <v>0.33477789366950911</v>
      </c>
      <c r="K225" s="307">
        <f>IF(K$6=0,0,K$6/NFM_fec!K$6)</f>
        <v>0.33477789366950889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8.561593001889739E-2</v>
      </c>
      <c r="C226" s="308">
        <f>IF(C$7=0,0,C$7/NFM_fec!C$7)</f>
        <v>8.5615930018897432E-2</v>
      </c>
      <c r="D226" s="308">
        <f>IF(D$7=0,0,D$7/NFM_fec!D$7)</f>
        <v>8.5615930018897418E-2</v>
      </c>
      <c r="E226" s="308">
        <f>IF(E$7=0,0,E$7/NFM_fec!E$7)</f>
        <v>8.5615930018897418E-2</v>
      </c>
      <c r="F226" s="308">
        <f>IF(F$7=0,0,F$7/NFM_fec!F$7)</f>
        <v>8.6144299388309559E-2</v>
      </c>
      <c r="G226" s="308">
        <f>IF(G$7=0,0,G$7/NFM_fec!G$7)</f>
        <v>8.6144299388309573E-2</v>
      </c>
      <c r="H226" s="308">
        <f>IF(H$7=0,0,H$7/NFM_fec!H$7)</f>
        <v>8.68967523066108E-2</v>
      </c>
      <c r="I226" s="308">
        <f>IF(I$7=0,0,I$7/NFM_fec!I$7)</f>
        <v>8.6896752306610758E-2</v>
      </c>
      <c r="J226" s="308">
        <f>IF(J$7=0,0,J$7/NFM_fec!J$7)</f>
        <v>8.6896752306610772E-2</v>
      </c>
      <c r="K226" s="308">
        <f>IF(K$7=0,0,K$7/NFM_fec!K$7)</f>
        <v>8.6896752306610758E-2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0.47074036226709232</v>
      </c>
      <c r="C227" s="308">
        <f>IF(C$8=0,0,C$8/NFM_fec!C$8)</f>
        <v>0.47074036226709232</v>
      </c>
      <c r="D227" s="308">
        <f>IF(D$8=0,0,D$8/NFM_fec!D$8)</f>
        <v>0.47074036226709198</v>
      </c>
      <c r="E227" s="308">
        <f>IF(E$8=0,0,E$8/NFM_fec!E$8)</f>
        <v>0.47074036226709215</v>
      </c>
      <c r="F227" s="308">
        <f>IF(F$8=0,0,F$8/NFM_fec!F$8)</f>
        <v>0.47364548504404513</v>
      </c>
      <c r="G227" s="308">
        <f>IF(G$8=0,0,G$8/NFM_fec!G$8)</f>
        <v>0.47364548504404513</v>
      </c>
      <c r="H227" s="308">
        <f>IF(H$8=0,0,H$8/NFM_fec!H$8)</f>
        <v>0.47778268193336071</v>
      </c>
      <c r="I227" s="308">
        <f>IF(I$8=0,0,I$8/NFM_fec!I$8)</f>
        <v>0.47778268193336076</v>
      </c>
      <c r="J227" s="308">
        <f>IF(J$8=0,0,J$8/NFM_fec!J$8)</f>
        <v>0.47778268193336065</v>
      </c>
      <c r="K227" s="308">
        <f>IF(K$8=0,0,K$8/NFM_fec!K$8)</f>
        <v>0.47778268193336071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0.3269167095888349</v>
      </c>
      <c r="C228" s="308">
        <f>IF(C$9=0,0,C$9/NFM_fec!C$9)</f>
        <v>0.32691670958883479</v>
      </c>
      <c r="D228" s="308">
        <f>IF(D$9=0,0,D$9/NFM_fec!D$9)</f>
        <v>0.32691670958883479</v>
      </c>
      <c r="E228" s="308">
        <f>IF(E$9=0,0,E$9/NFM_fec!E$9)</f>
        <v>0.32691670958883468</v>
      </c>
      <c r="F228" s="308">
        <f>IF(F$9=0,0,F$9/NFM_fec!F$9)</f>
        <v>0.32893424038780661</v>
      </c>
      <c r="G228" s="308">
        <f>IF(G$9=0,0,G$9/NFM_fec!G$9)</f>
        <v>0.32893424038780678</v>
      </c>
      <c r="H228" s="308">
        <f>IF(H$9=0,0,H$9/NFM_fec!H$9)</f>
        <v>0.33180741401469183</v>
      </c>
      <c r="I228" s="308">
        <f>IF(I$9=0,0,I$9/NFM_fec!I$9)</f>
        <v>0.33180741401469183</v>
      </c>
      <c r="J228" s="308">
        <f>IF(J$9=0,0,J$9/NFM_fec!J$9)</f>
        <v>0.33180741401469199</v>
      </c>
      <c r="K228" s="308">
        <f>IF(K$9=0,0,K$9/NFM_fec!K$9)</f>
        <v>0.33180741401469194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0.52915528384306043</v>
      </c>
      <c r="C229" s="309">
        <f>IF(C$10=0,0,C$10/NFM_fec!C$10)</f>
        <v>0.52384695111730695</v>
      </c>
      <c r="D229" s="309">
        <f>IF(D$10=0,0,D$10/NFM_fec!D$10)</f>
        <v>0.53196039456196476</v>
      </c>
      <c r="E229" s="309">
        <f>IF(E$10=0,0,E$10/NFM_fec!E$10)</f>
        <v>0.52895720437966709</v>
      </c>
      <c r="F229" s="309">
        <f>IF(F$10=0,0,F$10/NFM_fec!F$10)</f>
        <v>0.53299912336270838</v>
      </c>
      <c r="G229" s="309">
        <f>IF(G$10=0,0,G$10/NFM_fec!G$10)</f>
        <v>0.53544626152643959</v>
      </c>
      <c r="H229" s="309">
        <f>IF(H$10=0,0,H$10/NFM_fec!H$10)</f>
        <v>0.54037653569503996</v>
      </c>
      <c r="I229" s="309">
        <f>IF(I$10=0,0,I$10/NFM_fec!I$10)</f>
        <v>0.54064232075599528</v>
      </c>
      <c r="J229" s="309">
        <f>IF(J$10=0,0,J$10/NFM_fec!J$10)</f>
        <v>0.54348874534160319</v>
      </c>
      <c r="K229" s="309">
        <f>IF(K$10=0,0,K$10/NFM_fec!K$10)</f>
        <v>0.51937009450652694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0.34701430056795801</v>
      </c>
      <c r="C230" s="310">
        <f>IF(C$16=0,0,C$16/NFM_fec!C$16)</f>
        <v>0.34723670168880116</v>
      </c>
      <c r="D230" s="310">
        <f>IF(D$16=0,0,D$16/NFM_fec!D$16)</f>
        <v>0.35080409606200141</v>
      </c>
      <c r="E230" s="310">
        <f>IF(E$16=0,0,E$16/NFM_fec!E$16)</f>
        <v>0.35089834293364519</v>
      </c>
      <c r="F230" s="310">
        <f>IF(F$16=0,0,F$16/NFM_fec!F$16)</f>
        <v>0.35434453933557675</v>
      </c>
      <c r="G230" s="310">
        <f>IF(G$16=0,0,G$16/NFM_fec!G$16)</f>
        <v>0.3546499665013696</v>
      </c>
      <c r="H230" s="310">
        <f>IF(H$16=0,0,H$16/NFM_fec!H$16)</f>
        <v>0.35621205590803651</v>
      </c>
      <c r="I230" s="310">
        <f>IF(I$16=0,0,I$16/NFM_fec!I$16)</f>
        <v>0.35742732406061717</v>
      </c>
      <c r="J230" s="310">
        <f>IF(J$16=0,0,J$16/NFM_fec!J$16)</f>
        <v>0.35657389615006957</v>
      </c>
      <c r="K230" s="310">
        <f>IF(K$16=0,0,K$16/NFM_fec!K$16)</f>
        <v>0.35722765346510915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0.29729450987481609</v>
      </c>
      <c r="C231" s="311">
        <f>IF(C$27=0,0,C$27/NFM_fec!C$27)</f>
        <v>0.29395719041459795</v>
      </c>
      <c r="D231" s="311">
        <f>IF(D$27=0,0,D$27/NFM_fec!D$27)</f>
        <v>0.29932156494025647</v>
      </c>
      <c r="E231" s="311">
        <f>IF(E$27=0,0,E$27/NFM_fec!E$27)</f>
        <v>0.29735025429495809</v>
      </c>
      <c r="F231" s="311">
        <f>IF(F$27=0,0,F$27/NFM_fec!F$27)</f>
        <v>0.30046728264536315</v>
      </c>
      <c r="G231" s="311">
        <f>IF(G$27=0,0,G$27/NFM_fec!G$27)</f>
        <v>0.30242360942383212</v>
      </c>
      <c r="H231" s="311">
        <f>IF(H$27=0,0,H$27/NFM_fec!H$27)</f>
        <v>0.30488842203118466</v>
      </c>
      <c r="I231" s="311">
        <f>IF(I$27=0,0,I$27/NFM_fec!I$27)</f>
        <v>0.3057461117581674</v>
      </c>
      <c r="J231" s="311">
        <f>IF(J$27=0,0,J$27/NFM_fec!J$27)</f>
        <v>0.30695207906836175</v>
      </c>
      <c r="K231" s="311">
        <f>IF(K$27=0,0,K$27/NFM_fec!K$27)</f>
        <v>0.29347786870478337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0.43512289686608102</v>
      </c>
      <c r="C233" s="306">
        <f>IF(C$34=0,0,C$34/NFM_fec!C$34)</f>
        <v>0.43461736252408173</v>
      </c>
      <c r="D233" s="306">
        <f>IF(D$34=0,0,D$34/NFM_fec!D$34)</f>
        <v>0.43622967369983418</v>
      </c>
      <c r="E233" s="306">
        <f>IF(E$34=0,0,E$34/NFM_fec!E$34)</f>
        <v>0.43586334002640059</v>
      </c>
      <c r="F233" s="306">
        <f>IF(F$34=0,0,F$34/NFM_fec!F$34)</f>
        <v>0.43999437839343036</v>
      </c>
      <c r="G233" s="306">
        <f>IF(G$34=0,0,G$34/NFM_fec!G$34)</f>
        <v>0.4403804500812657</v>
      </c>
      <c r="H233" s="306">
        <f>IF(H$34=0,0,H$34/NFM_fec!H$34)</f>
        <v>0.44029832703249649</v>
      </c>
      <c r="I233" s="306">
        <f>IF(I$34=0,0,I$34/NFM_fec!I$34)</f>
        <v>0.44049080989470257</v>
      </c>
      <c r="J233" s="306">
        <f>IF(J$34=0,0,J$34/NFM_fec!J$34)</f>
        <v>0.4407167314476107</v>
      </c>
      <c r="K233" s="306">
        <f>IF(K$34=0,0,K$34/NFM_fec!K$34)</f>
        <v>0.43663880434514069</v>
      </c>
      <c r="L233" s="306">
        <f>IF(L$34=0,0,L$34/NFM_fec!L$34)</f>
        <v>0.43577887362441037</v>
      </c>
      <c r="M233" s="306">
        <f>IF(M$34=0,0,M$34/NFM_fec!M$34)</f>
        <v>0.43592097679438352</v>
      </c>
      <c r="N233" s="306">
        <f>IF(N$34=0,0,N$34/NFM_fec!N$34)</f>
        <v>0.43669102373054669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0.36692933970135444</v>
      </c>
      <c r="C234" s="307">
        <f>IF(C$35=0,0,C$35/NFM_fec!C$35)</f>
        <v>0.36736375748233596</v>
      </c>
      <c r="D234" s="307">
        <f>IF(D$35=0,0,D$35/NFM_fec!D$35)</f>
        <v>0.36736375748233607</v>
      </c>
      <c r="E234" s="307">
        <f>IF(E$35=0,0,E$35/NFM_fec!E$35)</f>
        <v>0.3673637574823358</v>
      </c>
      <c r="F234" s="307">
        <f>IF(F$35=0,0,F$35/NFM_fec!F$35)</f>
        <v>0.37060013654862828</v>
      </c>
      <c r="G234" s="307">
        <f>IF(G$35=0,0,G$35/NFM_fec!G$35)</f>
        <v>0.37060013654862867</v>
      </c>
      <c r="H234" s="307">
        <f>IF(H$35=0,0,H$35/NFM_fec!H$35)</f>
        <v>0.37060013654862833</v>
      </c>
      <c r="I234" s="307">
        <f>IF(I$35=0,0,I$35/NFM_fec!I$35)</f>
        <v>0.37060013654862839</v>
      </c>
      <c r="J234" s="307">
        <f>IF(J$35=0,0,J$35/NFM_fec!J$35)</f>
        <v>0.37060013654862844</v>
      </c>
      <c r="K234" s="307">
        <f>IF(K$35=0,0,K$35/NFM_fec!K$35)</f>
        <v>0.37060013654862856</v>
      </c>
      <c r="L234" s="307">
        <f>IF(L$35=0,0,L$35/NFM_fec!L$35)</f>
        <v>0.37060013654862833</v>
      </c>
      <c r="M234" s="307">
        <f>IF(M$35=0,0,M$35/NFM_fec!M$35)</f>
        <v>0.3706001365486285</v>
      </c>
      <c r="N234" s="307">
        <f>IF(N$35=0,0,N$35/NFM_fec!N$35)</f>
        <v>0.37060013654862844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9.5211408802940836E-2</v>
      </c>
      <c r="C235" s="308">
        <f>IF(C$36=0,0,C$36/NFM_fec!C$36)</f>
        <v>9.5324132219852503E-2</v>
      </c>
      <c r="D235" s="308">
        <f>IF(D$36=0,0,D$36/NFM_fec!D$36)</f>
        <v>9.5324132219852517E-2</v>
      </c>
      <c r="E235" s="308">
        <f>IF(E$36=0,0,E$36/NFM_fec!E$36)</f>
        <v>9.5324132219852517E-2</v>
      </c>
      <c r="F235" s="308">
        <f>IF(F$36=0,0,F$36/NFM_fec!F$36)</f>
        <v>9.616391300863554E-2</v>
      </c>
      <c r="G235" s="308">
        <f>IF(G$36=0,0,G$36/NFM_fec!G$36)</f>
        <v>9.6163913008635554E-2</v>
      </c>
      <c r="H235" s="308">
        <f>IF(H$36=0,0,H$36/NFM_fec!H$36)</f>
        <v>9.616391300863554E-2</v>
      </c>
      <c r="I235" s="308">
        <f>IF(I$36=0,0,I$36/NFM_fec!I$36)</f>
        <v>9.6163913008635554E-2</v>
      </c>
      <c r="J235" s="308">
        <f>IF(J$36=0,0,J$36/NFM_fec!J$36)</f>
        <v>9.6163913008635554E-2</v>
      </c>
      <c r="K235" s="308">
        <f>IF(K$36=0,0,K$36/NFM_fec!K$36)</f>
        <v>9.6163913008635554E-2</v>
      </c>
      <c r="L235" s="308">
        <f>IF(L$36=0,0,L$36/NFM_fec!L$36)</f>
        <v>9.6163913008635596E-2</v>
      </c>
      <c r="M235" s="308">
        <f>IF(M$36=0,0,M$36/NFM_fec!M$36)</f>
        <v>9.6163913008635596E-2</v>
      </c>
      <c r="N235" s="308">
        <f>IF(N$36=0,0,N$36/NFM_fec!N$36)</f>
        <v>9.616391300863554E-2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0.52170792646016628</v>
      </c>
      <c r="C236" s="308">
        <f>IF(C$37=0,0,C$37/NFM_fec!C$37)</f>
        <v>0.52232559088546859</v>
      </c>
      <c r="D236" s="308">
        <f>IF(D$37=0,0,D$37/NFM_fec!D$37)</f>
        <v>0.52232559088546848</v>
      </c>
      <c r="E236" s="308">
        <f>IF(E$37=0,0,E$37/NFM_fec!E$37)</f>
        <v>0.52232559088546848</v>
      </c>
      <c r="F236" s="308">
        <f>IF(F$37=0,0,F$37/NFM_fec!F$37)</f>
        <v>0.52692714336227198</v>
      </c>
      <c r="G236" s="308">
        <f>IF(G$37=0,0,G$37/NFM_fec!G$37)</f>
        <v>0.52692714336227187</v>
      </c>
      <c r="H236" s="308">
        <f>IF(H$37=0,0,H$37/NFM_fec!H$37)</f>
        <v>0.52692714336227187</v>
      </c>
      <c r="I236" s="308">
        <f>IF(I$37=0,0,I$37/NFM_fec!I$37)</f>
        <v>0.52692714336227209</v>
      </c>
      <c r="J236" s="308">
        <f>IF(J$37=0,0,J$37/NFM_fec!J$37)</f>
        <v>0.5269271433622722</v>
      </c>
      <c r="K236" s="308">
        <f>IF(K$37=0,0,K$37/NFM_fec!K$37)</f>
        <v>0.52692714336227209</v>
      </c>
      <c r="L236" s="308">
        <f>IF(L$37=0,0,L$37/NFM_fec!L$37)</f>
        <v>0.52692714336227209</v>
      </c>
      <c r="M236" s="308">
        <f>IF(M$37=0,0,M$37/NFM_fec!M$37)</f>
        <v>0.52692714336227198</v>
      </c>
      <c r="N236" s="308">
        <f>IF(N$37=0,0,N$37/NFM_fec!N$37)</f>
        <v>0.52692714336227198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0.36396567162624194</v>
      </c>
      <c r="C237" s="308">
        <f>IF(C$38=0,0,C$38/NFM_fec!C$38)</f>
        <v>0.36439658063872366</v>
      </c>
      <c r="D237" s="308">
        <f>IF(D$38=0,0,D$38/NFM_fec!D$38)</f>
        <v>0.3643965806387236</v>
      </c>
      <c r="E237" s="308">
        <f>IF(E$38=0,0,E$38/NFM_fec!E$38)</f>
        <v>0.36439658063872377</v>
      </c>
      <c r="F237" s="308">
        <f>IF(F$38=0,0,F$38/NFM_fec!F$38)</f>
        <v>0.36760681964947989</v>
      </c>
      <c r="G237" s="308">
        <f>IF(G$38=0,0,G$38/NFM_fec!G$38)</f>
        <v>0.36760681964947983</v>
      </c>
      <c r="H237" s="308">
        <f>IF(H$38=0,0,H$38/NFM_fec!H$38)</f>
        <v>0.36760681964947983</v>
      </c>
      <c r="I237" s="308">
        <f>IF(I$38=0,0,I$38/NFM_fec!I$38)</f>
        <v>0.36760681964947978</v>
      </c>
      <c r="J237" s="308">
        <f>IF(J$38=0,0,J$38/NFM_fec!J$38)</f>
        <v>0.36760681964947972</v>
      </c>
      <c r="K237" s="308">
        <f>IF(K$38=0,0,K$38/NFM_fec!K$38)</f>
        <v>0.36760681964947967</v>
      </c>
      <c r="L237" s="308">
        <f>IF(L$38=0,0,L$38/NFM_fec!L$38)</f>
        <v>0.36760681964947972</v>
      </c>
      <c r="M237" s="308">
        <f>IF(M$38=0,0,M$38/NFM_fec!M$38)</f>
        <v>0.36760681964947983</v>
      </c>
      <c r="N237" s="308">
        <f>IF(N$38=0,0,N$38/NFM_fec!N$38)</f>
        <v>0.36760681964947978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0.58594460293163231</v>
      </c>
      <c r="C238" s="309">
        <f>IF(C$39=0,0,C$39/NFM_fec!C$39)</f>
        <v>0.58075333302838139</v>
      </c>
      <c r="D238" s="309">
        <f>IF(D$39=0,0,D$39/NFM_fec!D$39)</f>
        <v>0.58974815358192734</v>
      </c>
      <c r="E238" s="309">
        <f>IF(E$39=0,0,E$39/NFM_fec!E$39)</f>
        <v>0.58641872176149279</v>
      </c>
      <c r="F238" s="309">
        <f>IF(F$39=0,0,F$39/NFM_fec!F$39)</f>
        <v>0.59244915863306258</v>
      </c>
      <c r="G238" s="309">
        <f>IF(G$39=0,0,G$39/NFM_fec!G$39)</f>
        <v>0.59516924743361155</v>
      </c>
      <c r="H238" s="309">
        <f>IF(H$39=0,0,H$39/NFM_fec!H$39)</f>
        <v>0.59544831818788013</v>
      </c>
      <c r="I238" s="309">
        <f>IF(I$39=0,0,I$39/NFM_fec!I$39)</f>
        <v>0.59574119039289131</v>
      </c>
      <c r="J238" s="309">
        <f>IF(J$39=0,0,J$39/NFM_fec!J$39)</f>
        <v>0.59887770469429191</v>
      </c>
      <c r="K238" s="309">
        <f>IF(K$39=0,0,K$39/NFM_fec!K$39)</f>
        <v>0.57230103245178787</v>
      </c>
      <c r="L238" s="309">
        <f>IF(L$39=0,0,L$39/NFM_fec!L$39)</f>
        <v>0.56185210549156339</v>
      </c>
      <c r="M238" s="309">
        <f>IF(M$39=0,0,M$39/NFM_fec!M$39)</f>
        <v>0.56139035933124037</v>
      </c>
      <c r="N238" s="309">
        <f>IF(N$39=0,0,N$39/NFM_fec!N$39)</f>
        <v>0.56435052059996826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0.443841757174888</v>
      </c>
      <c r="C239" s="310">
        <f>IF(C$45=0,0,C$45/NFM_fec!C$45)</f>
        <v>0.44436723369147246</v>
      </c>
      <c r="D239" s="310">
        <f>IF(D$45=0,0,D$45/NFM_fec!D$45)</f>
        <v>0.44436723369147224</v>
      </c>
      <c r="E239" s="310">
        <f>IF(E$45=0,0,E$45/NFM_fec!E$45)</f>
        <v>0.44436723369147224</v>
      </c>
      <c r="F239" s="310">
        <f>IF(F$45=0,0,F$45/NFM_fec!F$45)</f>
        <v>0.44828199333657565</v>
      </c>
      <c r="G239" s="310">
        <f>IF(G$45=0,0,G$45/NFM_fec!G$45)</f>
        <v>0.44828199333657587</v>
      </c>
      <c r="H239" s="310">
        <f>IF(H$45=0,0,H$45/NFM_fec!H$45)</f>
        <v>0.44828199333657581</v>
      </c>
      <c r="I239" s="310">
        <f>IF(I$45=0,0,I$45/NFM_fec!I$45)</f>
        <v>0.44828199333657587</v>
      </c>
      <c r="J239" s="310">
        <f>IF(J$45=0,0,J$45/NFM_fec!J$45)</f>
        <v>0.44828199333657565</v>
      </c>
      <c r="K239" s="310">
        <f>IF(K$45=0,0,K$45/NFM_fec!K$45)</f>
        <v>0.44828199333657581</v>
      </c>
      <c r="L239" s="310">
        <f>IF(L$45=0,0,L$45/NFM_fec!L$45)</f>
        <v>0.44828199333657565</v>
      </c>
      <c r="M239" s="310">
        <f>IF(M$45=0,0,M$45/NFM_fec!M$45)</f>
        <v>0.44828199333657576</v>
      </c>
      <c r="N239" s="310">
        <f>IF(N$45=0,0,N$45/NFM_fec!N$45)</f>
        <v>0.44828199333657581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0.3635535412839172</v>
      </c>
      <c r="C240" s="310">
        <f>IF(C$46=0,0,C$46/NFM_fec!C$46)</f>
        <v>0.35989801149546635</v>
      </c>
      <c r="D240" s="310">
        <f>IF(D$46=0,0,D$46/NFM_fec!D$46)</f>
        <v>0.36646572879463651</v>
      </c>
      <c r="E240" s="310">
        <f>IF(E$46=0,0,E$46/NFM_fec!E$46)</f>
        <v>0.3640522114376295</v>
      </c>
      <c r="F240" s="310">
        <f>IF(F$46=0,0,F$46/NFM_fec!F$46)</f>
        <v>0.36883306753077272</v>
      </c>
      <c r="G240" s="310">
        <f>IF(G$46=0,0,G$46/NFM_fec!G$46)</f>
        <v>0.37123452036265037</v>
      </c>
      <c r="H240" s="310">
        <f>IF(H$46=0,0,H$46/NFM_fec!H$46)</f>
        <v>0.37101937686290376</v>
      </c>
      <c r="I240" s="310">
        <f>IF(I$46=0,0,I$46/NFM_fec!I$46)</f>
        <v>0.37206310133734211</v>
      </c>
      <c r="J240" s="310">
        <f>IF(J$46=0,0,J$46/NFM_fec!J$46)</f>
        <v>0.37353064555225363</v>
      </c>
      <c r="K240" s="310">
        <f>IF(K$46=0,0,K$46/NFM_fec!K$46)</f>
        <v>0.35713384996549552</v>
      </c>
      <c r="L240" s="310">
        <f>IF(L$46=0,0,L$46/NFM_fec!L$46)</f>
        <v>0.35464701538975413</v>
      </c>
      <c r="M240" s="310">
        <f>IF(M$46=0,0,M$46/NFM_fec!M$46)</f>
        <v>0.35276773577400117</v>
      </c>
      <c r="N240" s="310">
        <f>IF(N$46=0,0,N$46/NFM_fec!N$46)</f>
        <v>0.35546675162502223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0.39901506012408255</v>
      </c>
      <c r="C241" s="311">
        <f>IF(C$53=0,0,C$53/NFM_fec!C$53)</f>
        <v>0.39804051904974352</v>
      </c>
      <c r="D241" s="311">
        <f>IF(D$53=0,0,D$53/NFM_fec!D$53)</f>
        <v>0.40303659322433605</v>
      </c>
      <c r="E241" s="311">
        <f>IF(E$53=0,0,E$53/NFM_fec!E$53)</f>
        <v>0.40206894437875335</v>
      </c>
      <c r="F241" s="311">
        <f>IF(F$53=0,0,F$53/NFM_fec!F$53)</f>
        <v>0.40676988731244945</v>
      </c>
      <c r="G241" s="311">
        <f>IF(G$53=0,0,G$53/NFM_fec!G$53)</f>
        <v>0.40775370680776474</v>
      </c>
      <c r="H241" s="311">
        <f>IF(H$53=0,0,H$53/NFM_fec!H$53)</f>
        <v>0.4068687121937834</v>
      </c>
      <c r="I241" s="311">
        <f>IF(I$53=0,0,I$53/NFM_fec!I$53)</f>
        <v>0.40777154578546881</v>
      </c>
      <c r="J241" s="311">
        <f>IF(J$53=0,0,J$53/NFM_fec!J$53)</f>
        <v>0.40824933888107073</v>
      </c>
      <c r="K241" s="311">
        <f>IF(K$53=0,0,K$53/NFM_fec!K$53)</f>
        <v>0.40215550566272262</v>
      </c>
      <c r="L241" s="311">
        <f>IF(L$53=0,0,L$53/NFM_fec!L$53)</f>
        <v>0.40260359890017383</v>
      </c>
      <c r="M241" s="311">
        <f>IF(M$53=0,0,M$53/NFM_fec!M$53)</f>
        <v>0.40202454453885816</v>
      </c>
      <c r="N241" s="311">
        <f>IF(N$53=0,0,N$53/NFM_fec!N$53)</f>
        <v>0.40330969014397366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0.47652891136807646</v>
      </c>
      <c r="C243" s="306">
        <f>IF(C$72=0,0,C$72/NFM_fec!C$72)</f>
        <v>0.47254933476441396</v>
      </c>
      <c r="D243" s="306">
        <f>IF(D$72=0,0,D$72/NFM_fec!D$72)</f>
        <v>0.47982388876663229</v>
      </c>
      <c r="E243" s="306">
        <f>IF(E$72=0,0,E$72/NFM_fec!E$72)</f>
        <v>0.47734474874019928</v>
      </c>
      <c r="F243" s="306">
        <f>IF(F$72=0,0,F$72/NFM_fec!F$72)</f>
        <v>0.47910359235491556</v>
      </c>
      <c r="G243" s="306">
        <f>IF(G$72=0,0,G$72/NFM_fec!G$72)</f>
        <v>0.50022693856279821</v>
      </c>
      <c r="H243" s="306">
        <f>IF(H$72=0,0,H$72/NFM_fec!H$72)</f>
        <v>0.50261536915972438</v>
      </c>
      <c r="I243" s="306">
        <f>IF(I$72=0,0,I$72/NFM_fec!I$72)</f>
        <v>0.50541404439418869</v>
      </c>
      <c r="J243" s="306">
        <f>IF(J$72=0,0,J$72/NFM_fec!J$72)</f>
        <v>0.50691662153219497</v>
      </c>
      <c r="K243" s="306">
        <f>IF(K$72=0,0,K$72/NFM_fec!K$72)</f>
        <v>0.49005711659756973</v>
      </c>
      <c r="L243" s="306">
        <f>IF(L$72=0,0,L$72/NFM_fec!L$72)</f>
        <v>0.49040314720786843</v>
      </c>
      <c r="M243" s="306">
        <f>IF(M$72=0,0,M$72/NFM_fec!M$72)</f>
        <v>0.48827934859791483</v>
      </c>
      <c r="N243" s="306">
        <f>IF(N$72=0,0,N$72/NFM_fec!N$72)</f>
        <v>0.49126332314874521</v>
      </c>
      <c r="O243" s="306">
        <f>IF(O$72=0,0,O$72/NFM_fec!O$72)</f>
        <v>0.49453099177445581</v>
      </c>
      <c r="P243" s="306">
        <f>IF(P$72=0,0,P$72/NFM_fec!P$72)</f>
        <v>0.49540023032204017</v>
      </c>
      <c r="Q243" s="306">
        <f>IF(Q$72=0,0,Q$72/NFM_fec!Q$72)</f>
        <v>0.4955251126817562</v>
      </c>
      <c r="R243" s="306">
        <f>IF(R$72=0,0,R$72/NFM_fec!R$72)</f>
        <v>0.49210535129635002</v>
      </c>
      <c r="S243" s="306">
        <f>IF(S$72=0,0,S$72/NFM_fec!S$72)</f>
        <v>0.49217846660533388</v>
      </c>
      <c r="T243" s="306">
        <f>IF(T$72=0,0,T$72/NFM_fec!T$72)</f>
        <v>0.4892040506001189</v>
      </c>
      <c r="U243" s="306">
        <f>IF(U$72=0,0,U$72/NFM_fec!U$72)</f>
        <v>0.48493358509564127</v>
      </c>
      <c r="V243" s="306">
        <f>IF(V$72=0,0,V$72/NFM_fec!V$72)</f>
        <v>0.49202511582193392</v>
      </c>
      <c r="W243" s="306">
        <f>IF(W$72=0,0,W$72/NFM_fec!W$72)</f>
        <v>0.48907990380451533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0.42971730490225407</v>
      </c>
      <c r="C244" s="307">
        <f>IF(C$73=0,0,C$73/NFM_fec!C$73)</f>
        <v>0.42971730490225407</v>
      </c>
      <c r="D244" s="307">
        <f>IF(D$73=0,0,D$73/NFM_fec!D$73)</f>
        <v>0.42971730490225402</v>
      </c>
      <c r="E244" s="307">
        <f>IF(E$73=0,0,E$73/NFM_fec!E$73)</f>
        <v>0.42971730490225413</v>
      </c>
      <c r="F244" s="307">
        <f>IF(F$73=0,0,F$73/NFM_fec!F$73)</f>
        <v>0.42971730490225385</v>
      </c>
      <c r="G244" s="307">
        <f>IF(G$73=0,0,G$73/NFM_fec!G$73)</f>
        <v>0.44174557441202872</v>
      </c>
      <c r="H244" s="307">
        <f>IF(H$73=0,0,H$73/NFM_fec!H$73)</f>
        <v>0.44894774559545375</v>
      </c>
      <c r="I244" s="307">
        <f>IF(I$73=0,0,I$73/NFM_fec!I$73)</f>
        <v>0.45031367115956294</v>
      </c>
      <c r="J244" s="307">
        <f>IF(J$73=0,0,J$73/NFM_fec!J$73)</f>
        <v>0.45031367115956322</v>
      </c>
      <c r="K244" s="307">
        <f>IF(K$73=0,0,K$73/NFM_fec!K$73)</f>
        <v>0.45031367115956333</v>
      </c>
      <c r="L244" s="307">
        <f>IF(L$73=0,0,L$73/NFM_fec!L$73)</f>
        <v>0.45278583710213283</v>
      </c>
      <c r="M244" s="307">
        <f>IF(M$73=0,0,M$73/NFM_fec!M$73)</f>
        <v>0.45278583710213299</v>
      </c>
      <c r="N244" s="307">
        <f>IF(N$73=0,0,N$73/NFM_fec!N$73)</f>
        <v>0.4527858371021326</v>
      </c>
      <c r="O244" s="307">
        <f>IF(O$73=0,0,O$73/NFM_fec!O$73)</f>
        <v>0.45278583710213277</v>
      </c>
      <c r="P244" s="307">
        <f>IF(P$73=0,0,P$73/NFM_fec!P$73)</f>
        <v>0.45278583710213288</v>
      </c>
      <c r="Q244" s="307">
        <f>IF(Q$73=0,0,Q$73/NFM_fec!Q$73)</f>
        <v>0.45278583710213277</v>
      </c>
      <c r="R244" s="307">
        <f>IF(R$73=0,0,R$73/NFM_fec!R$73)</f>
        <v>0.45278583710213283</v>
      </c>
      <c r="S244" s="307">
        <f>IF(S$73=0,0,S$73/NFM_fec!S$73)</f>
        <v>0.45278583710213288</v>
      </c>
      <c r="T244" s="307">
        <f>IF(T$73=0,0,T$73/NFM_fec!T$73)</f>
        <v>0.45278583710213277</v>
      </c>
      <c r="U244" s="307">
        <f>IF(U$73=0,0,U$73/NFM_fec!U$73)</f>
        <v>0.45278583710213272</v>
      </c>
      <c r="V244" s="307">
        <f>IF(V$73=0,0,V$73/NFM_fec!V$73)</f>
        <v>0.45278583710213266</v>
      </c>
      <c r="W244" s="307">
        <f>IF(W$73=0,0,W$73/NFM_fec!W$73)</f>
        <v>0.45278583710213294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0.11153086508614564</v>
      </c>
      <c r="C245" s="308">
        <f>IF(C$74=0,0,C$74/NFM_fec!C$74)</f>
        <v>0.11153086508614565</v>
      </c>
      <c r="D245" s="308">
        <f>IF(D$74=0,0,D$74/NFM_fec!D$74)</f>
        <v>0.11153086508614565</v>
      </c>
      <c r="E245" s="308">
        <f>IF(E$74=0,0,E$74/NFM_fec!E$74)</f>
        <v>0.11153086508614564</v>
      </c>
      <c r="F245" s="308">
        <f>IF(F$74=0,0,F$74/NFM_fec!F$74)</f>
        <v>0.11153086508614564</v>
      </c>
      <c r="G245" s="308">
        <f>IF(G$74=0,0,G$74/NFM_fec!G$74)</f>
        <v>0.11590130191373246</v>
      </c>
      <c r="H245" s="308">
        <f>IF(H$74=0,0,H$74/NFM_fec!H$74)</f>
        <v>0.11652202476724863</v>
      </c>
      <c r="I245" s="308">
        <f>IF(I$74=0,0,I$74/NFM_fec!I$74)</f>
        <v>0.11687654355918571</v>
      </c>
      <c r="J245" s="308">
        <f>IF(J$74=0,0,J$74/NFM_fec!J$74)</f>
        <v>0.11687654355918577</v>
      </c>
      <c r="K245" s="308">
        <f>IF(K$74=0,0,K$74/NFM_fec!K$74)</f>
        <v>0.11687654355918577</v>
      </c>
      <c r="L245" s="308">
        <f>IF(L$74=0,0,L$74/NFM_fec!L$74)</f>
        <v>0.11751818121972633</v>
      </c>
      <c r="M245" s="308">
        <f>IF(M$74=0,0,M$74/NFM_fec!M$74)</f>
        <v>0.11751818121972639</v>
      </c>
      <c r="N245" s="308">
        <f>IF(N$74=0,0,N$74/NFM_fec!N$74)</f>
        <v>0.11751818121972635</v>
      </c>
      <c r="O245" s="308">
        <f>IF(O$74=0,0,O$74/NFM_fec!O$74)</f>
        <v>0.11751818121972635</v>
      </c>
      <c r="P245" s="308">
        <f>IF(P$74=0,0,P$74/NFM_fec!P$74)</f>
        <v>0.11751818121972636</v>
      </c>
      <c r="Q245" s="308">
        <f>IF(Q$74=0,0,Q$74/NFM_fec!Q$74)</f>
        <v>0.11751818121972639</v>
      </c>
      <c r="R245" s="308">
        <f>IF(R$74=0,0,R$74/NFM_fec!R$74)</f>
        <v>0.11751818121972638</v>
      </c>
      <c r="S245" s="308">
        <f>IF(S$74=0,0,S$74/NFM_fec!S$74)</f>
        <v>0.11751818121972632</v>
      </c>
      <c r="T245" s="308">
        <f>IF(T$74=0,0,T$74/NFM_fec!T$74)</f>
        <v>0.11751818121972633</v>
      </c>
      <c r="U245" s="308">
        <f>IF(U$74=0,0,U$74/NFM_fec!U$74)</f>
        <v>0.11751818121972633</v>
      </c>
      <c r="V245" s="308">
        <f>IF(V$74=0,0,V$74/NFM_fec!V$74)</f>
        <v>0.11751818121972631</v>
      </c>
      <c r="W245" s="308">
        <f>IF(W$74=0,0,W$74/NFM_fec!W$74)</f>
        <v>0.11751818121972642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0.61340283168618803</v>
      </c>
      <c r="C246" s="308">
        <f>IF(C$75=0,0,C$75/NFM_fec!C$75)</f>
        <v>0.61340283168618814</v>
      </c>
      <c r="D246" s="308">
        <f>IF(D$75=0,0,D$75/NFM_fec!D$75)</f>
        <v>0.61340283168618825</v>
      </c>
      <c r="E246" s="308">
        <f>IF(E$75=0,0,E$75/NFM_fec!E$75)</f>
        <v>0.61340283168618781</v>
      </c>
      <c r="F246" s="308">
        <f>IF(F$75=0,0,F$75/NFM_fec!F$75)</f>
        <v>0.6134028316861877</v>
      </c>
      <c r="G246" s="308">
        <f>IF(G$75=0,0,G$75/NFM_fec!G$75)</f>
        <v>0.62867855043330201</v>
      </c>
      <c r="H246" s="308">
        <f>IF(H$75=0,0,H$75/NFM_fec!H$75)</f>
        <v>0.64085345245759295</v>
      </c>
      <c r="I246" s="308">
        <f>IF(I$75=0,0,I$75/NFM_fec!I$75)</f>
        <v>0.6428032520103194</v>
      </c>
      <c r="J246" s="308">
        <f>IF(J$75=0,0,J$75/NFM_fec!J$75)</f>
        <v>0.64280325201031963</v>
      </c>
      <c r="K246" s="308">
        <f>IF(K$75=0,0,K$75/NFM_fec!K$75)</f>
        <v>0.64280325201031963</v>
      </c>
      <c r="L246" s="308">
        <f>IF(L$75=0,0,L$75/NFM_fec!L$75)</f>
        <v>0.64633216176627017</v>
      </c>
      <c r="M246" s="308">
        <f>IF(M$75=0,0,M$75/NFM_fec!M$75)</f>
        <v>0.64633216176627017</v>
      </c>
      <c r="N246" s="308">
        <f>IF(N$75=0,0,N$75/NFM_fec!N$75)</f>
        <v>0.6463321617662704</v>
      </c>
      <c r="O246" s="308">
        <f>IF(O$75=0,0,O$75/NFM_fec!O$75)</f>
        <v>0.64633216176626995</v>
      </c>
      <c r="P246" s="308">
        <f>IF(P$75=0,0,P$75/NFM_fec!P$75)</f>
        <v>0.64633216176627017</v>
      </c>
      <c r="Q246" s="308">
        <f>IF(Q$75=0,0,Q$75/NFM_fec!Q$75)</f>
        <v>0.64633216176627029</v>
      </c>
      <c r="R246" s="308">
        <f>IF(R$75=0,0,R$75/NFM_fec!R$75)</f>
        <v>0.6463321617662704</v>
      </c>
      <c r="S246" s="308">
        <f>IF(S$75=0,0,S$75/NFM_fec!S$75)</f>
        <v>0.64633216176627006</v>
      </c>
      <c r="T246" s="308">
        <f>IF(T$75=0,0,T$75/NFM_fec!T$75)</f>
        <v>0.64633216176627029</v>
      </c>
      <c r="U246" s="308">
        <f>IF(U$75=0,0,U$75/NFM_fec!U$75)</f>
        <v>0.64633216176627006</v>
      </c>
      <c r="V246" s="308">
        <f>IF(V$75=0,0,V$75/NFM_fec!V$75)</f>
        <v>0.64633216176626995</v>
      </c>
      <c r="W246" s="308">
        <f>IF(W$75=0,0,W$75/NFM_fec!W$75)</f>
        <v>0.64633216176626995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0.42571663514696195</v>
      </c>
      <c r="C247" s="308">
        <f>IF(C$76=0,0,C$76/NFM_fec!C$76)</f>
        <v>0.4257166351469619</v>
      </c>
      <c r="D247" s="308">
        <f>IF(D$76=0,0,D$76/NFM_fec!D$76)</f>
        <v>0.4257166351469619</v>
      </c>
      <c r="E247" s="308">
        <f>IF(E$76=0,0,E$76/NFM_fec!E$76)</f>
        <v>0.4257166351469619</v>
      </c>
      <c r="F247" s="308">
        <f>IF(F$76=0,0,F$76/NFM_fec!F$76)</f>
        <v>0.4257166351469619</v>
      </c>
      <c r="G247" s="308">
        <f>IF(G$76=0,0,G$76/NFM_fec!G$76)</f>
        <v>0.44239872273702535</v>
      </c>
      <c r="H247" s="308">
        <f>IF(H$76=0,0,H$76/NFM_fec!H$76)</f>
        <v>0.44476804036361772</v>
      </c>
      <c r="I247" s="308">
        <f>IF(I$76=0,0,I$76/NFM_fec!I$76)</f>
        <v>0.44612124915549134</v>
      </c>
      <c r="J247" s="308">
        <f>IF(J$76=0,0,J$76/NFM_fec!J$76)</f>
        <v>0.44612124915549128</v>
      </c>
      <c r="K247" s="308">
        <f>IF(K$76=0,0,K$76/NFM_fec!K$76)</f>
        <v>0.44612124915549134</v>
      </c>
      <c r="L247" s="308">
        <f>IF(L$76=0,0,L$76/NFM_fec!L$76)</f>
        <v>0.44857039922366232</v>
      </c>
      <c r="M247" s="308">
        <f>IF(M$76=0,0,M$76/NFM_fec!M$76)</f>
        <v>0.44857039922366243</v>
      </c>
      <c r="N247" s="308">
        <f>IF(N$76=0,0,N$76/NFM_fec!N$76)</f>
        <v>0.44857039922366243</v>
      </c>
      <c r="O247" s="308">
        <f>IF(O$76=0,0,O$76/NFM_fec!O$76)</f>
        <v>0.44857039922366232</v>
      </c>
      <c r="P247" s="308">
        <f>IF(P$76=0,0,P$76/NFM_fec!P$76)</f>
        <v>0.44857039922366232</v>
      </c>
      <c r="Q247" s="308">
        <f>IF(Q$76=0,0,Q$76/NFM_fec!Q$76)</f>
        <v>0.44857039922366232</v>
      </c>
      <c r="R247" s="308">
        <f>IF(R$76=0,0,R$76/NFM_fec!R$76)</f>
        <v>0.44857039922366232</v>
      </c>
      <c r="S247" s="308">
        <f>IF(S$76=0,0,S$76/NFM_fec!S$76)</f>
        <v>0.44857039922366249</v>
      </c>
      <c r="T247" s="308">
        <f>IF(T$76=0,0,T$76/NFM_fec!T$76)</f>
        <v>0.44857039922366237</v>
      </c>
      <c r="U247" s="308">
        <f>IF(U$76=0,0,U$76/NFM_fec!U$76)</f>
        <v>0.44857039922366232</v>
      </c>
      <c r="V247" s="308">
        <f>IF(V$76=0,0,V$76/NFM_fec!V$76)</f>
        <v>0.44857039922366237</v>
      </c>
      <c r="W247" s="308">
        <f>IF(W$76=0,0,W$76/NFM_fec!W$76)</f>
        <v>0.44857039922366243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0.68897399933894377</v>
      </c>
      <c r="C248" s="309">
        <f>IF(C$77=0,0,C$77/NFM_fec!C$77)</f>
        <v>0.68206241149402536</v>
      </c>
      <c r="D248" s="309">
        <f>IF(D$77=0,0,D$77/NFM_fec!D$77)</f>
        <v>0.6926263267551156</v>
      </c>
      <c r="E248" s="309">
        <f>IF(E$77=0,0,E$77/NFM_fec!E$77)</f>
        <v>0.68871609470442974</v>
      </c>
      <c r="F248" s="309">
        <f>IF(F$77=0,0,F$77/NFM_fec!F$77)</f>
        <v>0.68972223328393123</v>
      </c>
      <c r="G248" s="309">
        <f>IF(G$77=0,0,G$77/NFM_fec!G$77)</f>
        <v>0.72004040132521829</v>
      </c>
      <c r="H248" s="309">
        <f>IF(H$77=0,0,H$77/NFM_fec!H$77)</f>
        <v>0.72423609128625421</v>
      </c>
      <c r="I248" s="309">
        <f>IF(I$77=0,0,I$77/NFM_fec!I$77)</f>
        <v>0.72679688336549875</v>
      </c>
      <c r="J248" s="309">
        <f>IF(J$77=0,0,J$77/NFM_fec!J$77)</f>
        <v>0.7306233920166566</v>
      </c>
      <c r="K248" s="309">
        <f>IF(K$77=0,0,K$77/NFM_fec!K$77)</f>
        <v>0.69820018061618283</v>
      </c>
      <c r="L248" s="309">
        <f>IF(L$77=0,0,L$77/NFM_fec!L$77)</f>
        <v>0.6892156684370051</v>
      </c>
      <c r="M248" s="309">
        <f>IF(M$77=0,0,M$77/NFM_fec!M$77)</f>
        <v>0.68864925125101462</v>
      </c>
      <c r="N248" s="309">
        <f>IF(N$77=0,0,N$77/NFM_fec!N$77)</f>
        <v>0.69228043730080802</v>
      </c>
      <c r="O248" s="309">
        <f>IF(O$77=0,0,O$77/NFM_fec!O$77)</f>
        <v>0.69916355336714286</v>
      </c>
      <c r="P248" s="309">
        <f>IF(P$77=0,0,P$77/NFM_fec!P$77)</f>
        <v>0.70103876686037359</v>
      </c>
      <c r="Q248" s="309">
        <f>IF(Q$77=0,0,Q$77/NFM_fec!Q$77)</f>
        <v>0.70214377691383967</v>
      </c>
      <c r="R248" s="309">
        <f>IF(R$77=0,0,R$77/NFM_fec!R$77)</f>
        <v>0.70080328347934084</v>
      </c>
      <c r="S248" s="309">
        <f>IF(S$77=0,0,S$77/NFM_fec!S$77)</f>
        <v>0.698070814368558</v>
      </c>
      <c r="T248" s="309">
        <f>IF(T$77=0,0,T$77/NFM_fec!T$77)</f>
        <v>0.69989102173447237</v>
      </c>
      <c r="U248" s="309">
        <f>IF(U$77=0,0,U$77/NFM_fec!U$77)</f>
        <v>0.69202357875968679</v>
      </c>
      <c r="V248" s="309">
        <f>IF(V$77=0,0,V$77/NFM_fec!V$77)</f>
        <v>0.6997758273450797</v>
      </c>
      <c r="W248" s="309">
        <f>IF(W$77=0,0,W$77/NFM_fec!W$77)</f>
        <v>0.7038262634039304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0.45609985948693138</v>
      </c>
      <c r="C249" s="310">
        <f>IF(C$83=0,0,C$83/NFM_fec!C$83)</f>
        <v>0.45097984924015805</v>
      </c>
      <c r="D249" s="310">
        <f>IF(D$83=0,0,D$83/NFM_fec!D$83)</f>
        <v>0.45920970342891643</v>
      </c>
      <c r="E249" s="310">
        <f>IF(E$83=0,0,E$83/NFM_fec!E$83)</f>
        <v>0.456185380817967</v>
      </c>
      <c r="F249" s="310">
        <f>IF(F$83=0,0,F$83/NFM_fec!F$83)</f>
        <v>0.45814006596937029</v>
      </c>
      <c r="G249" s="310">
        <f>IF(G$83=0,0,G$83/NFM_fec!G$83)</f>
        <v>0.4791925093928292</v>
      </c>
      <c r="H249" s="310">
        <f>IF(H$83=0,0,H$83/NFM_fec!H$83)</f>
        <v>0.48147968414256204</v>
      </c>
      <c r="I249" s="310">
        <f>IF(I$83=0,0,I$83/NFM_fec!I$83)</f>
        <v>0.48430317254087007</v>
      </c>
      <c r="J249" s="310">
        <f>IF(J$83=0,0,J$83/NFM_fec!J$83)</f>
        <v>0.48621343001217299</v>
      </c>
      <c r="K249" s="310">
        <f>IF(K$83=0,0,K$83/NFM_fec!K$83)</f>
        <v>0.46487022211644774</v>
      </c>
      <c r="L249" s="310">
        <f>IF(L$83=0,0,L$83/NFM_fec!L$83)</f>
        <v>0.46416749418754555</v>
      </c>
      <c r="M249" s="310">
        <f>IF(M$83=0,0,M$83/NFM_fec!M$83)</f>
        <v>0.46170786398548863</v>
      </c>
      <c r="N249" s="310">
        <f>IF(N$83=0,0,N$83/NFM_fec!N$83)</f>
        <v>0.46524037763984494</v>
      </c>
      <c r="O249" s="310">
        <f>IF(O$83=0,0,O$83/NFM_fec!O$83)</f>
        <v>0.4698244779695126</v>
      </c>
      <c r="P249" s="310">
        <f>IF(P$83=0,0,P$83/NFM_fec!P$83)</f>
        <v>0.47085325475041073</v>
      </c>
      <c r="Q249" s="310">
        <f>IF(Q$83=0,0,Q$83/NFM_fec!Q$83)</f>
        <v>0.47124400514488168</v>
      </c>
      <c r="R249" s="310">
        <f>IF(R$83=0,0,R$83/NFM_fec!R$83)</f>
        <v>0.4672390582694777</v>
      </c>
      <c r="S249" s="310">
        <f>IF(S$83=0,0,S$83/NFM_fec!S$83)</f>
        <v>0.46720440591964973</v>
      </c>
      <c r="T249" s="310">
        <f>IF(T$83=0,0,T$83/NFM_fec!T$83)</f>
        <v>0.46531349759787399</v>
      </c>
      <c r="U249" s="310">
        <f>IF(U$83=0,0,U$83/NFM_fec!U$83)</f>
        <v>0.45986976308854433</v>
      </c>
      <c r="V249" s="310">
        <f>IF(V$83=0,0,V$83/NFM_fec!V$83)</f>
        <v>0.46765663027378029</v>
      </c>
      <c r="W249" s="310">
        <f>IF(W$83=0,0,W$83/NFM_fec!W$83)</f>
        <v>0.46388037615073047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0.46951456123654689</v>
      </c>
      <c r="C250" s="310">
        <f>IF(C$90=0,0,C$90/NFM_fec!C$90)</f>
        <v>0.4642439624531039</v>
      </c>
      <c r="D250" s="310">
        <f>IF(D$90=0,0,D$90/NFM_fec!D$90)</f>
        <v>0.47271587117682567</v>
      </c>
      <c r="E250" s="310">
        <f>IF(E$90=0,0,E$90/NFM_fec!E$90)</f>
        <v>0.46960259790084796</v>
      </c>
      <c r="F250" s="310">
        <f>IF(F$90=0,0,F$90/NFM_fec!F$90)</f>
        <v>0.47161477379199862</v>
      </c>
      <c r="G250" s="310">
        <f>IF(G$90=0,0,G$90/NFM_fec!G$90)</f>
        <v>0.4932864067279123</v>
      </c>
      <c r="H250" s="310">
        <f>IF(H$90=0,0,H$90/NFM_fec!H$90)</f>
        <v>0.49564085132322544</v>
      </c>
      <c r="I250" s="310">
        <f>IF(I$90=0,0,I$90/NFM_fec!I$90)</f>
        <v>0.49854738349795458</v>
      </c>
      <c r="J250" s="310">
        <f>IF(J$90=0,0,J$90/NFM_fec!J$90)</f>
        <v>0.50051382501253083</v>
      </c>
      <c r="K250" s="310">
        <f>IF(K$90=0,0,K$90/NFM_fec!K$90)</f>
        <v>0.47854287570810816</v>
      </c>
      <c r="L250" s="310">
        <f>IF(L$90=0,0,L$90/NFM_fec!L$90)</f>
        <v>0.47781947931070862</v>
      </c>
      <c r="M250" s="310">
        <f>IF(M$90=0,0,M$90/NFM_fec!M$90)</f>
        <v>0.47528750704388539</v>
      </c>
      <c r="N250" s="310">
        <f>IF(N$90=0,0,N$90/NFM_fec!N$90)</f>
        <v>0.47892391815866397</v>
      </c>
      <c r="O250" s="310">
        <f>IF(O$90=0,0,O$90/NFM_fec!O$90)</f>
        <v>0.48364284496861581</v>
      </c>
      <c r="P250" s="310">
        <f>IF(P$90=0,0,P$90/NFM_fec!P$90)</f>
        <v>0.48470187989012881</v>
      </c>
      <c r="Q250" s="310">
        <f>IF(Q$90=0,0,Q$90/NFM_fec!Q$90)</f>
        <v>0.48510412294326055</v>
      </c>
      <c r="R250" s="310">
        <f>IF(R$90=0,0,R$90/NFM_fec!R$90)</f>
        <v>0.48098138351269754</v>
      </c>
      <c r="S250" s="310">
        <f>IF(S$90=0,0,S$90/NFM_fec!S$90)</f>
        <v>0.48094571197611019</v>
      </c>
      <c r="T250" s="310">
        <f>IF(T$90=0,0,T$90/NFM_fec!T$90)</f>
        <v>0.47899918870369396</v>
      </c>
      <c r="U250" s="310">
        <f>IF(U$90=0,0,U$90/NFM_fec!U$90)</f>
        <v>0.47339534435585423</v>
      </c>
      <c r="V250" s="310">
        <f>IF(V$90=0,0,V$90/NFM_fec!V$90)</f>
        <v>0.48141123704653854</v>
      </c>
      <c r="W250" s="310">
        <f>IF(W$90=0,0,W$90/NFM_fec!W$90)</f>
        <v>0.47752391662575217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0.49639155244129224</v>
      </c>
      <c r="C251" s="311">
        <f>IF(C$97=0,0,C$97/NFM_fec!C$97)</f>
        <v>0.49457590426220899</v>
      </c>
      <c r="D251" s="311">
        <f>IF(D$97=0,0,D$97/NFM_fec!D$97)</f>
        <v>0.50089346742335794</v>
      </c>
      <c r="E251" s="311">
        <f>IF(E$97=0,0,E$97/NFM_fec!E$97)</f>
        <v>0.49974554558232853</v>
      </c>
      <c r="F251" s="311">
        <f>IF(F$97=0,0,F$97/NFM_fec!F$97)</f>
        <v>0.50121312426765541</v>
      </c>
      <c r="G251" s="311">
        <f>IF(G$97=0,0,G$97/NFM_fec!G$97)</f>
        <v>0.52208417769920457</v>
      </c>
      <c r="H251" s="311">
        <f>IF(H$97=0,0,H$97/NFM_fec!H$97)</f>
        <v>0.5236688120727826</v>
      </c>
      <c r="I251" s="311">
        <f>IF(I$97=0,0,I$97/NFM_fec!I$97)</f>
        <v>0.52647837757390159</v>
      </c>
      <c r="J251" s="311">
        <f>IF(J$97=0,0,J$97/NFM_fec!J$97)</f>
        <v>0.52698323581964535</v>
      </c>
      <c r="K251" s="311">
        <f>IF(K$97=0,0,K$97/NFM_fec!K$97)</f>
        <v>0.51847812246612257</v>
      </c>
      <c r="L251" s="311">
        <f>IF(L$97=0,0,L$97/NFM_fec!L$97)</f>
        <v>0.52121430848395445</v>
      </c>
      <c r="M251" s="311">
        <f>IF(M$97=0,0,M$97/NFM_fec!M$97)</f>
        <v>0.52079130843420074</v>
      </c>
      <c r="N251" s="311">
        <f>IF(N$97=0,0,N$97/NFM_fec!N$97)</f>
        <v>0.52275169634919627</v>
      </c>
      <c r="O251" s="311">
        <f>IF(O$97=0,0,O$97/NFM_fec!O$97)</f>
        <v>0.52539577176685459</v>
      </c>
      <c r="P251" s="311">
        <f>IF(P$97=0,0,P$97/NFM_fec!P$97)</f>
        <v>0.52581375747601478</v>
      </c>
      <c r="Q251" s="311">
        <f>IF(Q$97=0,0,Q$97/NFM_fec!Q$97)</f>
        <v>0.52525431941597767</v>
      </c>
      <c r="R251" s="311">
        <f>IF(R$97=0,0,R$97/NFM_fec!R$97)</f>
        <v>0.52333482477160354</v>
      </c>
      <c r="S251" s="311">
        <f>IF(S$97=0,0,S$97/NFM_fec!S$97)</f>
        <v>0.52372731524359117</v>
      </c>
      <c r="T251" s="311">
        <f>IF(T$97=0,0,T$97/NFM_fec!T$97)</f>
        <v>0.51696947922587611</v>
      </c>
      <c r="U251" s="311">
        <f>IF(U$97=0,0,U$97/NFM_fec!U$97)</f>
        <v>0.51565116182979753</v>
      </c>
      <c r="V251" s="311">
        <f>IF(V$97=0,0,V$97/NFM_fec!V$97)</f>
        <v>0.52145834166301419</v>
      </c>
      <c r="W251" s="311">
        <f>IF(W$97=0,0,W$97/NFM_fec!W$97)</f>
        <v>0.52061100759735768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0.35661527599599524</v>
      </c>
      <c r="C253" s="306">
        <f>IF(C$115=0,0,C$115/NFM_fec!C$115)</f>
        <v>0.35522623707308126</v>
      </c>
      <c r="D253" s="306">
        <f>IF(D$115=0,0,D$115/NFM_fec!D$115)</f>
        <v>0.36212137220996365</v>
      </c>
      <c r="E253" s="306">
        <f>IF(E$115=0,0,E$115/NFM_fec!E$115)</f>
        <v>0.3601318943501336</v>
      </c>
      <c r="F253" s="306">
        <f>IF(F$115=0,0,F$115/NFM_fec!F$115)</f>
        <v>0.3615425103471937</v>
      </c>
      <c r="G253" s="306">
        <f>IF(G$115=0,0,G$115/NFM_fec!G$115)</f>
        <v>0.36341867370122383</v>
      </c>
      <c r="H253" s="306">
        <f>IF(H$115=0,0,H$115/NFM_fec!H$115)</f>
        <v>0.36269556348210513</v>
      </c>
      <c r="I253" s="306">
        <f>IF(I$115=0,0,I$115/NFM_fec!I$115)</f>
        <v>0.36364139587715866</v>
      </c>
      <c r="J253" s="306">
        <f>IF(J$115=0,0,J$115/NFM_fec!J$115)</f>
        <v>0.36478650964849141</v>
      </c>
      <c r="K253" s="306">
        <f>IF(K$115=0,0,K$115/NFM_fec!K$115)</f>
        <v>0.35205143606887079</v>
      </c>
      <c r="L253" s="306">
        <f>IF(L$115=0,0,L$115/NFM_fec!L$115)</f>
        <v>0.34995129119744672</v>
      </c>
      <c r="M253" s="306">
        <f>IF(M$115=0,0,M$115/NFM_fec!M$115)</f>
        <v>0.37236385915105219</v>
      </c>
      <c r="N253" s="306">
        <f>IF(N$115=0,0,N$115/NFM_fec!N$115)</f>
        <v>0.38032517527433057</v>
      </c>
      <c r="O253" s="306">
        <f>IF(O$115=0,0,O$115/NFM_fec!O$115)</f>
        <v>0.38352540739249236</v>
      </c>
      <c r="P253" s="306">
        <f>IF(P$115=0,0,P$115/NFM_fec!P$115)</f>
        <v>0.38632765177223194</v>
      </c>
      <c r="Q253" s="306">
        <f>IF(Q$115=0,0,Q$115/NFM_fec!Q$115)</f>
        <v>0.38629448609552874</v>
      </c>
      <c r="R253" s="306">
        <f>IF(R$115=0,0,R$115/NFM_fec!R$115)</f>
        <v>0.38856977204941306</v>
      </c>
      <c r="S253" s="306">
        <f>IF(S$115=0,0,S$115/NFM_fec!S$115)</f>
        <v>0.38863412576668749</v>
      </c>
      <c r="T253" s="306">
        <f>IF(T$115=0,0,T$115/NFM_fec!T$115)</f>
        <v>0.38323328562042025</v>
      </c>
      <c r="U253" s="306">
        <f>IF(U$115=0,0,U$115/NFM_fec!U$115)</f>
        <v>0.37983272496004117</v>
      </c>
      <c r="V253" s="306">
        <f>IF(V$115=0,0,V$115/NFM_fec!V$115)</f>
        <v>0.38712883645691443</v>
      </c>
      <c r="W253" s="306">
        <f>IF(W$115=0,0,W$115/NFM_fec!W$115)</f>
        <v>0.40295120201730888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0.4063817284807652</v>
      </c>
      <c r="C254" s="307">
        <f>IF(C$116=0,0,C$116/NFM_fec!C$116)</f>
        <v>0.40808997049586143</v>
      </c>
      <c r="D254" s="307">
        <f>IF(D$116=0,0,D$116/NFM_fec!D$116)</f>
        <v>0.40808997049586149</v>
      </c>
      <c r="E254" s="307">
        <f>IF(E$116=0,0,E$116/NFM_fec!E$116)</f>
        <v>0.40808997049586154</v>
      </c>
      <c r="F254" s="307">
        <f>IF(F$116=0,0,F$116/NFM_fec!F$116)</f>
        <v>0.4080899704958616</v>
      </c>
      <c r="G254" s="307">
        <f>IF(G$116=0,0,G$116/NFM_fec!G$116)</f>
        <v>0.40808997049586143</v>
      </c>
      <c r="H254" s="307">
        <f>IF(H$116=0,0,H$116/NFM_fec!H$116)</f>
        <v>0.40808997049586138</v>
      </c>
      <c r="I254" s="307">
        <f>IF(I$116=0,0,I$116/NFM_fec!I$116)</f>
        <v>0.40808997049586143</v>
      </c>
      <c r="J254" s="307">
        <f>IF(J$116=0,0,J$116/NFM_fec!J$116)</f>
        <v>0.40808997049586149</v>
      </c>
      <c r="K254" s="307">
        <f>IF(K$116=0,0,K$116/NFM_fec!K$116)</f>
        <v>0.4080899704958616</v>
      </c>
      <c r="L254" s="307">
        <f>IF(L$116=0,0,L$116/NFM_fec!L$116)</f>
        <v>0.40808997049586154</v>
      </c>
      <c r="M254" s="307">
        <f>IF(M$116=0,0,M$116/NFM_fec!M$116)</f>
        <v>0.42228097344627519</v>
      </c>
      <c r="N254" s="307">
        <f>IF(N$116=0,0,N$116/NFM_fec!N$116)</f>
        <v>0.43505287610164778</v>
      </c>
      <c r="O254" s="307">
        <f>IF(O$116=0,0,O$116/NFM_fec!O$116)</f>
        <v>0.44239460087891558</v>
      </c>
      <c r="P254" s="307">
        <f>IF(P$116=0,0,P$116/NFM_fec!P$116)</f>
        <v>0.44477368472470818</v>
      </c>
      <c r="Q254" s="307">
        <f>IF(Q$116=0,0,Q$116/NFM_fec!Q$116)</f>
        <v>0.44477368472470802</v>
      </c>
      <c r="R254" s="307">
        <f>IF(R$116=0,0,R$116/NFM_fec!R$116)</f>
        <v>0.45034766295183259</v>
      </c>
      <c r="S254" s="307">
        <f>IF(S$116=0,0,S$116/NFM_fec!S$116)</f>
        <v>0.45034766295183243</v>
      </c>
      <c r="T254" s="307">
        <f>IF(T$116=0,0,T$116/NFM_fec!T$116)</f>
        <v>0.45034766295183259</v>
      </c>
      <c r="U254" s="307">
        <f>IF(U$116=0,0,U$116/NFM_fec!U$116)</f>
        <v>0.45034766295183248</v>
      </c>
      <c r="V254" s="307">
        <f>IF(V$116=0,0,V$116/NFM_fec!V$116)</f>
        <v>0.45034766295183248</v>
      </c>
      <c r="W254" s="307">
        <f>IF(W$116=0,0,W$116/NFM_fec!W$116)</f>
        <v>0.46031289665664904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0.10546289250575663</v>
      </c>
      <c r="C255" s="308">
        <f>IF(C$117=0,0,C$117/NFM_fec!C$117)</f>
        <v>0.10590621003552207</v>
      </c>
      <c r="D255" s="308">
        <f>IF(D$117=0,0,D$117/NFM_fec!D$117)</f>
        <v>0.10590621003552207</v>
      </c>
      <c r="E255" s="308">
        <f>IF(E$117=0,0,E$117/NFM_fec!E$117)</f>
        <v>0.10590621003552203</v>
      </c>
      <c r="F255" s="308">
        <f>IF(F$117=0,0,F$117/NFM_fec!F$117)</f>
        <v>0.10590621003552204</v>
      </c>
      <c r="G255" s="308">
        <f>IF(G$117=0,0,G$117/NFM_fec!G$117)</f>
        <v>0.10590621003552207</v>
      </c>
      <c r="H255" s="308">
        <f>IF(H$117=0,0,H$117/NFM_fec!H$117)</f>
        <v>0.10590621003552204</v>
      </c>
      <c r="I255" s="308">
        <f>IF(I$117=0,0,I$117/NFM_fec!I$117)</f>
        <v>0.10590621003552207</v>
      </c>
      <c r="J255" s="308">
        <f>IF(J$117=0,0,J$117/NFM_fec!J$117)</f>
        <v>0.10590621003552209</v>
      </c>
      <c r="K255" s="308">
        <f>IF(K$117=0,0,K$117/NFM_fec!K$117)</f>
        <v>0.10590621003552206</v>
      </c>
      <c r="L255" s="308">
        <f>IF(L$117=0,0,L$117/NFM_fec!L$117)</f>
        <v>0.10590621003552207</v>
      </c>
      <c r="M255" s="308">
        <f>IF(M$117=0,0,M$117/NFM_fec!M$117)</f>
        <v>0.11209097518722731</v>
      </c>
      <c r="N255" s="308">
        <f>IF(N$117=0,0,N$117/NFM_fec!N$117)</f>
        <v>0.11480883850768032</v>
      </c>
      <c r="O255" s="308">
        <f>IF(O$117=0,0,O$117/NFM_fec!O$117)</f>
        <v>0.11480883850768031</v>
      </c>
      <c r="P255" s="308">
        <f>IF(P$117=0,0,P$117/NFM_fec!P$117)</f>
        <v>0.11542625077380017</v>
      </c>
      <c r="Q255" s="308">
        <f>IF(Q$117=0,0,Q$117/NFM_fec!Q$117)</f>
        <v>0.11542625077380016</v>
      </c>
      <c r="R255" s="308">
        <f>IF(R$117=0,0,R$117/NFM_fec!R$117)</f>
        <v>0.11687279185918377</v>
      </c>
      <c r="S255" s="308">
        <f>IF(S$117=0,0,S$117/NFM_fec!S$117)</f>
        <v>0.11687279185918382</v>
      </c>
      <c r="T255" s="308">
        <f>IF(T$117=0,0,T$117/NFM_fec!T$117)</f>
        <v>0.11687279185918378</v>
      </c>
      <c r="U255" s="308">
        <f>IF(U$117=0,0,U$117/NFM_fec!U$117)</f>
        <v>0.1168727918591838</v>
      </c>
      <c r="V255" s="308">
        <f>IF(V$117=0,0,V$117/NFM_fec!V$117)</f>
        <v>0.11687279185918378</v>
      </c>
      <c r="W255" s="308">
        <f>IF(W$117=0,0,W$117/NFM_fec!W$117)</f>
        <v>0.12196089882852285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0.57961376791390262</v>
      </c>
      <c r="C256" s="308">
        <f>IF(C$118=0,0,C$118/NFM_fec!C$118)</f>
        <v>0.58205019780601475</v>
      </c>
      <c r="D256" s="308">
        <f>IF(D$118=0,0,D$118/NFM_fec!D$118)</f>
        <v>0.58205019780601475</v>
      </c>
      <c r="E256" s="308">
        <f>IF(E$118=0,0,E$118/NFM_fec!E$118)</f>
        <v>0.58205019780601464</v>
      </c>
      <c r="F256" s="308">
        <f>IF(F$118=0,0,F$118/NFM_fec!F$118)</f>
        <v>0.58205019780601475</v>
      </c>
      <c r="G256" s="308">
        <f>IF(G$118=0,0,G$118/NFM_fec!G$118)</f>
        <v>0.58205019780601464</v>
      </c>
      <c r="H256" s="308">
        <f>IF(H$118=0,0,H$118/NFM_fec!H$118)</f>
        <v>0.58205019780601497</v>
      </c>
      <c r="I256" s="308">
        <f>IF(I$118=0,0,I$118/NFM_fec!I$118)</f>
        <v>0.58205019780601486</v>
      </c>
      <c r="J256" s="308">
        <f>IF(J$118=0,0,J$118/NFM_fec!J$118)</f>
        <v>0.58205019780601486</v>
      </c>
      <c r="K256" s="308">
        <f>IF(K$118=0,0,K$118/NFM_fec!K$118)</f>
        <v>0.58205019780601475</v>
      </c>
      <c r="L256" s="308">
        <f>IF(L$118=0,0,L$118/NFM_fec!L$118)</f>
        <v>0.58205019780601464</v>
      </c>
      <c r="M256" s="308">
        <f>IF(M$118=0,0,M$118/NFM_fec!M$118)</f>
        <v>0.60046117994114645</v>
      </c>
      <c r="N256" s="308">
        <f>IF(N$118=0,0,N$118/NFM_fec!N$118)</f>
        <v>0.61703106386276474</v>
      </c>
      <c r="O256" s="308">
        <f>IF(O$118=0,0,O$118/NFM_fec!O$118)</f>
        <v>0.63097817532003542</v>
      </c>
      <c r="P256" s="308">
        <f>IF(P$118=0,0,P$118/NFM_fec!P$118)</f>
        <v>0.63437141289791099</v>
      </c>
      <c r="Q256" s="308">
        <f>IF(Q$118=0,0,Q$118/NFM_fec!Q$118)</f>
        <v>0.63437141289791055</v>
      </c>
      <c r="R256" s="308">
        <f>IF(R$118=0,0,R$118/NFM_fec!R$118)</f>
        <v>0.64232146157399594</v>
      </c>
      <c r="S256" s="308">
        <f>IF(S$118=0,0,S$118/NFM_fec!S$118)</f>
        <v>0.64232146157399583</v>
      </c>
      <c r="T256" s="308">
        <f>IF(T$118=0,0,T$118/NFM_fec!T$118)</f>
        <v>0.64232146157399617</v>
      </c>
      <c r="U256" s="308">
        <f>IF(U$118=0,0,U$118/NFM_fec!U$118)</f>
        <v>0.64232146157399594</v>
      </c>
      <c r="V256" s="308">
        <f>IF(V$118=0,0,V$118/NFM_fec!V$118)</f>
        <v>0.6423214615739955</v>
      </c>
      <c r="W256" s="308">
        <f>IF(W$118=0,0,W$118/NFM_fec!W$118)</f>
        <v>0.65470531733232906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0.4026608971239834</v>
      </c>
      <c r="C257" s="308">
        <f>IF(C$119=0,0,C$119/NFM_fec!C$119)</f>
        <v>0.40435349847413493</v>
      </c>
      <c r="D257" s="308">
        <f>IF(D$119=0,0,D$119/NFM_fec!D$119)</f>
        <v>0.4043534984741351</v>
      </c>
      <c r="E257" s="308">
        <f>IF(E$119=0,0,E$119/NFM_fec!E$119)</f>
        <v>0.40435349847413521</v>
      </c>
      <c r="F257" s="308">
        <f>IF(F$119=0,0,F$119/NFM_fec!F$119)</f>
        <v>0.40435349847413488</v>
      </c>
      <c r="G257" s="308">
        <f>IF(G$119=0,0,G$119/NFM_fec!G$119)</f>
        <v>0.40435349847413515</v>
      </c>
      <c r="H257" s="308">
        <f>IF(H$119=0,0,H$119/NFM_fec!H$119)</f>
        <v>0.40435349847413488</v>
      </c>
      <c r="I257" s="308">
        <f>IF(I$119=0,0,I$119/NFM_fec!I$119)</f>
        <v>0.40435349847413515</v>
      </c>
      <c r="J257" s="308">
        <f>IF(J$119=0,0,J$119/NFM_fec!J$119)</f>
        <v>0.40435349847413499</v>
      </c>
      <c r="K257" s="308">
        <f>IF(K$119=0,0,K$119/NFM_fec!K$119)</f>
        <v>0.40435349847413504</v>
      </c>
      <c r="L257" s="308">
        <f>IF(L$119=0,0,L$119/NFM_fec!L$119)</f>
        <v>0.40435349847413499</v>
      </c>
      <c r="M257" s="308">
        <f>IF(M$119=0,0,M$119/NFM_fec!M$119)</f>
        <v>0.42907036655194986</v>
      </c>
      <c r="N257" s="308">
        <f>IF(N$119=0,0,N$119/NFM_fec!N$119)</f>
        <v>0.43834403564022956</v>
      </c>
      <c r="O257" s="308">
        <f>IF(O$119=0,0,O$119/NFM_fec!O$119)</f>
        <v>0.43834403564022917</v>
      </c>
      <c r="P257" s="308">
        <f>IF(P$119=0,0,P$119/NFM_fec!P$119)</f>
        <v>0.44070133659286159</v>
      </c>
      <c r="Q257" s="308">
        <f>IF(Q$119=0,0,Q$119/NFM_fec!Q$119)</f>
        <v>0.44070133659286187</v>
      </c>
      <c r="R257" s="308">
        <f>IF(R$119=0,0,R$119/NFM_fec!R$119)</f>
        <v>0.44622427947189841</v>
      </c>
      <c r="S257" s="308">
        <f>IF(S$119=0,0,S$119/NFM_fec!S$119)</f>
        <v>0.44622427947189836</v>
      </c>
      <c r="T257" s="308">
        <f>IF(T$119=0,0,T$119/NFM_fec!T$119)</f>
        <v>0.4462242794718983</v>
      </c>
      <c r="U257" s="308">
        <f>IF(U$119=0,0,U$119/NFM_fec!U$119)</f>
        <v>0.44622427947189819</v>
      </c>
      <c r="V257" s="308">
        <f>IF(V$119=0,0,V$119/NFM_fec!V$119)</f>
        <v>0.44622427947189836</v>
      </c>
      <c r="W257" s="308">
        <f>IF(W$119=0,0,W$119/NFM_fec!W$119)</f>
        <v>0.46675406944993703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0.65121971425991831</v>
      </c>
      <c r="C258" s="309">
        <f>IF(C$120=0,0,C$120/NFM_fec!C$120)</f>
        <v>0.64739683377195079</v>
      </c>
      <c r="D258" s="309">
        <f>IF(D$120=0,0,D$120/NFM_fec!D$120)</f>
        <v>0.6574238418243139</v>
      </c>
      <c r="E258" s="309">
        <f>IF(E$120=0,0,E$120/NFM_fec!E$120)</f>
        <v>0.65371234591680183</v>
      </c>
      <c r="F258" s="309">
        <f>IF(F$120=0,0,F$120/NFM_fec!F$120)</f>
        <v>0.65466734786344016</v>
      </c>
      <c r="G258" s="309">
        <f>IF(G$120=0,0,G$120/NFM_fec!G$120)</f>
        <v>0.65767309661851847</v>
      </c>
      <c r="H258" s="309">
        <f>IF(H$120=0,0,H$120/NFM_fec!H$120)</f>
        <v>0.65798147499647863</v>
      </c>
      <c r="I258" s="309">
        <f>IF(I$120=0,0,I$120/NFM_fec!I$120)</f>
        <v>0.65830510423440369</v>
      </c>
      <c r="J258" s="309">
        <f>IF(J$120=0,0,J$120/NFM_fec!J$120)</f>
        <v>0.6617710109190742</v>
      </c>
      <c r="K258" s="309">
        <f>IF(K$120=0,0,K$120/NFM_fec!K$120)</f>
        <v>0.63240329340525414</v>
      </c>
      <c r="L258" s="309">
        <f>IF(L$120=0,0,L$120/NFM_fec!L$120)</f>
        <v>0.62085703462272512</v>
      </c>
      <c r="M258" s="309">
        <f>IF(M$120=0,0,M$120/NFM_fec!M$120)</f>
        <v>0.67249404125243906</v>
      </c>
      <c r="N258" s="309">
        <f>IF(N$120=0,0,N$120/NFM_fec!N$120)</f>
        <v>0.67604004232153014</v>
      </c>
      <c r="O258" s="309">
        <f>IF(O$120=0,0,O$120/NFM_fec!O$120)</f>
        <v>0.68276168549684846</v>
      </c>
      <c r="P258" s="309">
        <f>IF(P$120=0,0,P$120/NFM_fec!P$120)</f>
        <v>0.68827447160195143</v>
      </c>
      <c r="Q258" s="309">
        <f>IF(Q$120=0,0,Q$120/NFM_fec!Q$120)</f>
        <v>0.68935936197694503</v>
      </c>
      <c r="R258" s="309">
        <f>IF(R$120=0,0,R$120/NFM_fec!R$120)</f>
        <v>0.69666594927046888</v>
      </c>
      <c r="S258" s="309">
        <f>IF(S$120=0,0,S$120/NFM_fec!S$120)</f>
        <v>0.69394961184484383</v>
      </c>
      <c r="T258" s="309">
        <f>IF(T$120=0,0,T$120/NFM_fec!T$120)</f>
        <v>0.69575907324769037</v>
      </c>
      <c r="U258" s="309">
        <f>IF(U$120=0,0,U$120/NFM_fec!U$120)</f>
        <v>0.68793807731692325</v>
      </c>
      <c r="V258" s="309">
        <f>IF(V$120=0,0,V$120/NFM_fec!V$120)</f>
        <v>0.69564455893172084</v>
      </c>
      <c r="W258" s="309">
        <f>IF(W$120=0,0,W$120/NFM_fec!W$120)</f>
        <v>0.73305026644728055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0.30204133664631738</v>
      </c>
      <c r="C259" s="310">
        <f>IF(C$126=0,0,C$126/NFM_fec!C$126)</f>
        <v>0.30018898758652257</v>
      </c>
      <c r="D259" s="310">
        <f>IF(D$126=0,0,D$126/NFM_fec!D$126)</f>
        <v>0.30813623597914752</v>
      </c>
      <c r="E259" s="310">
        <f>IF(E$126=0,0,E$126/NFM_fec!E$126)</f>
        <v>0.30609877167788541</v>
      </c>
      <c r="F259" s="310">
        <f>IF(F$126=0,0,F$126/NFM_fec!F$126)</f>
        <v>0.30751992481282248</v>
      </c>
      <c r="G259" s="310">
        <f>IF(G$126=0,0,G$126/NFM_fec!G$126)</f>
        <v>0.30941606510347736</v>
      </c>
      <c r="H259" s="310">
        <f>IF(H$126=0,0,H$126/NFM_fec!H$126)</f>
        <v>0.30851421481853425</v>
      </c>
      <c r="I259" s="310">
        <f>IF(I$126=0,0,I$126/NFM_fec!I$126)</f>
        <v>0.30944538373627328</v>
      </c>
      <c r="J259" s="310">
        <f>IF(J$126=0,0,J$126/NFM_fec!J$126)</f>
        <v>0.31068907462396522</v>
      </c>
      <c r="K259" s="310">
        <f>IF(K$126=0,0,K$126/NFM_fec!K$126)</f>
        <v>0.29646601069836626</v>
      </c>
      <c r="L259" s="310">
        <f>IF(L$126=0,0,L$126/NFM_fec!L$126)</f>
        <v>0.29394654164185641</v>
      </c>
      <c r="M259" s="310">
        <f>IF(M$126=0,0,M$126/NFM_fec!M$126)</f>
        <v>0.31413543443471054</v>
      </c>
      <c r="N259" s="310">
        <f>IF(N$126=0,0,N$126/NFM_fec!N$126)</f>
        <v>0.32067853582005468</v>
      </c>
      <c r="O259" s="310">
        <f>IF(O$126=0,0,O$126/NFM_fec!O$126)</f>
        <v>0.32498592165612544</v>
      </c>
      <c r="P259" s="310">
        <f>IF(P$126=0,0,P$126/NFM_fec!P$126)</f>
        <v>0.32747056484111881</v>
      </c>
      <c r="Q259" s="310">
        <f>IF(Q$126=0,0,Q$126/NFM_fec!Q$126)</f>
        <v>0.32746737506520918</v>
      </c>
      <c r="R259" s="310">
        <f>IF(R$126=0,0,R$126/NFM_fec!R$126)</f>
        <v>0.32929260397957782</v>
      </c>
      <c r="S259" s="310">
        <f>IF(S$126=0,0,S$126/NFM_fec!S$126)</f>
        <v>0.32926818230012522</v>
      </c>
      <c r="T259" s="310">
        <f>IF(T$126=0,0,T$126/NFM_fec!T$126)</f>
        <v>0.32266346928613082</v>
      </c>
      <c r="U259" s="310">
        <f>IF(U$126=0,0,U$126/NFM_fec!U$126)</f>
        <v>0.31926127929294412</v>
      </c>
      <c r="V259" s="310">
        <f>IF(V$126=0,0,V$126/NFM_fec!V$126)</f>
        <v>0.32703915706600445</v>
      </c>
      <c r="W259" s="310">
        <f>IF(W$126=0,0,W$126/NFM_fec!W$126)</f>
        <v>0.34088802876538749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0.40750952291138204</v>
      </c>
      <c r="C260" s="310">
        <f>IF(C$134=0,0,C$134/NFM_fec!C$134)</f>
        <v>0.40462872344226447</v>
      </c>
      <c r="D260" s="310">
        <f>IF(D$134=0,0,D$134/NFM_fec!D$134)</f>
        <v>0.41201272385852239</v>
      </c>
      <c r="E260" s="310">
        <f>IF(E$134=0,0,E$134/NFM_fec!E$134)</f>
        <v>0.4092992372151435</v>
      </c>
      <c r="F260" s="310">
        <f>IF(F$134=0,0,F$134/NFM_fec!F$134)</f>
        <v>0.41105302235405033</v>
      </c>
      <c r="G260" s="310">
        <f>IF(G$134=0,0,G$134/NFM_fec!G$134)</f>
        <v>0.41372936710587138</v>
      </c>
      <c r="H260" s="310">
        <f>IF(H$134=0,0,H$134/NFM_fec!H$134)</f>
        <v>0.4134895963434429</v>
      </c>
      <c r="I260" s="310">
        <f>IF(I$134=0,0,I$134/NFM_fec!I$134)</f>
        <v>0.41465279492158291</v>
      </c>
      <c r="J260" s="310">
        <f>IF(J$134=0,0,J$134/NFM_fec!J$134)</f>
        <v>0.41628832746484451</v>
      </c>
      <c r="K260" s="310">
        <f>IF(K$134=0,0,K$134/NFM_fec!K$134)</f>
        <v>0.39801460697665597</v>
      </c>
      <c r="L260" s="310">
        <f>IF(L$134=0,0,L$134/NFM_fec!L$134)</f>
        <v>0.39524310691757375</v>
      </c>
      <c r="M260" s="310">
        <f>IF(M$134=0,0,M$134/NFM_fec!M$134)</f>
        <v>0.42095769183551734</v>
      </c>
      <c r="N260" s="310">
        <f>IF(N$134=0,0,N$134/NFM_fec!N$134)</f>
        <v>0.42945817814446713</v>
      </c>
      <c r="O260" s="310">
        <f>IF(O$134=0,0,O$134/NFM_fec!O$134)</f>
        <v>0.4336897097797856</v>
      </c>
      <c r="P260" s="310">
        <f>IF(P$134=0,0,P$134/NFM_fec!P$134)</f>
        <v>0.43697674027123429</v>
      </c>
      <c r="Q260" s="310">
        <f>IF(Q$134=0,0,Q$134/NFM_fec!Q$134)</f>
        <v>0.43733937731773004</v>
      </c>
      <c r="R260" s="310">
        <f>IF(R$134=0,0,R$134/NFM_fec!R$134)</f>
        <v>0.43905680530610375</v>
      </c>
      <c r="S260" s="310">
        <f>IF(S$134=0,0,S$134/NFM_fec!S$134)</f>
        <v>0.43902424306683357</v>
      </c>
      <c r="T260" s="310">
        <f>IF(T$134=0,0,T$134/NFM_fec!T$134)</f>
        <v>0.4372473878313991</v>
      </c>
      <c r="U260" s="310">
        <f>IF(U$134=0,0,U$134/NFM_fec!U$134)</f>
        <v>0.43213200066438179</v>
      </c>
      <c r="V260" s="310">
        <f>IF(V$134=0,0,V$134/NFM_fec!V$134)</f>
        <v>0.43944919080331268</v>
      </c>
      <c r="W260" s="310">
        <f>IF(W$134=0,0,W$134/NFM_fec!W$134)</f>
        <v>0.45669620724549198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0.44727204705933676</v>
      </c>
      <c r="C261" s="311">
        <f>IF(C$141=0,0,C$141/NFM_fec!C$141)</f>
        <v>0.44776530784767454</v>
      </c>
      <c r="D261" s="311">
        <f>IF(D$141=0,0,D$141/NFM_fec!D$141)</f>
        <v>0.45356104417097376</v>
      </c>
      <c r="E261" s="311">
        <f>IF(E$141=0,0,E$141/NFM_fec!E$141)</f>
        <v>0.45275232763098783</v>
      </c>
      <c r="F261" s="311">
        <f>IF(F$141=0,0,F$141/NFM_fec!F$141)</f>
        <v>0.45420368114158344</v>
      </c>
      <c r="G261" s="311">
        <f>IF(G$141=0,0,G$141/NFM_fec!G$141)</f>
        <v>0.45517435215659141</v>
      </c>
      <c r="H261" s="311">
        <f>IF(H$141=0,0,H$141/NFM_fec!H$141)</f>
        <v>0.45388832227097703</v>
      </c>
      <c r="I261" s="311">
        <f>IF(I$141=0,0,I$141/NFM_fec!I$141)</f>
        <v>0.45508749171585</v>
      </c>
      <c r="J261" s="311">
        <f>IF(J$141=0,0,J$141/NFM_fec!J$141)</f>
        <v>0.45523328153399623</v>
      </c>
      <c r="K261" s="311">
        <f>IF(K$141=0,0,K$141/NFM_fec!K$141)</f>
        <v>0.44923837557879548</v>
      </c>
      <c r="L261" s="311">
        <f>IF(L$141=0,0,L$141/NFM_fec!L$141)</f>
        <v>0.45033328516729376</v>
      </c>
      <c r="M261" s="311">
        <f>IF(M$141=0,0,M$141/NFM_fec!M$141)</f>
        <v>0.47725472062752183</v>
      </c>
      <c r="N261" s="311">
        <f>IF(N$141=0,0,N$141/NFM_fec!N$141)</f>
        <v>0.48954262629174505</v>
      </c>
      <c r="O261" s="311">
        <f>IF(O$141=0,0,O$141/NFM_fec!O$141)</f>
        <v>0.49219825698219244</v>
      </c>
      <c r="P261" s="311">
        <f>IF(P$141=0,0,P$141/NFM_fec!P$141)</f>
        <v>0.49509407211593864</v>
      </c>
      <c r="Q261" s="311">
        <f>IF(Q$141=0,0,Q$141/NFM_fec!Q$141)</f>
        <v>0.49439231610624973</v>
      </c>
      <c r="R261" s="311">
        <f>IF(R$141=0,0,R$141/NFM_fec!R$141)</f>
        <v>0.49865380830884631</v>
      </c>
      <c r="S261" s="311">
        <f>IF(S$141=0,0,S$141/NFM_fec!S$141)</f>
        <v>0.49936498104843213</v>
      </c>
      <c r="T261" s="311">
        <f>IF(T$141=0,0,T$141/NFM_fec!T$141)</f>
        <v>0.49169725139022119</v>
      </c>
      <c r="U261" s="311">
        <f>IF(U$141=0,0,U$141/NFM_fec!U$141)</f>
        <v>0.49106366797900364</v>
      </c>
      <c r="V261" s="311">
        <f>IF(V$141=0,0,V$141/NFM_fec!V$141)</f>
        <v>0.49669046292222585</v>
      </c>
      <c r="W261" s="311">
        <f>IF(W$141=0,0,W$141/NFM_fec!W$141)</f>
        <v>0.51781412603906052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IT: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668.66869335350805</v>
      </c>
      <c r="C5" s="225">
        <v>396.39005766567561</v>
      </c>
      <c r="D5" s="225">
        <v>680.07354720006015</v>
      </c>
      <c r="E5" s="225">
        <v>744.40777220953146</v>
      </c>
      <c r="F5" s="225">
        <v>750.01304914964157</v>
      </c>
      <c r="G5" s="225">
        <v>692.00084232596498</v>
      </c>
      <c r="H5" s="225">
        <v>700.7283232873308</v>
      </c>
      <c r="I5" s="225">
        <v>662.1487266971194</v>
      </c>
      <c r="J5" s="225">
        <v>648.74700428484869</v>
      </c>
      <c r="K5" s="225">
        <v>85.434465861793527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0.89887469057719882</v>
      </c>
      <c r="C10" s="262">
        <v>0.54781349249397415</v>
      </c>
      <c r="D10" s="262">
        <v>0.93159786394223842</v>
      </c>
      <c r="E10" s="262">
        <v>1.0549686345283189</v>
      </c>
      <c r="F10" s="262">
        <v>1.0754516913273739</v>
      </c>
      <c r="G10" s="262">
        <v>0.97112282400284688</v>
      </c>
      <c r="H10" s="262">
        <v>0.95838232496877696</v>
      </c>
      <c r="I10" s="262">
        <v>0.91921417592441801</v>
      </c>
      <c r="J10" s="262">
        <v>0.86466014800287061</v>
      </c>
      <c r="K10" s="262">
        <v>0.13397596046761989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1.5817524018000899E-2</v>
      </c>
      <c r="C11" s="228">
        <v>9.6203941817596915E-3</v>
      </c>
      <c r="D11" s="228">
        <v>1.6116648358737141E-2</v>
      </c>
      <c r="E11" s="228">
        <v>2.107468321308377E-2</v>
      </c>
      <c r="F11" s="228">
        <v>2.439469686773562E-2</v>
      </c>
      <c r="G11" s="228">
        <v>2.2349049914250199E-2</v>
      </c>
      <c r="H11" s="228">
        <v>2.2144344797445328E-2</v>
      </c>
      <c r="I11" s="228">
        <v>1.8461082759677411E-2</v>
      </c>
      <c r="J11" s="228">
        <v>1.8394580708919039E-2</v>
      </c>
      <c r="K11" s="228">
        <v>2.482952225949569E-3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0.88305716655919797</v>
      </c>
      <c r="C12" s="228">
        <v>0.53819309831221451</v>
      </c>
      <c r="D12" s="228">
        <v>0.91548121558350126</v>
      </c>
      <c r="E12" s="228">
        <v>1.033893951315235</v>
      </c>
      <c r="F12" s="228">
        <v>1.051056994459638</v>
      </c>
      <c r="G12" s="228">
        <v>0.94877377408859664</v>
      </c>
      <c r="H12" s="228">
        <v>0.93623798017133164</v>
      </c>
      <c r="I12" s="228">
        <v>0.90075309316474061</v>
      </c>
      <c r="J12" s="228">
        <v>0.84626556729395153</v>
      </c>
      <c r="K12" s="228">
        <v>0.13149300824167029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489.10051347871888</v>
      </c>
      <c r="C16" s="296">
        <v>287.02012702731321</v>
      </c>
      <c r="D16" s="296">
        <v>495.1066159418645</v>
      </c>
      <c r="E16" s="296">
        <v>534.93807889898039</v>
      </c>
      <c r="F16" s="296">
        <v>540.45093576697968</v>
      </c>
      <c r="G16" s="296">
        <v>504.50286709519008</v>
      </c>
      <c r="H16" s="296">
        <v>514.09547205988315</v>
      </c>
      <c r="I16" s="296">
        <v>486.30117193611471</v>
      </c>
      <c r="J16" s="296">
        <v>480.7294041988107</v>
      </c>
      <c r="K16" s="296">
        <v>60.219375686017479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64.65147920488414</v>
      </c>
      <c r="C17" s="231">
        <v>34.249877977416183</v>
      </c>
      <c r="D17" s="231">
        <v>19.238077606431879</v>
      </c>
      <c r="E17" s="231">
        <v>20.658521653058742</v>
      </c>
      <c r="F17" s="231">
        <v>18.513184596166969</v>
      </c>
      <c r="G17" s="231">
        <v>20.57057270506661</v>
      </c>
      <c r="H17" s="231">
        <v>37.653411704683201</v>
      </c>
      <c r="I17" s="231">
        <v>34.821944806699562</v>
      </c>
      <c r="J17" s="231">
        <v>34.175952116327977</v>
      </c>
      <c r="K17" s="231">
        <v>4.7947125368566628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22.300224326077601</v>
      </c>
      <c r="C19" s="231">
        <v>12.52033630629524</v>
      </c>
      <c r="D19" s="231">
        <v>21.396185867088871</v>
      </c>
      <c r="E19" s="231">
        <v>25.9210362185508</v>
      </c>
      <c r="F19" s="231">
        <v>25.29911497108688</v>
      </c>
      <c r="G19" s="231">
        <v>24.11275336173847</v>
      </c>
      <c r="H19" s="231">
        <v>22.369227366224241</v>
      </c>
      <c r="I19" s="231">
        <v>21.052267536232581</v>
      </c>
      <c r="J19" s="231">
        <v>18.031949274447481</v>
      </c>
      <c r="K19" s="231">
        <v>2.0898735403546551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5.7577495123880027</v>
      </c>
      <c r="C20" s="231">
        <v>3.3931459841878162</v>
      </c>
      <c r="D20" s="231">
        <v>6.4463757026553452</v>
      </c>
      <c r="E20" s="231">
        <v>8.0323090782657829</v>
      </c>
      <c r="F20" s="231">
        <v>9.6042541214266564</v>
      </c>
      <c r="G20" s="231">
        <v>9.1544444639909024</v>
      </c>
      <c r="H20" s="231">
        <v>8.9391040399322232</v>
      </c>
      <c r="I20" s="231">
        <v>7.6120713886926099</v>
      </c>
      <c r="J20" s="231">
        <v>7.8242701184775836</v>
      </c>
      <c r="K20" s="231">
        <v>0.87096200697586401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69.942931870079406</v>
      </c>
      <c r="C21" s="231">
        <v>43.005370662528847</v>
      </c>
      <c r="D21" s="231">
        <v>76.698356462014388</v>
      </c>
      <c r="E21" s="231">
        <v>83.646783468756652</v>
      </c>
      <c r="F21" s="231">
        <v>73.230573585625535</v>
      </c>
      <c r="G21" s="231">
        <v>59.483658955890803</v>
      </c>
      <c r="H21" s="231">
        <v>64.676057429393737</v>
      </c>
      <c r="I21" s="231">
        <v>51.406724446520649</v>
      </c>
      <c r="J21" s="231">
        <v>60.731952955619271</v>
      </c>
      <c r="K21" s="231">
        <v>6.3391325051856677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5.0057862378370039</v>
      </c>
      <c r="C22" s="231">
        <v>4.0288466510307286</v>
      </c>
      <c r="D22" s="231">
        <v>5.1512458482788954</v>
      </c>
      <c r="E22" s="231">
        <v>2.6257818775969519</v>
      </c>
      <c r="F22" s="231">
        <v>0</v>
      </c>
      <c r="G22" s="231">
        <v>2.5520839174067582</v>
      </c>
      <c r="H22" s="231">
        <v>2.522411414187876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321.44234232745282</v>
      </c>
      <c r="C23" s="231">
        <v>189.82254944585429</v>
      </c>
      <c r="D23" s="231">
        <v>366.17637445539509</v>
      </c>
      <c r="E23" s="231">
        <v>394.05364660275143</v>
      </c>
      <c r="F23" s="231">
        <v>413.80380849267362</v>
      </c>
      <c r="G23" s="231">
        <v>388.62935369109658</v>
      </c>
      <c r="H23" s="231">
        <v>377.93526010546191</v>
      </c>
      <c r="I23" s="231">
        <v>371.40816375796919</v>
      </c>
      <c r="J23" s="231">
        <v>359.96527973393842</v>
      </c>
      <c r="K23" s="231">
        <v>46.124695096644629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178.66930518421191</v>
      </c>
      <c r="C27" s="263">
        <v>108.8221171458685</v>
      </c>
      <c r="D27" s="263">
        <v>184.0353333942534</v>
      </c>
      <c r="E27" s="263">
        <v>208.41472467602279</v>
      </c>
      <c r="F27" s="263">
        <v>208.48666169133469</v>
      </c>
      <c r="G27" s="263">
        <v>186.52685240677201</v>
      </c>
      <c r="H27" s="263">
        <v>185.67446890247891</v>
      </c>
      <c r="I27" s="263">
        <v>174.92834058508029</v>
      </c>
      <c r="J27" s="263">
        <v>167.1529399380351</v>
      </c>
      <c r="K27" s="263">
        <v>25.081114215308439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9.4991768360767459</v>
      </c>
      <c r="C28" s="297">
        <v>5.4775340618387567</v>
      </c>
      <c r="D28" s="297">
        <v>8.3652210408704626</v>
      </c>
      <c r="E28" s="297">
        <v>10.55855714719881</v>
      </c>
      <c r="F28" s="297">
        <v>10.10566492313562</v>
      </c>
      <c r="G28" s="297">
        <v>9.3432922450408906</v>
      </c>
      <c r="H28" s="297">
        <v>8.7639210998391146</v>
      </c>
      <c r="I28" s="297">
        <v>8.1568276110535312</v>
      </c>
      <c r="J28" s="297">
        <v>6.7496809620020226</v>
      </c>
      <c r="K28" s="297">
        <v>0.94572260764348404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2.452615722436926</v>
      </c>
      <c r="C29" s="297">
        <v>1.484470724307545</v>
      </c>
      <c r="D29" s="297">
        <v>2.5203257253506739</v>
      </c>
      <c r="E29" s="297">
        <v>3.271844293251585</v>
      </c>
      <c r="F29" s="297">
        <v>3.8363940437720538</v>
      </c>
      <c r="G29" s="297">
        <v>3.5471954896608722</v>
      </c>
      <c r="H29" s="297">
        <v>3.5022042213004059</v>
      </c>
      <c r="I29" s="297">
        <v>2.949342818949845</v>
      </c>
      <c r="J29" s="297">
        <v>2.928764176099738</v>
      </c>
      <c r="K29" s="297">
        <v>0.39413315901202101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29.793434745434869</v>
      </c>
      <c r="C30" s="297">
        <v>18.814461279890821</v>
      </c>
      <c r="D30" s="297">
        <v>29.986592435762962</v>
      </c>
      <c r="E30" s="297">
        <v>34.072300813428249</v>
      </c>
      <c r="F30" s="297">
        <v>29.25175997781416</v>
      </c>
      <c r="G30" s="297">
        <v>23.048931869851039</v>
      </c>
      <c r="H30" s="297">
        <v>25.3390899506756</v>
      </c>
      <c r="I30" s="297">
        <v>19.917844414504302</v>
      </c>
      <c r="J30" s="297">
        <v>22.733055667510811</v>
      </c>
      <c r="K30" s="297">
        <v>2.8686237742329581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136.92407788026341</v>
      </c>
      <c r="C31" s="297">
        <v>83.04565107983133</v>
      </c>
      <c r="D31" s="297">
        <v>143.16319419226929</v>
      </c>
      <c r="E31" s="297">
        <v>160.5120224221441</v>
      </c>
      <c r="F31" s="297">
        <v>165.29284274661279</v>
      </c>
      <c r="G31" s="297">
        <v>150.58743280221921</v>
      </c>
      <c r="H31" s="297">
        <v>148.06925363066381</v>
      </c>
      <c r="I31" s="297">
        <v>143.9043257405726</v>
      </c>
      <c r="J31" s="297">
        <v>134.7414391324225</v>
      </c>
      <c r="K31" s="297">
        <v>20.87263467441997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348.40887651307838</v>
      </c>
      <c r="C34" s="225">
        <f t="shared" si="0"/>
        <v>355.67782654248288</v>
      </c>
      <c r="D34" s="225">
        <f t="shared" si="0"/>
        <v>345.32835520012679</v>
      </c>
      <c r="E34" s="225">
        <f t="shared" si="0"/>
        <v>390.18503445754072</v>
      </c>
      <c r="F34" s="225">
        <f t="shared" si="0"/>
        <v>352.03930399830625</v>
      </c>
      <c r="G34" s="225">
        <f t="shared" si="0"/>
        <v>344.9361808118357</v>
      </c>
      <c r="H34" s="225">
        <f t="shared" si="0"/>
        <v>344.72770121398099</v>
      </c>
      <c r="I34" s="225">
        <f t="shared" si="0"/>
        <v>397.24643086888409</v>
      </c>
      <c r="J34" s="225">
        <f t="shared" si="0"/>
        <v>411.10876514763424</v>
      </c>
      <c r="K34" s="225">
        <f t="shared" si="0"/>
        <v>428.97221867981898</v>
      </c>
      <c r="L34" s="225">
        <f t="shared" si="0"/>
        <v>335.72190652400963</v>
      </c>
      <c r="M34" s="225">
        <f t="shared" si="0"/>
        <v>314.03354326658678</v>
      </c>
      <c r="N34" s="225">
        <f t="shared" si="0"/>
        <v>212.08123100927799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0.58336461051131838</v>
      </c>
      <c r="C39" s="262">
        <v>0.70953924555728709</v>
      </c>
      <c r="D39" s="262">
        <v>0.53873139699573591</v>
      </c>
      <c r="E39" s="262">
        <v>0.58954313691453764</v>
      </c>
      <c r="F39" s="262">
        <v>0.57202471174574354</v>
      </c>
      <c r="G39" s="262">
        <v>0.51062708746189434</v>
      </c>
      <c r="H39" s="262">
        <v>0.52320062857744432</v>
      </c>
      <c r="I39" s="262">
        <v>0.48132054575923411</v>
      </c>
      <c r="J39" s="262">
        <v>0.45159470135424917</v>
      </c>
      <c r="K39" s="262">
        <v>1.0053788619333881</v>
      </c>
      <c r="L39" s="262">
        <v>1.1102560606997349</v>
      </c>
      <c r="M39" s="262">
        <v>0.95830956190050198</v>
      </c>
      <c r="N39" s="262">
        <v>0.68517658845771268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1.0265483982076849E-2</v>
      </c>
      <c r="C40" s="228">
        <v>1.246053140935475E-2</v>
      </c>
      <c r="D40" s="228">
        <v>9.3200562401996243E-3</v>
      </c>
      <c r="E40" s="228">
        <v>1.1777065634256101E-2</v>
      </c>
      <c r="F40" s="228">
        <v>1.2975356825807881E-2</v>
      </c>
      <c r="G40" s="228">
        <v>1.175137684254512E-2</v>
      </c>
      <c r="H40" s="228">
        <v>1.2089053413872709E-2</v>
      </c>
      <c r="I40" s="228">
        <v>9.6666246691183982E-3</v>
      </c>
      <c r="J40" s="228">
        <v>9.607121596811867E-3</v>
      </c>
      <c r="K40" s="228">
        <v>1.863250447652862E-2</v>
      </c>
      <c r="L40" s="228">
        <v>2.4974472327076669E-2</v>
      </c>
      <c r="M40" s="228">
        <v>1.287450011899567E-2</v>
      </c>
      <c r="N40" s="228">
        <v>1.132879893314063E-2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0.57309912652924155</v>
      </c>
      <c r="C41" s="228">
        <v>0.69707871414793232</v>
      </c>
      <c r="D41" s="228">
        <v>0.52941134075553631</v>
      </c>
      <c r="E41" s="228">
        <v>0.57776607128028157</v>
      </c>
      <c r="F41" s="228">
        <v>0.55904935491993568</v>
      </c>
      <c r="G41" s="228">
        <v>0.49887571061934932</v>
      </c>
      <c r="H41" s="228">
        <v>0.51111157516357164</v>
      </c>
      <c r="I41" s="228">
        <v>0.47165392109011572</v>
      </c>
      <c r="J41" s="228">
        <v>0.4419875797574373</v>
      </c>
      <c r="K41" s="228">
        <v>0.98674635745685924</v>
      </c>
      <c r="L41" s="228">
        <v>1.085281588372659</v>
      </c>
      <c r="M41" s="228">
        <v>0.94543506178150627</v>
      </c>
      <c r="N41" s="228">
        <v>0.67384778952457203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36.494511265095433</v>
      </c>
      <c r="C46" s="296">
        <v>44.36061357836796</v>
      </c>
      <c r="D46" s="296">
        <v>33.495131820555031</v>
      </c>
      <c r="E46" s="296">
        <v>36.655666076197697</v>
      </c>
      <c r="F46" s="296">
        <v>34.901077554601763</v>
      </c>
      <c r="G46" s="296">
        <v>30.867945584995621</v>
      </c>
      <c r="H46" s="296">
        <v>31.902030665896309</v>
      </c>
      <c r="I46" s="296">
        <v>28.828001754575009</v>
      </c>
      <c r="J46" s="296">
        <v>27.476036875941539</v>
      </c>
      <c r="K46" s="296">
        <v>59.236088464067741</v>
      </c>
      <c r="L46" s="296">
        <v>61.068985376896492</v>
      </c>
      <c r="M46" s="296">
        <v>53.773629087284633</v>
      </c>
      <c r="N46" s="296">
        <v>37.993373822347529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36.494511265095433</v>
      </c>
      <c r="C47" s="264">
        <v>44.36061357836796</v>
      </c>
      <c r="D47" s="264">
        <v>33.495131820555031</v>
      </c>
      <c r="E47" s="264">
        <v>36.655666076197697</v>
      </c>
      <c r="F47" s="264">
        <v>34.901077554601763</v>
      </c>
      <c r="G47" s="264">
        <v>30.867945584995621</v>
      </c>
      <c r="H47" s="264">
        <v>31.902030665896309</v>
      </c>
      <c r="I47" s="264">
        <v>28.828001754575009</v>
      </c>
      <c r="J47" s="264">
        <v>27.476036875941539</v>
      </c>
      <c r="K47" s="264">
        <v>59.236088464067741</v>
      </c>
      <c r="L47" s="264">
        <v>61.068985376896492</v>
      </c>
      <c r="M47" s="264">
        <v>53.773629087284633</v>
      </c>
      <c r="N47" s="264">
        <v>37.993373822347529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1.9402762869420369</v>
      </c>
      <c r="C48" s="299">
        <v>2.2328803946524078</v>
      </c>
      <c r="D48" s="299">
        <v>1.52250209948426</v>
      </c>
      <c r="E48" s="299">
        <v>1.857023037291647</v>
      </c>
      <c r="F48" s="299">
        <v>1.691708200236554</v>
      </c>
      <c r="G48" s="299">
        <v>1.546202237818725</v>
      </c>
      <c r="H48" s="299">
        <v>1.505790652496275</v>
      </c>
      <c r="I48" s="299">
        <v>1.344236387864487</v>
      </c>
      <c r="J48" s="299">
        <v>1.109489806649872</v>
      </c>
      <c r="K48" s="299">
        <v>2.2335892882560011</v>
      </c>
      <c r="L48" s="299">
        <v>3.4193578888621619</v>
      </c>
      <c r="M48" s="299">
        <v>1.702446815762261</v>
      </c>
      <c r="N48" s="299">
        <v>1.298577731790844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0.50096468455586629</v>
      </c>
      <c r="C49" s="299">
        <v>0.60513463527948974</v>
      </c>
      <c r="D49" s="299">
        <v>0.45870888401907728</v>
      </c>
      <c r="E49" s="299">
        <v>0.57544701821416366</v>
      </c>
      <c r="F49" s="299">
        <v>0.64221991452830562</v>
      </c>
      <c r="G49" s="299">
        <v>0.58701809386356452</v>
      </c>
      <c r="H49" s="299">
        <v>0.601738231037242</v>
      </c>
      <c r="I49" s="299">
        <v>0.4860485137808539</v>
      </c>
      <c r="J49" s="299">
        <v>0.48142038383102398</v>
      </c>
      <c r="K49" s="299">
        <v>0.93085604066220473</v>
      </c>
      <c r="L49" s="299">
        <v>1.296790062518355</v>
      </c>
      <c r="M49" s="299">
        <v>0.65897884527786277</v>
      </c>
      <c r="N49" s="299">
        <v>0.58649874765645227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6.0855267714962684</v>
      </c>
      <c r="C50" s="299">
        <v>7.6695902304827577</v>
      </c>
      <c r="D50" s="299">
        <v>5.4576740670414212</v>
      </c>
      <c r="E50" s="299">
        <v>5.9925846554567874</v>
      </c>
      <c r="F50" s="299">
        <v>4.8968021997769853</v>
      </c>
      <c r="G50" s="299">
        <v>3.81432038106382</v>
      </c>
      <c r="H50" s="299">
        <v>4.3536864784405784</v>
      </c>
      <c r="I50" s="299">
        <v>3.282439265176766</v>
      </c>
      <c r="J50" s="299">
        <v>3.736783068577247</v>
      </c>
      <c r="K50" s="299">
        <v>6.7750599196616159</v>
      </c>
      <c r="L50" s="299">
        <v>0</v>
      </c>
      <c r="M50" s="299">
        <v>3.0202892129116612</v>
      </c>
      <c r="N50" s="299">
        <v>1.222791209403352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27.967743522101259</v>
      </c>
      <c r="C51" s="299">
        <v>33.853008317953297</v>
      </c>
      <c r="D51" s="299">
        <v>26.056246770010279</v>
      </c>
      <c r="E51" s="299">
        <v>28.230611365235099</v>
      </c>
      <c r="F51" s="299">
        <v>27.670347240059911</v>
      </c>
      <c r="G51" s="299">
        <v>24.92040487224952</v>
      </c>
      <c r="H51" s="299">
        <v>25.440815303922211</v>
      </c>
      <c r="I51" s="299">
        <v>23.715277587752901</v>
      </c>
      <c r="J51" s="299">
        <v>22.148343616883398</v>
      </c>
      <c r="K51" s="299">
        <v>49.296583215487921</v>
      </c>
      <c r="L51" s="299">
        <v>56.352837425515972</v>
      </c>
      <c r="M51" s="299">
        <v>48.391914213332839</v>
      </c>
      <c r="N51" s="299">
        <v>34.885506133496882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16.728051187471642</v>
      </c>
      <c r="C53" s="296">
        <f t="shared" si="1"/>
        <v>19.544023718557632</v>
      </c>
      <c r="D53" s="296">
        <f t="shared" si="1"/>
        <v>15.226192218385048</v>
      </c>
      <c r="E53" s="296">
        <f t="shared" si="1"/>
        <v>16.063679372819323</v>
      </c>
      <c r="F53" s="296">
        <f t="shared" si="1"/>
        <v>15.505584475909519</v>
      </c>
      <c r="G53" s="296">
        <f t="shared" si="1"/>
        <v>14.231333965827716</v>
      </c>
      <c r="H53" s="296">
        <f t="shared" si="1"/>
        <v>14.921305927198038</v>
      </c>
      <c r="I53" s="296">
        <f t="shared" si="1"/>
        <v>13.599057623256829</v>
      </c>
      <c r="J53" s="296">
        <f t="shared" si="1"/>
        <v>13.257525555499569</v>
      </c>
      <c r="K53" s="296">
        <f t="shared" si="1"/>
        <v>24.030949635249105</v>
      </c>
      <c r="L53" s="296">
        <f t="shared" si="1"/>
        <v>23.506252434127699</v>
      </c>
      <c r="M53" s="296">
        <f t="shared" si="1"/>
        <v>19.605610500997518</v>
      </c>
      <c r="N53" s="296">
        <f t="shared" si="1"/>
        <v>14.225080598472726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3.9680230060466219</v>
      </c>
      <c r="C54" s="264">
        <v>4.5999625243854396</v>
      </c>
      <c r="D54" s="264">
        <v>3.716727655618389</v>
      </c>
      <c r="E54" s="264">
        <v>4.0467878267652946</v>
      </c>
      <c r="F54" s="264">
        <v>3.9499779662285981</v>
      </c>
      <c r="G54" s="264">
        <v>3.5676831795492872</v>
      </c>
      <c r="H54" s="264">
        <v>3.6393128741584682</v>
      </c>
      <c r="I54" s="264">
        <v>3.3629323801007081</v>
      </c>
      <c r="J54" s="264">
        <v>3.1646093100776298</v>
      </c>
      <c r="K54" s="264">
        <v>5.8652676410027569</v>
      </c>
      <c r="L54" s="264">
        <v>6.1678223253284292</v>
      </c>
      <c r="M54" s="264">
        <v>5.4361577193635666</v>
      </c>
      <c r="N54" s="264">
        <v>4.0035305793653766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0.25318375713247859</v>
      </c>
      <c r="C55" s="232">
        <v>0.27993675835776488</v>
      </c>
      <c r="D55" s="232">
        <v>0.20182734499817731</v>
      </c>
      <c r="E55" s="232">
        <v>0.24508229027012671</v>
      </c>
      <c r="F55" s="232">
        <v>0.22270859859803629</v>
      </c>
      <c r="G55" s="232">
        <v>0.20390464030105729</v>
      </c>
      <c r="H55" s="232">
        <v>0.19892459852133471</v>
      </c>
      <c r="I55" s="232">
        <v>0.17696130500689489</v>
      </c>
      <c r="J55" s="232">
        <v>0.1479027858268743</v>
      </c>
      <c r="K55" s="232">
        <v>0.24972058953455681</v>
      </c>
      <c r="L55" s="232">
        <v>0.34534701690312758</v>
      </c>
      <c r="M55" s="232">
        <v>0.1823479877820805</v>
      </c>
      <c r="N55" s="232">
        <v>0.14138736156651041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6.5370134078400075E-2</v>
      </c>
      <c r="C56" s="232">
        <v>7.5865876459772968E-2</v>
      </c>
      <c r="D56" s="232">
        <v>6.0807795417824467E-2</v>
      </c>
      <c r="E56" s="232">
        <v>7.5945139247560856E-2</v>
      </c>
      <c r="F56" s="232">
        <v>8.4546434861727235E-2</v>
      </c>
      <c r="G56" s="232">
        <v>7.7412715071684818E-2</v>
      </c>
      <c r="H56" s="232">
        <v>7.9493477945014379E-2</v>
      </c>
      <c r="I56" s="232">
        <v>6.3985605561506731E-2</v>
      </c>
      <c r="J56" s="232">
        <v>6.4176719331430224E-2</v>
      </c>
      <c r="K56" s="232">
        <v>0.1040719171014069</v>
      </c>
      <c r="L56" s="232">
        <v>0.13097271306378519</v>
      </c>
      <c r="M56" s="232">
        <v>7.0582801950012583E-2</v>
      </c>
      <c r="N56" s="232">
        <v>6.3857178868183789E-2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3.649469114835743</v>
      </c>
      <c r="C57" s="232">
        <v>4.2441598895679018</v>
      </c>
      <c r="D57" s="232">
        <v>3.454092515202388</v>
      </c>
      <c r="E57" s="232">
        <v>3.725760397247607</v>
      </c>
      <c r="F57" s="232">
        <v>3.6427229327688351</v>
      </c>
      <c r="G57" s="232">
        <v>3.2863658241765452</v>
      </c>
      <c r="H57" s="232">
        <v>3.3608947976921191</v>
      </c>
      <c r="I57" s="232">
        <v>3.1219854695323059</v>
      </c>
      <c r="J57" s="232">
        <v>2.9525298049193252</v>
      </c>
      <c r="K57" s="232">
        <v>5.5114751343667931</v>
      </c>
      <c r="L57" s="232">
        <v>5.6915025953615164</v>
      </c>
      <c r="M57" s="232">
        <v>5.1832269296314726</v>
      </c>
      <c r="N57" s="232">
        <v>3.7982860389306841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12.760028181425019</v>
      </c>
      <c r="C58" s="264">
        <v>14.944061194172191</v>
      </c>
      <c r="D58" s="264">
        <v>11.509464562766659</v>
      </c>
      <c r="E58" s="264">
        <v>12.01689154605403</v>
      </c>
      <c r="F58" s="264">
        <v>11.555606509680921</v>
      </c>
      <c r="G58" s="264">
        <v>10.66365078627843</v>
      </c>
      <c r="H58" s="264">
        <v>11.281993053039569</v>
      </c>
      <c r="I58" s="264">
        <v>10.23612524315612</v>
      </c>
      <c r="J58" s="264">
        <v>10.092916245421939</v>
      </c>
      <c r="K58" s="264">
        <v>18.165681994246349</v>
      </c>
      <c r="L58" s="264">
        <v>17.338430108799269</v>
      </c>
      <c r="M58" s="264">
        <v>14.16945278163395</v>
      </c>
      <c r="N58" s="264">
        <v>10.221550019107349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1.686677224600849</v>
      </c>
      <c r="C59" s="231">
        <v>1.7832626502138349</v>
      </c>
      <c r="D59" s="231">
        <v>0.44721675157938451</v>
      </c>
      <c r="E59" s="231">
        <v>0.46407467331092039</v>
      </c>
      <c r="F59" s="231">
        <v>0.39583810902425748</v>
      </c>
      <c r="G59" s="231">
        <v>0.43479912227970091</v>
      </c>
      <c r="H59" s="231">
        <v>0.82631641856980242</v>
      </c>
      <c r="I59" s="231">
        <v>0.73296510233060297</v>
      </c>
      <c r="J59" s="231">
        <v>0.71752428560620674</v>
      </c>
      <c r="K59" s="231">
        <v>1.446365429832714</v>
      </c>
      <c r="L59" s="231">
        <v>1.6078205667624961</v>
      </c>
      <c r="M59" s="231">
        <v>0.84310942258458876</v>
      </c>
      <c r="N59" s="231">
        <v>0.5166888551113219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0.58178530386112759</v>
      </c>
      <c r="C61" s="231">
        <v>0.65188693862952285</v>
      </c>
      <c r="D61" s="231">
        <v>0.4973850784586244</v>
      </c>
      <c r="E61" s="231">
        <v>0.58229221901865469</v>
      </c>
      <c r="F61" s="231">
        <v>0.54093091213576072</v>
      </c>
      <c r="G61" s="231">
        <v>0.50967001005511614</v>
      </c>
      <c r="H61" s="231">
        <v>0.49090000099866232</v>
      </c>
      <c r="I61" s="231">
        <v>0.44312796182530229</v>
      </c>
      <c r="J61" s="231">
        <v>0.37858086520006051</v>
      </c>
      <c r="K61" s="231">
        <v>0.63042795960250031</v>
      </c>
      <c r="L61" s="231">
        <v>0.88078397736935488</v>
      </c>
      <c r="M61" s="231">
        <v>0.42190551767563028</v>
      </c>
      <c r="N61" s="231">
        <v>0.33170301370483363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0.1502125718844779</v>
      </c>
      <c r="C62" s="231">
        <v>0.17666838125131551</v>
      </c>
      <c r="D62" s="231">
        <v>0.14985526413709571</v>
      </c>
      <c r="E62" s="231">
        <v>0.1804384299143022</v>
      </c>
      <c r="F62" s="231">
        <v>0.20535255672873709</v>
      </c>
      <c r="G62" s="231">
        <v>0.193497015127884</v>
      </c>
      <c r="H62" s="231">
        <v>0.19617155793032531</v>
      </c>
      <c r="I62" s="231">
        <v>0.1602260504211554</v>
      </c>
      <c r="J62" s="231">
        <v>0.1642705902688929</v>
      </c>
      <c r="K62" s="231">
        <v>0.26273302682989769</v>
      </c>
      <c r="L62" s="231">
        <v>0.33403695845890241</v>
      </c>
      <c r="M62" s="231">
        <v>0.16331013003173361</v>
      </c>
      <c r="N62" s="231">
        <v>0.14981267379617291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1.8247246877865639</v>
      </c>
      <c r="C63" s="231">
        <v>2.239128306140465</v>
      </c>
      <c r="D63" s="231">
        <v>1.782963481598181</v>
      </c>
      <c r="E63" s="231">
        <v>1.8790479959646591</v>
      </c>
      <c r="F63" s="231">
        <v>1.5657733881666911</v>
      </c>
      <c r="G63" s="231">
        <v>1.2573029966071929</v>
      </c>
      <c r="H63" s="231">
        <v>1.4193372053886011</v>
      </c>
      <c r="I63" s="231">
        <v>1.082057169798736</v>
      </c>
      <c r="J63" s="231">
        <v>1.27506765604143</v>
      </c>
      <c r="K63" s="231">
        <v>1.912252724256176</v>
      </c>
      <c r="L63" s="231">
        <v>0</v>
      </c>
      <c r="M63" s="231">
        <v>0.74849720537852227</v>
      </c>
      <c r="N63" s="231">
        <v>0.3123444360404285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0.1305947789968307</v>
      </c>
      <c r="C64" s="231">
        <v>0.2097669300007296</v>
      </c>
      <c r="D64" s="231">
        <v>0.1197481100753993</v>
      </c>
      <c r="E64" s="231">
        <v>5.8985772917159292E-2</v>
      </c>
      <c r="F64" s="231">
        <v>0</v>
      </c>
      <c r="G64" s="231">
        <v>5.394326464227657E-2</v>
      </c>
      <c r="H64" s="231">
        <v>5.5355142378029902E-2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8.3860336142951759</v>
      </c>
      <c r="C65" s="231">
        <v>9.8833479879363253</v>
      </c>
      <c r="D65" s="231">
        <v>8.5122958769179782</v>
      </c>
      <c r="E65" s="231">
        <v>8.8520524549283355</v>
      </c>
      <c r="F65" s="231">
        <v>8.8477115436254774</v>
      </c>
      <c r="G65" s="231">
        <v>8.2144383775662639</v>
      </c>
      <c r="H65" s="231">
        <v>8.2939127277741456</v>
      </c>
      <c r="I65" s="231">
        <v>7.8177489587803244</v>
      </c>
      <c r="J65" s="231">
        <v>7.5574728483053493</v>
      </c>
      <c r="K65" s="231">
        <v>13.913902853725061</v>
      </c>
      <c r="L65" s="231">
        <v>14.51578860620851</v>
      </c>
      <c r="M65" s="231">
        <v>11.992630505963479</v>
      </c>
      <c r="N65" s="231">
        <v>8.9110010404545896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294.60294944999998</v>
      </c>
      <c r="C70" s="281">
        <v>291.06365</v>
      </c>
      <c r="D70" s="281">
        <v>296.06829976419101</v>
      </c>
      <c r="E70" s="281">
        <v>336.8761458716092</v>
      </c>
      <c r="F70" s="281">
        <v>301.06061725604923</v>
      </c>
      <c r="G70" s="281">
        <v>299.32627417355047</v>
      </c>
      <c r="H70" s="281">
        <v>297.38116399230921</v>
      </c>
      <c r="I70" s="281">
        <v>354.33805094529299</v>
      </c>
      <c r="J70" s="281">
        <v>369.92360801483892</v>
      </c>
      <c r="K70" s="281">
        <v>344.69980171856878</v>
      </c>
      <c r="L70" s="281">
        <v>250.03641265228569</v>
      </c>
      <c r="M70" s="281">
        <v>239.69599411640411</v>
      </c>
      <c r="N70" s="281">
        <v>159.17760000000001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143.6958183062967</v>
      </c>
      <c r="C72" s="225">
        <v>146.87950144011319</v>
      </c>
      <c r="D72" s="225">
        <v>122.7232023473331</v>
      </c>
      <c r="E72" s="225">
        <v>131.23615327835799</v>
      </c>
      <c r="F72" s="225">
        <v>135.06966988642239</v>
      </c>
      <c r="G72" s="225">
        <v>189.09196867428091</v>
      </c>
      <c r="H72" s="225">
        <v>218.1292701738594</v>
      </c>
      <c r="I72" s="225">
        <v>216.77034220350421</v>
      </c>
      <c r="J72" s="225">
        <v>207.1122771318895</v>
      </c>
      <c r="K72" s="225">
        <v>233.39929136406499</v>
      </c>
      <c r="L72" s="225">
        <v>340.39590130157461</v>
      </c>
      <c r="M72" s="225">
        <v>305.09556609462669</v>
      </c>
      <c r="N72" s="225">
        <v>274.47271923880032</v>
      </c>
      <c r="O72" s="225">
        <v>264.95772354316438</v>
      </c>
      <c r="P72" s="225">
        <v>191.73813204071061</v>
      </c>
      <c r="Q72" s="225">
        <v>179.08453579680199</v>
      </c>
      <c r="R72" s="225">
        <v>199.47807218147571</v>
      </c>
      <c r="S72" s="225">
        <v>221.42393748015769</v>
      </c>
      <c r="T72" s="225">
        <v>216.26495837021389</v>
      </c>
      <c r="U72" s="225">
        <v>216.2892062057465</v>
      </c>
      <c r="V72" s="225">
        <v>176.91162726759711</v>
      </c>
      <c r="W72" s="225">
        <v>206.39744523794289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0.30801357792682432</v>
      </c>
      <c r="C77" s="262">
        <v>0.31805810831283499</v>
      </c>
      <c r="D77" s="262">
        <v>0.26615957316408528</v>
      </c>
      <c r="E77" s="262">
        <v>0.28824759041959769</v>
      </c>
      <c r="F77" s="262">
        <v>0.3011485623191642</v>
      </c>
      <c r="G77" s="262">
        <v>0.42021924102493358</v>
      </c>
      <c r="H77" s="262">
        <v>0.477716456179759</v>
      </c>
      <c r="I77" s="262">
        <v>0.48214623865358958</v>
      </c>
      <c r="J77" s="262">
        <v>0.44977327084764102</v>
      </c>
      <c r="K77" s="262">
        <v>0.54703145115751473</v>
      </c>
      <c r="L77" s="262">
        <v>0.8658611592217389</v>
      </c>
      <c r="M77" s="262">
        <v>0.77692691301907668</v>
      </c>
      <c r="N77" s="262">
        <v>0.70328568648883405</v>
      </c>
      <c r="O77" s="262">
        <v>0.69473965966049311</v>
      </c>
      <c r="P77" s="262">
        <v>0.49960989059992489</v>
      </c>
      <c r="Q77" s="262">
        <v>0.46235342635355509</v>
      </c>
      <c r="R77" s="262">
        <v>0.50371376228047049</v>
      </c>
      <c r="S77" s="262">
        <v>0.57152408711775715</v>
      </c>
      <c r="T77" s="262">
        <v>0.53012979139488003</v>
      </c>
      <c r="U77" s="262">
        <v>0.54195356340564016</v>
      </c>
      <c r="V77" s="262">
        <v>0.44795393782007797</v>
      </c>
      <c r="W77" s="262">
        <v>0.51926852999133732</v>
      </c>
      <c r="DA77" s="68" t="s">
        <v>859</v>
      </c>
    </row>
    <row r="78" spans="1:105" ht="12" customHeight="1" x14ac:dyDescent="0.25">
      <c r="A78" s="37" t="s">
        <v>160</v>
      </c>
      <c r="B78" s="228">
        <v>5.4201238702131513E-3</v>
      </c>
      <c r="C78" s="228">
        <v>5.5855586191279304E-3</v>
      </c>
      <c r="D78" s="228">
        <v>4.6045621335420997E-3</v>
      </c>
      <c r="E78" s="228">
        <v>5.7582059373203773E-3</v>
      </c>
      <c r="F78" s="228">
        <v>6.8310161666704792E-3</v>
      </c>
      <c r="G78" s="228">
        <v>9.6707651807461208E-3</v>
      </c>
      <c r="H78" s="228">
        <v>1.1038097892094281E-2</v>
      </c>
      <c r="I78" s="228">
        <v>9.6832075126558597E-3</v>
      </c>
      <c r="J78" s="228">
        <v>9.5683729040024687E-3</v>
      </c>
      <c r="K78" s="228">
        <v>1.0138034872638551E-2</v>
      </c>
      <c r="L78" s="228">
        <v>1.9476971417246861E-2</v>
      </c>
      <c r="M78" s="228">
        <v>1.043769782937173E-2</v>
      </c>
      <c r="N78" s="228">
        <v>1.162821711804519E-2</v>
      </c>
      <c r="O78" s="228">
        <v>9.1283520800734125E-3</v>
      </c>
      <c r="P78" s="228">
        <v>8.3111679210493145E-3</v>
      </c>
      <c r="Q78" s="228">
        <v>9.6622960150867191E-3</v>
      </c>
      <c r="R78" s="228">
        <v>8.5227559570867726E-3</v>
      </c>
      <c r="S78" s="228">
        <v>1.402140834177951E-2</v>
      </c>
      <c r="T78" s="228">
        <v>8.7034738909299476E-3</v>
      </c>
      <c r="U78" s="228">
        <v>8.5984188844677838E-3</v>
      </c>
      <c r="V78" s="228">
        <v>1.2015034139464449E-2</v>
      </c>
      <c r="W78" s="228">
        <v>2.744664112209912E-2</v>
      </c>
      <c r="DA78" s="69" t="s">
        <v>860</v>
      </c>
    </row>
    <row r="79" spans="1:105" ht="12" customHeight="1" x14ac:dyDescent="0.25">
      <c r="A79" s="37" t="s">
        <v>162</v>
      </c>
      <c r="B79" s="228">
        <v>0.30259345405661109</v>
      </c>
      <c r="C79" s="228">
        <v>0.31247254969370708</v>
      </c>
      <c r="D79" s="228">
        <v>0.26155501103054318</v>
      </c>
      <c r="E79" s="228">
        <v>0.28248938448227728</v>
      </c>
      <c r="F79" s="228">
        <v>0.29431754615249373</v>
      </c>
      <c r="G79" s="228">
        <v>0.41054847584418752</v>
      </c>
      <c r="H79" s="228">
        <v>0.46667835828766469</v>
      </c>
      <c r="I79" s="228">
        <v>0.47246303114093369</v>
      </c>
      <c r="J79" s="228">
        <v>0.44020489794363848</v>
      </c>
      <c r="K79" s="228">
        <v>0.53689341628487619</v>
      </c>
      <c r="L79" s="228">
        <v>0.84638418780449198</v>
      </c>
      <c r="M79" s="228">
        <v>0.76648921518970492</v>
      </c>
      <c r="N79" s="228">
        <v>0.69165746937078887</v>
      </c>
      <c r="O79" s="228">
        <v>0.68561130758041966</v>
      </c>
      <c r="P79" s="228">
        <v>0.49129872267887559</v>
      </c>
      <c r="Q79" s="228">
        <v>0.45269113033846842</v>
      </c>
      <c r="R79" s="228">
        <v>0.49519100632338381</v>
      </c>
      <c r="S79" s="228">
        <v>0.55750267877597759</v>
      </c>
      <c r="T79" s="228">
        <v>0.52142631750395008</v>
      </c>
      <c r="U79" s="228">
        <v>0.53335514452117239</v>
      </c>
      <c r="V79" s="228">
        <v>0.43593890368061361</v>
      </c>
      <c r="W79" s="228">
        <v>0.49182188886923822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31.009584578708829</v>
      </c>
      <c r="C83" s="263">
        <v>32.001195890531093</v>
      </c>
      <c r="D83" s="263">
        <v>26.631161602672709</v>
      </c>
      <c r="E83" s="263">
        <v>28.842295840771019</v>
      </c>
      <c r="F83" s="263">
        <v>29.56946406025499</v>
      </c>
      <c r="G83" s="263">
        <v>40.880709521865782</v>
      </c>
      <c r="H83" s="263">
        <v>46.87690035405523</v>
      </c>
      <c r="I83" s="263">
        <v>46.472660550414979</v>
      </c>
      <c r="J83" s="263">
        <v>44.039006161151782</v>
      </c>
      <c r="K83" s="263">
        <v>51.86895920602457</v>
      </c>
      <c r="L83" s="263">
        <v>76.645105170237329</v>
      </c>
      <c r="M83" s="263">
        <v>70.158824775038681</v>
      </c>
      <c r="N83" s="263">
        <v>62.758959991184163</v>
      </c>
      <c r="O83" s="263">
        <v>61.829476431058339</v>
      </c>
      <c r="P83" s="263">
        <v>44.602685382336922</v>
      </c>
      <c r="Q83" s="263">
        <v>41.479844104327547</v>
      </c>
      <c r="R83" s="263">
        <v>46.795270851117358</v>
      </c>
      <c r="S83" s="263">
        <v>51.991258216922688</v>
      </c>
      <c r="T83" s="263">
        <v>49.941295482821353</v>
      </c>
      <c r="U83" s="263">
        <v>50.838904205796553</v>
      </c>
      <c r="V83" s="263">
        <v>41.11778105118217</v>
      </c>
      <c r="W83" s="263">
        <v>48.619363281780792</v>
      </c>
      <c r="DA83" s="70" t="s">
        <v>865</v>
      </c>
    </row>
    <row r="84" spans="1:105" ht="12" customHeight="1" x14ac:dyDescent="0.25">
      <c r="A84" s="60" t="s">
        <v>562</v>
      </c>
      <c r="B84" s="264">
        <v>31.009584578708829</v>
      </c>
      <c r="C84" s="264">
        <v>32.001195890531093</v>
      </c>
      <c r="D84" s="264">
        <v>26.631161602672709</v>
      </c>
      <c r="E84" s="264">
        <v>28.842295840771019</v>
      </c>
      <c r="F84" s="264">
        <v>29.56946406025499</v>
      </c>
      <c r="G84" s="264">
        <v>40.880709521865782</v>
      </c>
      <c r="H84" s="264">
        <v>46.87690035405523</v>
      </c>
      <c r="I84" s="264">
        <v>46.472660550414979</v>
      </c>
      <c r="J84" s="264">
        <v>44.039006161151782</v>
      </c>
      <c r="K84" s="264">
        <v>51.86895920602457</v>
      </c>
      <c r="L84" s="264">
        <v>76.645105170237329</v>
      </c>
      <c r="M84" s="264">
        <v>70.158824775038681</v>
      </c>
      <c r="N84" s="264">
        <v>62.758959991184163</v>
      </c>
      <c r="O84" s="264">
        <v>61.829476431058339</v>
      </c>
      <c r="P84" s="264">
        <v>44.602685382336922</v>
      </c>
      <c r="Q84" s="264">
        <v>41.479844104327547</v>
      </c>
      <c r="R84" s="264">
        <v>46.795270851117358</v>
      </c>
      <c r="S84" s="264">
        <v>51.991258216922688</v>
      </c>
      <c r="T84" s="264">
        <v>49.941295482821353</v>
      </c>
      <c r="U84" s="264">
        <v>50.838904205796553</v>
      </c>
      <c r="V84" s="264">
        <v>41.11778105118217</v>
      </c>
      <c r="W84" s="264">
        <v>48.619363281780792</v>
      </c>
      <c r="DA84" s="72" t="s">
        <v>866</v>
      </c>
    </row>
    <row r="85" spans="1:105" ht="12" customHeight="1" x14ac:dyDescent="0.25">
      <c r="A85" s="59" t="s">
        <v>33</v>
      </c>
      <c r="B85" s="232">
        <v>1.6486633068994709</v>
      </c>
      <c r="C85" s="232">
        <v>1.610772195095209</v>
      </c>
      <c r="D85" s="232">
        <v>1.2105042508562951</v>
      </c>
      <c r="E85" s="232">
        <v>1.4611876841455751</v>
      </c>
      <c r="F85" s="232">
        <v>1.433276802100852</v>
      </c>
      <c r="G85" s="232">
        <v>2.0477502907433971</v>
      </c>
      <c r="H85" s="232">
        <v>2.21261145130156</v>
      </c>
      <c r="I85" s="232">
        <v>2.1669986662474172</v>
      </c>
      <c r="J85" s="232">
        <v>1.778306989883687</v>
      </c>
      <c r="K85" s="232">
        <v>1.95580016641106</v>
      </c>
      <c r="L85" s="232">
        <v>4.2914917185715948</v>
      </c>
      <c r="M85" s="232">
        <v>2.2211941031915661</v>
      </c>
      <c r="N85" s="232">
        <v>2.1450421406631661</v>
      </c>
      <c r="O85" s="232">
        <v>1.7537044132774131</v>
      </c>
      <c r="P85" s="232">
        <v>1.1483530065942971</v>
      </c>
      <c r="Q85" s="232">
        <v>1.230567199066986</v>
      </c>
      <c r="R85" s="232">
        <v>1.5104351930297879</v>
      </c>
      <c r="S85" s="232">
        <v>1.842110674556473</v>
      </c>
      <c r="T85" s="232">
        <v>1.5209967902171231</v>
      </c>
      <c r="U85" s="232">
        <v>1.6337991930609881</v>
      </c>
      <c r="V85" s="232">
        <v>1.58811501322107</v>
      </c>
      <c r="W85" s="232">
        <v>1.671997966854724</v>
      </c>
      <c r="DA85" s="71" t="s">
        <v>867</v>
      </c>
    </row>
    <row r="86" spans="1:105" ht="12" customHeight="1" x14ac:dyDescent="0.25">
      <c r="A86" s="59" t="s">
        <v>160</v>
      </c>
      <c r="B86" s="232">
        <v>0.42567241533493938</v>
      </c>
      <c r="C86" s="232">
        <v>0.43653661303655222</v>
      </c>
      <c r="D86" s="232">
        <v>0.36470823534413171</v>
      </c>
      <c r="E86" s="232">
        <v>0.4527871108799692</v>
      </c>
      <c r="F86" s="232">
        <v>0.54411210231876894</v>
      </c>
      <c r="G86" s="232">
        <v>0.77743159528506478</v>
      </c>
      <c r="H86" s="232">
        <v>0.88419522227193448</v>
      </c>
      <c r="I86" s="232">
        <v>0.78354260500856954</v>
      </c>
      <c r="J86" s="232">
        <v>0.77162784958272834</v>
      </c>
      <c r="K86" s="232">
        <v>0.81508646589785116</v>
      </c>
      <c r="L86" s="232">
        <v>1.627546456061475</v>
      </c>
      <c r="M86" s="232">
        <v>0.85977424475595321</v>
      </c>
      <c r="N86" s="232">
        <v>0.96880186558742998</v>
      </c>
      <c r="O86" s="232">
        <v>0.7608000030727603</v>
      </c>
      <c r="P86" s="232">
        <v>0.6919396632122029</v>
      </c>
      <c r="Q86" s="232">
        <v>0.80078112372639909</v>
      </c>
      <c r="R86" s="232">
        <v>0.68251485698656611</v>
      </c>
      <c r="S86" s="232">
        <v>1.141597711973275</v>
      </c>
      <c r="T86" s="232">
        <v>0.68718034001386086</v>
      </c>
      <c r="U86" s="232">
        <v>0.67299146323766823</v>
      </c>
      <c r="V86" s="232">
        <v>0.97088791224705151</v>
      </c>
      <c r="W86" s="232">
        <v>2.2651240287586729</v>
      </c>
      <c r="DA86" s="71" t="s">
        <v>868</v>
      </c>
    </row>
    <row r="87" spans="1:105" ht="12" customHeight="1" x14ac:dyDescent="0.25">
      <c r="A87" s="59" t="s">
        <v>70</v>
      </c>
      <c r="B87" s="232">
        <v>5.1709051740939094</v>
      </c>
      <c r="C87" s="232">
        <v>5.5327471729441271</v>
      </c>
      <c r="D87" s="232">
        <v>4.3392634139419153</v>
      </c>
      <c r="E87" s="232">
        <v>4.7152300854187139</v>
      </c>
      <c r="F87" s="232">
        <v>4.1487491734303674</v>
      </c>
      <c r="G87" s="232">
        <v>5.0515873527196549</v>
      </c>
      <c r="H87" s="232">
        <v>6.3973146211293894</v>
      </c>
      <c r="I87" s="232">
        <v>5.2915109082683696</v>
      </c>
      <c r="J87" s="232">
        <v>5.989372241819054</v>
      </c>
      <c r="K87" s="232">
        <v>5.9324529303528699</v>
      </c>
      <c r="L87" s="232">
        <v>0</v>
      </c>
      <c r="M87" s="232">
        <v>3.9405921686009999</v>
      </c>
      <c r="N87" s="232">
        <v>2.0198549606925909</v>
      </c>
      <c r="O87" s="232">
        <v>2.1728854323392479</v>
      </c>
      <c r="P87" s="232">
        <v>1.85970900594408</v>
      </c>
      <c r="Q87" s="232">
        <v>1.9308590327329931</v>
      </c>
      <c r="R87" s="232">
        <v>4.9466952542017291</v>
      </c>
      <c r="S87" s="232">
        <v>3.6166898685430531</v>
      </c>
      <c r="T87" s="232">
        <v>6.5640496973784126</v>
      </c>
      <c r="U87" s="232">
        <v>6.786827124218159</v>
      </c>
      <c r="V87" s="232">
        <v>3.3322604854899169</v>
      </c>
      <c r="W87" s="232">
        <v>4.0930277138660456</v>
      </c>
      <c r="DA87" s="71" t="s">
        <v>869</v>
      </c>
    </row>
    <row r="88" spans="1:105" ht="12" customHeight="1" x14ac:dyDescent="0.25">
      <c r="A88" s="59" t="s">
        <v>162</v>
      </c>
      <c r="B88" s="232">
        <v>23.76434368238051</v>
      </c>
      <c r="C88" s="232">
        <v>24.421139909455199</v>
      </c>
      <c r="D88" s="232">
        <v>20.71668570253037</v>
      </c>
      <c r="E88" s="232">
        <v>22.21309096032676</v>
      </c>
      <c r="F88" s="232">
        <v>23.443325982405</v>
      </c>
      <c r="G88" s="232">
        <v>33.003940283117657</v>
      </c>
      <c r="H88" s="232">
        <v>37.382779059352337</v>
      </c>
      <c r="I88" s="232">
        <v>38.230608370890621</v>
      </c>
      <c r="J88" s="232">
        <v>35.499699079866311</v>
      </c>
      <c r="K88" s="232">
        <v>43.165619643362788</v>
      </c>
      <c r="L88" s="232">
        <v>70.726066995604256</v>
      </c>
      <c r="M88" s="232">
        <v>63.137264258490163</v>
      </c>
      <c r="N88" s="232">
        <v>57.62526102424097</v>
      </c>
      <c r="O88" s="232">
        <v>57.142086582368918</v>
      </c>
      <c r="P88" s="232">
        <v>40.902683706586338</v>
      </c>
      <c r="Q88" s="232">
        <v>37.517636748801173</v>
      </c>
      <c r="R88" s="232">
        <v>39.655625546899273</v>
      </c>
      <c r="S88" s="232">
        <v>45.390859961849891</v>
      </c>
      <c r="T88" s="232">
        <v>41.169068655211952</v>
      </c>
      <c r="U88" s="232">
        <v>41.74528642527973</v>
      </c>
      <c r="V88" s="232">
        <v>35.226517640224131</v>
      </c>
      <c r="W88" s="232">
        <v>40.589213572301347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59.474219225164688</v>
      </c>
      <c r="C90" s="296">
        <v>61.376060521870173</v>
      </c>
      <c r="D90" s="296">
        <v>51.076709504377817</v>
      </c>
      <c r="E90" s="296">
        <v>55.317510669551048</v>
      </c>
      <c r="F90" s="296">
        <v>56.712168569252711</v>
      </c>
      <c r="G90" s="296">
        <v>78.406348011933275</v>
      </c>
      <c r="H90" s="296">
        <v>89.90662358526076</v>
      </c>
      <c r="I90" s="296">
        <v>89.131319851661374</v>
      </c>
      <c r="J90" s="296">
        <v>84.463740565071959</v>
      </c>
      <c r="K90" s="296">
        <v>99.481044093647682</v>
      </c>
      <c r="L90" s="296">
        <v>146.99996305530331</v>
      </c>
      <c r="M90" s="296">
        <v>134.55972990091271</v>
      </c>
      <c r="N90" s="296">
        <v>120.3673056433587</v>
      </c>
      <c r="O90" s="296">
        <v>118.58462103883591</v>
      </c>
      <c r="P90" s="296">
        <v>85.544837975078963</v>
      </c>
      <c r="Q90" s="296">
        <v>79.55544633062452</v>
      </c>
      <c r="R90" s="296">
        <v>89.750063895122196</v>
      </c>
      <c r="S90" s="296">
        <v>99.715605061941659</v>
      </c>
      <c r="T90" s="296">
        <v>95.783919594117847</v>
      </c>
      <c r="U90" s="296">
        <v>97.505470485363929</v>
      </c>
      <c r="V90" s="296">
        <v>78.861034661179417</v>
      </c>
      <c r="W90" s="296">
        <v>93.248545883259709</v>
      </c>
      <c r="DA90" s="70" t="s">
        <v>872</v>
      </c>
    </row>
    <row r="91" spans="1:105" ht="12" customHeight="1" x14ac:dyDescent="0.25">
      <c r="A91" s="60" t="s">
        <v>521</v>
      </c>
      <c r="B91" s="264">
        <v>59.474219225164688</v>
      </c>
      <c r="C91" s="264">
        <v>61.376060521870173</v>
      </c>
      <c r="D91" s="264">
        <v>51.076709504377817</v>
      </c>
      <c r="E91" s="264">
        <v>55.317510669551048</v>
      </c>
      <c r="F91" s="264">
        <v>56.712168569252711</v>
      </c>
      <c r="G91" s="264">
        <v>78.406348011933275</v>
      </c>
      <c r="H91" s="264">
        <v>89.90662358526076</v>
      </c>
      <c r="I91" s="264">
        <v>89.131319851661374</v>
      </c>
      <c r="J91" s="264">
        <v>84.463740565071959</v>
      </c>
      <c r="K91" s="264">
        <v>99.481044093647682</v>
      </c>
      <c r="L91" s="264">
        <v>146.99996305530331</v>
      </c>
      <c r="M91" s="264">
        <v>134.55972990091271</v>
      </c>
      <c r="N91" s="264">
        <v>120.3673056433587</v>
      </c>
      <c r="O91" s="264">
        <v>118.58462103883591</v>
      </c>
      <c r="P91" s="264">
        <v>85.544837975078963</v>
      </c>
      <c r="Q91" s="264">
        <v>79.55544633062452</v>
      </c>
      <c r="R91" s="264">
        <v>89.750063895122196</v>
      </c>
      <c r="S91" s="264">
        <v>99.715605061941659</v>
      </c>
      <c r="T91" s="264">
        <v>95.783919594117847</v>
      </c>
      <c r="U91" s="264">
        <v>97.505470485363929</v>
      </c>
      <c r="V91" s="264">
        <v>78.861034661179417</v>
      </c>
      <c r="W91" s="264">
        <v>93.248545883259709</v>
      </c>
      <c r="DA91" s="72" t="s">
        <v>873</v>
      </c>
    </row>
    <row r="92" spans="1:105" ht="12" customHeight="1" x14ac:dyDescent="0.25">
      <c r="A92" s="59" t="s">
        <v>33</v>
      </c>
      <c r="B92" s="299">
        <v>3.162021171039719</v>
      </c>
      <c r="C92" s="299">
        <v>3.0893486628217528</v>
      </c>
      <c r="D92" s="299">
        <v>2.321662678378865</v>
      </c>
      <c r="E92" s="299">
        <v>2.802456009541392</v>
      </c>
      <c r="F92" s="299">
        <v>2.7489248855341621</v>
      </c>
      <c r="G92" s="299">
        <v>3.927442155858075</v>
      </c>
      <c r="H92" s="299">
        <v>4.243634357010083</v>
      </c>
      <c r="I92" s="299">
        <v>4.1561522183540536</v>
      </c>
      <c r="J92" s="299">
        <v>3.4106687078485489</v>
      </c>
      <c r="K92" s="299">
        <v>3.7510882341071441</v>
      </c>
      <c r="L92" s="299">
        <v>8.2307816354479275</v>
      </c>
      <c r="M92" s="299">
        <v>4.2600952843967059</v>
      </c>
      <c r="N92" s="299">
        <v>4.1140411345146006</v>
      </c>
      <c r="O92" s="299">
        <v>3.363482682802923</v>
      </c>
      <c r="P92" s="299">
        <v>2.202460929094781</v>
      </c>
      <c r="Q92" s="299">
        <v>2.360142012958697</v>
      </c>
      <c r="R92" s="299">
        <v>2.8969092948551198</v>
      </c>
      <c r="S92" s="299">
        <v>3.533039722525348</v>
      </c>
      <c r="T92" s="299">
        <v>2.917165701221772</v>
      </c>
      <c r="U92" s="299">
        <v>3.133512837986308</v>
      </c>
      <c r="V92" s="299">
        <v>3.045893769113436</v>
      </c>
      <c r="W92" s="299">
        <v>3.2067754204299641</v>
      </c>
      <c r="DA92" s="71" t="s">
        <v>874</v>
      </c>
    </row>
    <row r="93" spans="1:105" ht="12" customHeight="1" x14ac:dyDescent="0.25">
      <c r="A93" s="59" t="s">
        <v>160</v>
      </c>
      <c r="B93" s="299">
        <v>0.81640998715983659</v>
      </c>
      <c r="C93" s="299">
        <v>0.83724676019596689</v>
      </c>
      <c r="D93" s="299">
        <v>0.69948494430888641</v>
      </c>
      <c r="E93" s="299">
        <v>0.86841408102234952</v>
      </c>
      <c r="F93" s="299">
        <v>1.043569041508235</v>
      </c>
      <c r="G93" s="299">
        <v>1.4910595468699011</v>
      </c>
      <c r="H93" s="299">
        <v>1.695824732955318</v>
      </c>
      <c r="I93" s="299">
        <v>1.5027800370641611</v>
      </c>
      <c r="J93" s="299">
        <v>1.4799283676258921</v>
      </c>
      <c r="K93" s="299">
        <v>1.5632789609686539</v>
      </c>
      <c r="L93" s="299">
        <v>3.1215205247670719</v>
      </c>
      <c r="M93" s="299">
        <v>1.6489870022920221</v>
      </c>
      <c r="N93" s="299">
        <v>1.8580943705791</v>
      </c>
      <c r="O93" s="299">
        <v>1.4591613136385759</v>
      </c>
      <c r="P93" s="299">
        <v>1.3270919871891651</v>
      </c>
      <c r="Q93" s="299">
        <v>1.535842312978855</v>
      </c>
      <c r="R93" s="299">
        <v>1.30901586655635</v>
      </c>
      <c r="S93" s="299">
        <v>2.189504745428358</v>
      </c>
      <c r="T93" s="299">
        <v>1.3179639374230301</v>
      </c>
      <c r="U93" s="299">
        <v>1.290750661933828</v>
      </c>
      <c r="V93" s="299">
        <v>1.8620952624979641</v>
      </c>
      <c r="W93" s="299">
        <v>4.3443498159945664</v>
      </c>
      <c r="DA93" s="71" t="s">
        <v>875</v>
      </c>
    </row>
    <row r="94" spans="1:105" ht="12" customHeight="1" x14ac:dyDescent="0.25">
      <c r="A94" s="59" t="s">
        <v>70</v>
      </c>
      <c r="B94" s="299">
        <v>9.9174352734719751</v>
      </c>
      <c r="C94" s="299">
        <v>10.611422976205199</v>
      </c>
      <c r="D94" s="299">
        <v>8.3224044134313164</v>
      </c>
      <c r="E94" s="299">
        <v>9.0434822525752558</v>
      </c>
      <c r="F94" s="299">
        <v>7.9570113951230601</v>
      </c>
      <c r="G94" s="299">
        <v>9.6885920186431527</v>
      </c>
      <c r="H94" s="299">
        <v>12.26960300818202</v>
      </c>
      <c r="I94" s="299">
        <v>10.14874865517489</v>
      </c>
      <c r="J94" s="299">
        <v>11.487197992830851</v>
      </c>
      <c r="K94" s="299">
        <v>11.378030725539899</v>
      </c>
      <c r="L94" s="299">
        <v>0</v>
      </c>
      <c r="M94" s="299">
        <v>7.5577807860495181</v>
      </c>
      <c r="N94" s="299">
        <v>3.873940859489887</v>
      </c>
      <c r="O94" s="299">
        <v>4.1674426249115557</v>
      </c>
      <c r="P94" s="299">
        <v>3.566792094031225</v>
      </c>
      <c r="Q94" s="299">
        <v>3.7032528802239471</v>
      </c>
      <c r="R94" s="299">
        <v>9.4874162935569846</v>
      </c>
      <c r="S94" s="299">
        <v>6.9365587779866331</v>
      </c>
      <c r="T94" s="299">
        <v>12.589389248858319</v>
      </c>
      <c r="U94" s="299">
        <v>13.01666080706495</v>
      </c>
      <c r="V94" s="299">
        <v>6.3910430701304497</v>
      </c>
      <c r="W94" s="299">
        <v>7.8501415241880608</v>
      </c>
      <c r="DA94" s="71" t="s">
        <v>876</v>
      </c>
    </row>
    <row r="95" spans="1:105" ht="12" customHeight="1" x14ac:dyDescent="0.25">
      <c r="A95" s="59" t="s">
        <v>162</v>
      </c>
      <c r="B95" s="299">
        <v>45.578352793493153</v>
      </c>
      <c r="C95" s="299">
        <v>46.838042122647259</v>
      </c>
      <c r="D95" s="299">
        <v>39.733157468258753</v>
      </c>
      <c r="E95" s="299">
        <v>42.60315832641205</v>
      </c>
      <c r="F95" s="299">
        <v>44.962663247087249</v>
      </c>
      <c r="G95" s="299">
        <v>63.299254290562153</v>
      </c>
      <c r="H95" s="299">
        <v>71.697561487113333</v>
      </c>
      <c r="I95" s="299">
        <v>73.323638941068268</v>
      </c>
      <c r="J95" s="299">
        <v>68.085945496766669</v>
      </c>
      <c r="K95" s="299">
        <v>82.788646173031992</v>
      </c>
      <c r="L95" s="299">
        <v>135.64766089508831</v>
      </c>
      <c r="M95" s="299">
        <v>121.09286682817439</v>
      </c>
      <c r="N95" s="299">
        <v>110.5212292787751</v>
      </c>
      <c r="O95" s="299">
        <v>109.5945344174829</v>
      </c>
      <c r="P95" s="299">
        <v>78.448492964763787</v>
      </c>
      <c r="Q95" s="299">
        <v>71.956209124463015</v>
      </c>
      <c r="R95" s="299">
        <v>76.056722440153749</v>
      </c>
      <c r="S95" s="299">
        <v>87.056501816001315</v>
      </c>
      <c r="T95" s="299">
        <v>78.95940070661473</v>
      </c>
      <c r="U95" s="299">
        <v>80.064546178378848</v>
      </c>
      <c r="V95" s="299">
        <v>67.562002559437573</v>
      </c>
      <c r="W95" s="299">
        <v>77.847279122647123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52.904000924496401</v>
      </c>
      <c r="C97" s="296">
        <f t="shared" si="2"/>
        <v>53.184186919399181</v>
      </c>
      <c r="D97" s="296">
        <f t="shared" si="2"/>
        <v>44.749171667118524</v>
      </c>
      <c r="E97" s="296">
        <f t="shared" si="2"/>
        <v>46.788099177616289</v>
      </c>
      <c r="F97" s="296">
        <f t="shared" si="2"/>
        <v>48.486888694595535</v>
      </c>
      <c r="G97" s="296">
        <f t="shared" si="2"/>
        <v>69.384691899456882</v>
      </c>
      <c r="H97" s="296">
        <f t="shared" si="2"/>
        <v>80.868029778363621</v>
      </c>
      <c r="I97" s="296">
        <f t="shared" si="2"/>
        <v>80.684215562774227</v>
      </c>
      <c r="J97" s="296">
        <f t="shared" si="2"/>
        <v>78.159757134818079</v>
      </c>
      <c r="K97" s="296">
        <f t="shared" si="2"/>
        <v>81.502256613235247</v>
      </c>
      <c r="L97" s="296">
        <f t="shared" si="2"/>
        <v>115.88497191681225</v>
      </c>
      <c r="M97" s="296">
        <f t="shared" si="2"/>
        <v>99.600084505656355</v>
      </c>
      <c r="N97" s="296">
        <f t="shared" si="2"/>
        <v>90.643167917768622</v>
      </c>
      <c r="O97" s="296">
        <f t="shared" si="2"/>
        <v>83.848886413609662</v>
      </c>
      <c r="P97" s="296">
        <f t="shared" si="2"/>
        <v>61.090998792694776</v>
      </c>
      <c r="Q97" s="296">
        <f t="shared" si="2"/>
        <v>57.586891935496325</v>
      </c>
      <c r="R97" s="296">
        <f t="shared" si="2"/>
        <v>62.42902367295563</v>
      </c>
      <c r="S97" s="296">
        <f t="shared" si="2"/>
        <v>69.145550114175606</v>
      </c>
      <c r="T97" s="296">
        <f t="shared" si="2"/>
        <v>70.00961350187977</v>
      </c>
      <c r="U97" s="296">
        <f t="shared" si="2"/>
        <v>67.402877951180358</v>
      </c>
      <c r="V97" s="296">
        <f t="shared" si="2"/>
        <v>56.4848576174154</v>
      </c>
      <c r="W97" s="296">
        <f t="shared" si="2"/>
        <v>64.010267542911023</v>
      </c>
      <c r="DA97" s="70"/>
    </row>
    <row r="98" spans="1:105" ht="12" customHeight="1" x14ac:dyDescent="0.25">
      <c r="A98" s="60" t="s">
        <v>530</v>
      </c>
      <c r="B98" s="264">
        <v>11.773686936865021</v>
      </c>
      <c r="C98" s="264">
        <v>12.28833156011228</v>
      </c>
      <c r="D98" s="264">
        <v>10.035101749811419</v>
      </c>
      <c r="E98" s="264">
        <v>10.91880355887673</v>
      </c>
      <c r="F98" s="264">
        <v>11.347106093816111</v>
      </c>
      <c r="G98" s="264">
        <v>15.81013248370791</v>
      </c>
      <c r="H98" s="264">
        <v>17.979943087189788</v>
      </c>
      <c r="I98" s="264">
        <v>18.08619755016176</v>
      </c>
      <c r="J98" s="264">
        <v>16.791741070986919</v>
      </c>
      <c r="K98" s="264">
        <v>21.160928764704209</v>
      </c>
      <c r="L98" s="264">
        <v>33.335274219772792</v>
      </c>
      <c r="M98" s="264">
        <v>29.469407443320222</v>
      </c>
      <c r="N98" s="264">
        <v>26.592062316690392</v>
      </c>
      <c r="O98" s="264">
        <v>25.533462612942731</v>
      </c>
      <c r="P98" s="264">
        <v>18.350224754699639</v>
      </c>
      <c r="Q98" s="264">
        <v>17.005512209248099</v>
      </c>
      <c r="R98" s="264">
        <v>18.574049833384379</v>
      </c>
      <c r="S98" s="264">
        <v>21.080047061706889</v>
      </c>
      <c r="T98" s="264">
        <v>19.63571472015099</v>
      </c>
      <c r="U98" s="264">
        <v>20.103593009495011</v>
      </c>
      <c r="V98" s="264">
        <v>16.606474609187039</v>
      </c>
      <c r="W98" s="264">
        <v>19.646767127355499</v>
      </c>
      <c r="DA98" s="72" t="s">
        <v>879</v>
      </c>
    </row>
    <row r="99" spans="1:105" ht="12" customHeight="1" x14ac:dyDescent="0.25">
      <c r="A99" s="59" t="s">
        <v>33</v>
      </c>
      <c r="B99" s="232">
        <v>0.75123210965124276</v>
      </c>
      <c r="C99" s="232">
        <v>0.74782254949410243</v>
      </c>
      <c r="D99" s="232">
        <v>0.54493041476670212</v>
      </c>
      <c r="E99" s="232">
        <v>0.66126653972815819</v>
      </c>
      <c r="F99" s="232">
        <v>0.63977523872364106</v>
      </c>
      <c r="G99" s="232">
        <v>0.9036002399769667</v>
      </c>
      <c r="H99" s="232">
        <v>0.98278248771966836</v>
      </c>
      <c r="I99" s="232">
        <v>0.95171616890889921</v>
      </c>
      <c r="J99" s="232">
        <v>0.78478732757743941</v>
      </c>
      <c r="K99" s="232">
        <v>0.90095114659034725</v>
      </c>
      <c r="L99" s="232">
        <v>1.8664995361767751</v>
      </c>
      <c r="M99" s="232">
        <v>0.98850832257472232</v>
      </c>
      <c r="N99" s="232">
        <v>0.93911647607923643</v>
      </c>
      <c r="O99" s="232">
        <v>0.75059847237219679</v>
      </c>
      <c r="P99" s="232">
        <v>0.4930058118362316</v>
      </c>
      <c r="Q99" s="232">
        <v>0.52912673966604418</v>
      </c>
      <c r="R99" s="232">
        <v>0.67039076349113691</v>
      </c>
      <c r="S99" s="232">
        <v>0.80273129122037523</v>
      </c>
      <c r="T99" s="232">
        <v>0.68851441630698296</v>
      </c>
      <c r="U99" s="232">
        <v>0.74560012177665569</v>
      </c>
      <c r="V99" s="232">
        <v>0.69796554999615545</v>
      </c>
      <c r="W99" s="232">
        <v>0.73775113701199235</v>
      </c>
      <c r="DA99" s="71" t="s">
        <v>880</v>
      </c>
    </row>
    <row r="100" spans="1:105" ht="12" customHeight="1" x14ac:dyDescent="0.25">
      <c r="A100" s="59" t="s">
        <v>160</v>
      </c>
      <c r="B100" s="232">
        <v>0.19396245749763949</v>
      </c>
      <c r="C100" s="232">
        <v>0.20266796503103229</v>
      </c>
      <c r="D100" s="232">
        <v>0.1641800182149902</v>
      </c>
      <c r="E100" s="232">
        <v>0.2049106827917099</v>
      </c>
      <c r="F100" s="232">
        <v>0.24287663739702259</v>
      </c>
      <c r="G100" s="232">
        <v>0.343053242009423</v>
      </c>
      <c r="H100" s="232">
        <v>0.39273573300142128</v>
      </c>
      <c r="I100" s="232">
        <v>0.34412119298024202</v>
      </c>
      <c r="J100" s="232">
        <v>0.34052824478745602</v>
      </c>
      <c r="K100" s="232">
        <v>0.37547449817866507</v>
      </c>
      <c r="L100" s="232">
        <v>0.70786917569912533</v>
      </c>
      <c r="M100" s="232">
        <v>0.38262932323450238</v>
      </c>
      <c r="N100" s="232">
        <v>0.42414914690122407</v>
      </c>
      <c r="O100" s="232">
        <v>0.32562803387143152</v>
      </c>
      <c r="P100" s="232">
        <v>0.29706046263188751</v>
      </c>
      <c r="Q100" s="232">
        <v>0.34432471912522961</v>
      </c>
      <c r="R100" s="232">
        <v>0.30292703598322779</v>
      </c>
      <c r="S100" s="232">
        <v>0.49747076440299909</v>
      </c>
      <c r="T100" s="232">
        <v>0.31106809280954317</v>
      </c>
      <c r="U100" s="232">
        <v>0.30712618727920021</v>
      </c>
      <c r="V100" s="232">
        <v>0.42669851365595157</v>
      </c>
      <c r="W100" s="232">
        <v>0.9994616386008407</v>
      </c>
      <c r="DA100" s="71" t="s">
        <v>881</v>
      </c>
    </row>
    <row r="101" spans="1:105" ht="12" customHeight="1" x14ac:dyDescent="0.25">
      <c r="A101" s="59" t="s">
        <v>162</v>
      </c>
      <c r="B101" s="232">
        <v>10.828492369716139</v>
      </c>
      <c r="C101" s="232">
        <v>11.33784104558714</v>
      </c>
      <c r="D101" s="232">
        <v>9.3259913168297235</v>
      </c>
      <c r="E101" s="232">
        <v>10.052626336356861</v>
      </c>
      <c r="F101" s="232">
        <v>10.46445421769544</v>
      </c>
      <c r="G101" s="232">
        <v>14.56347900172152</v>
      </c>
      <c r="H101" s="232">
        <v>16.604424866468701</v>
      </c>
      <c r="I101" s="232">
        <v>16.790360188272619</v>
      </c>
      <c r="J101" s="232">
        <v>15.66642549862202</v>
      </c>
      <c r="K101" s="232">
        <v>19.8845031199352</v>
      </c>
      <c r="L101" s="232">
        <v>30.76090550789689</v>
      </c>
      <c r="M101" s="232">
        <v>28.098269797510991</v>
      </c>
      <c r="N101" s="232">
        <v>25.228796693709931</v>
      </c>
      <c r="O101" s="232">
        <v>24.457236106699099</v>
      </c>
      <c r="P101" s="232">
        <v>17.560158480231511</v>
      </c>
      <c r="Q101" s="232">
        <v>16.13206075045683</v>
      </c>
      <c r="R101" s="232">
        <v>17.60073203391001</v>
      </c>
      <c r="S101" s="232">
        <v>19.779845006083509</v>
      </c>
      <c r="T101" s="232">
        <v>18.636132211034461</v>
      </c>
      <c r="U101" s="232">
        <v>19.050866700439151</v>
      </c>
      <c r="V101" s="232">
        <v>15.48181054553493</v>
      </c>
      <c r="W101" s="232">
        <v>17.90955435174266</v>
      </c>
      <c r="DA101" s="71" t="s">
        <v>882</v>
      </c>
    </row>
    <row r="102" spans="1:105" ht="12" customHeight="1" x14ac:dyDescent="0.25">
      <c r="A102" s="60" t="s">
        <v>535</v>
      </c>
      <c r="B102" s="264">
        <v>41.130313987631382</v>
      </c>
      <c r="C102" s="264">
        <v>40.895855359286898</v>
      </c>
      <c r="D102" s="264">
        <v>34.714069917307107</v>
      </c>
      <c r="E102" s="264">
        <v>35.869295618739557</v>
      </c>
      <c r="F102" s="264">
        <v>37.139782600779427</v>
      </c>
      <c r="G102" s="264">
        <v>53.574559415748972</v>
      </c>
      <c r="H102" s="264">
        <v>62.888086691173832</v>
      </c>
      <c r="I102" s="264">
        <v>62.598018012612471</v>
      </c>
      <c r="J102" s="264">
        <v>61.368016063831163</v>
      </c>
      <c r="K102" s="264">
        <v>60.341327848531037</v>
      </c>
      <c r="L102" s="264">
        <v>82.549697697039463</v>
      </c>
      <c r="M102" s="264">
        <v>70.130677062336133</v>
      </c>
      <c r="N102" s="264">
        <v>64.051105601078234</v>
      </c>
      <c r="O102" s="264">
        <v>58.315423800666927</v>
      </c>
      <c r="P102" s="264">
        <v>42.740774037995138</v>
      </c>
      <c r="Q102" s="264">
        <v>40.58137972624823</v>
      </c>
      <c r="R102" s="264">
        <v>43.854973839571251</v>
      </c>
      <c r="S102" s="264">
        <v>48.065503052468721</v>
      </c>
      <c r="T102" s="264">
        <v>50.373898781728784</v>
      </c>
      <c r="U102" s="264">
        <v>47.29928494168535</v>
      </c>
      <c r="V102" s="264">
        <v>39.878383008228361</v>
      </c>
      <c r="W102" s="264">
        <v>44.363500415555528</v>
      </c>
      <c r="DA102" s="72" t="s">
        <v>883</v>
      </c>
    </row>
    <row r="103" spans="1:105" ht="12" customHeight="1" x14ac:dyDescent="0.25">
      <c r="A103" s="64" t="s">
        <v>30</v>
      </c>
      <c r="B103" s="231">
        <v>5.436787666708117</v>
      </c>
      <c r="C103" s="231">
        <v>4.8800691099420623</v>
      </c>
      <c r="D103" s="231">
        <v>1.34886497089886</v>
      </c>
      <c r="E103" s="231">
        <v>1.3852194290315809</v>
      </c>
      <c r="F103" s="231">
        <v>1.2722258500190551</v>
      </c>
      <c r="G103" s="231">
        <v>2.184446197400177</v>
      </c>
      <c r="H103" s="231">
        <v>4.6060530547266731</v>
      </c>
      <c r="I103" s="231">
        <v>4.4823760542578608</v>
      </c>
      <c r="J103" s="231">
        <v>4.3627669956385171</v>
      </c>
      <c r="K103" s="231">
        <v>4.8044224608776176</v>
      </c>
      <c r="L103" s="231">
        <v>7.6549665052990354</v>
      </c>
      <c r="M103" s="231">
        <v>4.172908831040556</v>
      </c>
      <c r="N103" s="231">
        <v>3.2377176024938779</v>
      </c>
      <c r="O103" s="231">
        <v>0.65026481944641379</v>
      </c>
      <c r="P103" s="231">
        <v>0.43672377721829497</v>
      </c>
      <c r="Q103" s="231">
        <v>0.85050074351187976</v>
      </c>
      <c r="R103" s="231">
        <v>0</v>
      </c>
      <c r="S103" s="231">
        <v>0</v>
      </c>
      <c r="T103" s="231">
        <v>8.0682052777691062</v>
      </c>
      <c r="U103" s="231">
        <v>6.9775388572468753</v>
      </c>
      <c r="V103" s="231">
        <v>3.2206820189585299</v>
      </c>
      <c r="W103" s="231">
        <v>2.17209840822931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1.8753102956333241</v>
      </c>
      <c r="C105" s="231">
        <v>1.783951069686319</v>
      </c>
      <c r="D105" s="231">
        <v>1.500179291163088</v>
      </c>
      <c r="E105" s="231">
        <v>1.7380877292955521</v>
      </c>
      <c r="F105" s="231">
        <v>1.7385549137496721</v>
      </c>
      <c r="G105" s="231">
        <v>2.5606001906268951</v>
      </c>
      <c r="H105" s="231">
        <v>2.7363748297277839</v>
      </c>
      <c r="I105" s="231">
        <v>2.709905504016648</v>
      </c>
      <c r="J105" s="231">
        <v>2.301887388354638</v>
      </c>
      <c r="K105" s="231">
        <v>2.0941058093664591</v>
      </c>
      <c r="L105" s="231">
        <v>4.1934852585838591</v>
      </c>
      <c r="M105" s="231">
        <v>2.0881907062267908</v>
      </c>
      <c r="N105" s="231">
        <v>2.0785443224646678</v>
      </c>
      <c r="O105" s="231">
        <v>1.6355895219405641</v>
      </c>
      <c r="P105" s="231">
        <v>1.089171714475234</v>
      </c>
      <c r="Q105" s="231">
        <v>1.178681297434155</v>
      </c>
      <c r="R105" s="231">
        <v>1.4155297035770329</v>
      </c>
      <c r="S105" s="231">
        <v>1.7030166087048031</v>
      </c>
      <c r="T105" s="231">
        <v>1.28844923635523</v>
      </c>
      <c r="U105" s="231">
        <v>1.2958114901314961</v>
      </c>
      <c r="V105" s="231">
        <v>1.415850850967906</v>
      </c>
      <c r="W105" s="231">
        <v>1.450943278836291</v>
      </c>
      <c r="DA105" s="73" t="s">
        <v>886</v>
      </c>
    </row>
    <row r="106" spans="1:105" ht="12" customHeight="1" x14ac:dyDescent="0.25">
      <c r="A106" s="64" t="s">
        <v>160</v>
      </c>
      <c r="B106" s="231">
        <v>0.48419095621528963</v>
      </c>
      <c r="C106" s="231">
        <v>0.48346995320326452</v>
      </c>
      <c r="D106" s="231">
        <v>0.45198332975110889</v>
      </c>
      <c r="E106" s="231">
        <v>0.53859181126608369</v>
      </c>
      <c r="F106" s="231">
        <v>0.66000424183967044</v>
      </c>
      <c r="G106" s="231">
        <v>0.97213586055144696</v>
      </c>
      <c r="H106" s="231">
        <v>1.093499515862683</v>
      </c>
      <c r="I106" s="231">
        <v>0.97984666581323732</v>
      </c>
      <c r="J106" s="231">
        <v>0.99881540451790485</v>
      </c>
      <c r="K106" s="231">
        <v>0.87272581968577434</v>
      </c>
      <c r="L106" s="231">
        <v>1.590377546720724</v>
      </c>
      <c r="M106" s="231">
        <v>0.8082916233087527</v>
      </c>
      <c r="N106" s="231">
        <v>0.93876832493713658</v>
      </c>
      <c r="O106" s="231">
        <v>0.70955886516396349</v>
      </c>
      <c r="P106" s="231">
        <v>0.65627999836857254</v>
      </c>
      <c r="Q106" s="231">
        <v>0.76701681516478748</v>
      </c>
      <c r="R106" s="231">
        <v>0.63963025865358125</v>
      </c>
      <c r="S106" s="231">
        <v>1.055397968647017</v>
      </c>
      <c r="T106" s="231">
        <v>0.58211627402763633</v>
      </c>
      <c r="U106" s="231">
        <v>0.53376821002703578</v>
      </c>
      <c r="V106" s="231">
        <v>0.86557488929052051</v>
      </c>
      <c r="W106" s="231">
        <v>1.965652201982337</v>
      </c>
      <c r="DA106" s="73" t="s">
        <v>887</v>
      </c>
    </row>
    <row r="107" spans="1:105" ht="12" customHeight="1" x14ac:dyDescent="0.25">
      <c r="A107" s="64" t="s">
        <v>70</v>
      </c>
      <c r="B107" s="231">
        <v>5.8817659555719226</v>
      </c>
      <c r="C107" s="231">
        <v>6.1275891572577299</v>
      </c>
      <c r="D107" s="231">
        <v>5.3776540709315483</v>
      </c>
      <c r="E107" s="231">
        <v>5.6087822537758178</v>
      </c>
      <c r="F107" s="231">
        <v>5.0324042437649981</v>
      </c>
      <c r="G107" s="231">
        <v>6.3167348073707377</v>
      </c>
      <c r="H107" s="231">
        <v>7.9116695779597794</v>
      </c>
      <c r="I107" s="231">
        <v>6.6172142873129811</v>
      </c>
      <c r="J107" s="231">
        <v>7.7528011226601441</v>
      </c>
      <c r="K107" s="231">
        <v>6.3519700829363632</v>
      </c>
      <c r="L107" s="231">
        <v>0</v>
      </c>
      <c r="M107" s="231">
        <v>3.7046325360215522</v>
      </c>
      <c r="N107" s="231">
        <v>1.9572380333058179</v>
      </c>
      <c r="O107" s="231">
        <v>2.02653800640757</v>
      </c>
      <c r="P107" s="231">
        <v>1.76386741254447</v>
      </c>
      <c r="Q107" s="231">
        <v>1.8494458747069971</v>
      </c>
      <c r="R107" s="231">
        <v>4.635878519766452</v>
      </c>
      <c r="S107" s="231">
        <v>3.343600902886132</v>
      </c>
      <c r="T107" s="231">
        <v>5.5604619775546604</v>
      </c>
      <c r="U107" s="231">
        <v>5.3828209772960172</v>
      </c>
      <c r="V107" s="231">
        <v>2.9708074067371522</v>
      </c>
      <c r="W107" s="231">
        <v>3.5518889192767849</v>
      </c>
      <c r="DA107" s="73" t="s">
        <v>888</v>
      </c>
    </row>
    <row r="108" spans="1:105" ht="12" customHeight="1" x14ac:dyDescent="0.25">
      <c r="A108" s="64" t="s">
        <v>34</v>
      </c>
      <c r="B108" s="231">
        <v>0.42095551741055032</v>
      </c>
      <c r="C108" s="231">
        <v>0.57404730327368658</v>
      </c>
      <c r="D108" s="231">
        <v>0.3611761644473534</v>
      </c>
      <c r="E108" s="231">
        <v>0.17606700684256271</v>
      </c>
      <c r="F108" s="231">
        <v>0</v>
      </c>
      <c r="G108" s="231">
        <v>0.27101287303742522</v>
      </c>
      <c r="H108" s="231">
        <v>0.30856063962332653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27.031303596092179</v>
      </c>
      <c r="C109" s="231">
        <v>27.046728765923831</v>
      </c>
      <c r="D109" s="231">
        <v>25.674212090115152</v>
      </c>
      <c r="E109" s="231">
        <v>26.42254738852797</v>
      </c>
      <c r="F109" s="231">
        <v>28.436593351406021</v>
      </c>
      <c r="G109" s="231">
        <v>41.269629486762291</v>
      </c>
      <c r="H109" s="231">
        <v>46.231929073273577</v>
      </c>
      <c r="I109" s="231">
        <v>47.808675501211738</v>
      </c>
      <c r="J109" s="231">
        <v>45.951745152659953</v>
      </c>
      <c r="K109" s="231">
        <v>46.218103675664828</v>
      </c>
      <c r="L109" s="231">
        <v>69.11086838643584</v>
      </c>
      <c r="M109" s="231">
        <v>59.356653365738481</v>
      </c>
      <c r="N109" s="231">
        <v>55.838837317876738</v>
      </c>
      <c r="O109" s="231">
        <v>53.293472587708408</v>
      </c>
      <c r="P109" s="231">
        <v>38.794731135388567</v>
      </c>
      <c r="Q109" s="231">
        <v>35.935734995430423</v>
      </c>
      <c r="R109" s="231">
        <v>37.163935357574189</v>
      </c>
      <c r="S109" s="231">
        <v>41.963487572230768</v>
      </c>
      <c r="T109" s="231">
        <v>34.874666016022147</v>
      </c>
      <c r="U109" s="231">
        <v>33.10934540698392</v>
      </c>
      <c r="V109" s="231">
        <v>31.405467842274248</v>
      </c>
      <c r="W109" s="231">
        <v>35.222917607230812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894.10486063728285</v>
      </c>
      <c r="C115" s="225">
        <f t="shared" si="3"/>
        <v>1146.7665297998706</v>
      </c>
      <c r="D115" s="225">
        <f t="shared" si="3"/>
        <v>837.69259901513988</v>
      </c>
      <c r="E115" s="225">
        <f t="shared" si="3"/>
        <v>703.26981305699871</v>
      </c>
      <c r="F115" s="225">
        <f t="shared" si="3"/>
        <v>642.78925703266077</v>
      </c>
      <c r="G115" s="225">
        <f t="shared" si="3"/>
        <v>639.65204040471053</v>
      </c>
      <c r="H115" s="225">
        <f t="shared" si="3"/>
        <v>544.26652578552375</v>
      </c>
      <c r="I115" s="225">
        <f t="shared" si="3"/>
        <v>546.94624246394676</v>
      </c>
      <c r="J115" s="225">
        <f t="shared" si="3"/>
        <v>507.3999058728582</v>
      </c>
      <c r="K115" s="225">
        <f t="shared" si="3"/>
        <v>839.17560360119955</v>
      </c>
      <c r="L115" s="225">
        <f t="shared" si="3"/>
        <v>830.47664095895414</v>
      </c>
      <c r="M115" s="225">
        <f t="shared" si="3"/>
        <v>1098.5070133036477</v>
      </c>
      <c r="N115" s="225">
        <f t="shared" si="3"/>
        <v>884.34762841452152</v>
      </c>
      <c r="O115" s="225">
        <f t="shared" si="3"/>
        <v>968.16351785161862</v>
      </c>
      <c r="P115" s="225">
        <f t="shared" si="3"/>
        <v>1051.320108271789</v>
      </c>
      <c r="Q115" s="225">
        <f t="shared" si="3"/>
        <v>1048.3381955001464</v>
      </c>
      <c r="R115" s="225">
        <f t="shared" si="3"/>
        <v>1113.6296757191687</v>
      </c>
      <c r="S115" s="225">
        <f t="shared" si="3"/>
        <v>1191.5662934297511</v>
      </c>
      <c r="T115" s="225">
        <f t="shared" si="3"/>
        <v>1293.5903409165246</v>
      </c>
      <c r="U115" s="225">
        <f t="shared" si="3"/>
        <v>1266.8427082589635</v>
      </c>
      <c r="V115" s="225">
        <f t="shared" si="3"/>
        <v>1161.3399986338359</v>
      </c>
      <c r="W115" s="225">
        <f t="shared" si="3"/>
        <v>1428.7246245772551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0.78922073910108237</v>
      </c>
      <c r="C120" s="262">
        <v>1.308426197648163</v>
      </c>
      <c r="D120" s="262">
        <v>0.69984995555185525</v>
      </c>
      <c r="E120" s="262">
        <v>0.65081342963013844</v>
      </c>
      <c r="F120" s="262">
        <v>0.62262433510211412</v>
      </c>
      <c r="G120" s="262">
        <v>0.57310043948294798</v>
      </c>
      <c r="H120" s="262">
        <v>0.54746428393360846</v>
      </c>
      <c r="I120" s="262">
        <v>0.53624844530555338</v>
      </c>
      <c r="J120" s="262">
        <v>0.48342936871154962</v>
      </c>
      <c r="K120" s="262">
        <v>1.42744793861177</v>
      </c>
      <c r="L120" s="262">
        <v>1.593485676513873</v>
      </c>
      <c r="M120" s="262">
        <v>2.2800181610813191</v>
      </c>
      <c r="N120" s="262">
        <v>1.75750556543053</v>
      </c>
      <c r="O120" s="262">
        <v>1.9186687225369481</v>
      </c>
      <c r="P120" s="262">
        <v>2.0698803794914178</v>
      </c>
      <c r="Q120" s="262">
        <v>2.0022216938824209</v>
      </c>
      <c r="R120" s="262">
        <v>2.1189753063267411</v>
      </c>
      <c r="S120" s="262">
        <v>2.2840042048316258</v>
      </c>
      <c r="T120" s="262">
        <v>2.3219627913464702</v>
      </c>
      <c r="U120" s="262">
        <v>2.311019444672366</v>
      </c>
      <c r="V120" s="262">
        <v>2.211930096750808</v>
      </c>
      <c r="W120" s="262">
        <v>2.795568163415477</v>
      </c>
      <c r="DA120" s="68" t="s">
        <v>899</v>
      </c>
    </row>
    <row r="121" spans="1:105" ht="12" customHeight="1" x14ac:dyDescent="0.25">
      <c r="A121" s="37" t="s">
        <v>160</v>
      </c>
      <c r="B121" s="228">
        <v>1.388794025140444E-2</v>
      </c>
      <c r="C121" s="228">
        <v>2.2977849124909629E-2</v>
      </c>
      <c r="D121" s="228">
        <v>1.2107408222016291E-2</v>
      </c>
      <c r="E121" s="228">
        <v>1.30010375772054E-2</v>
      </c>
      <c r="F121" s="228">
        <v>1.412311872283622E-2</v>
      </c>
      <c r="G121" s="228">
        <v>1.3189114714747541E-2</v>
      </c>
      <c r="H121" s="228">
        <v>1.264968849264546E-2</v>
      </c>
      <c r="I121" s="228">
        <v>1.076977182012929E-2</v>
      </c>
      <c r="J121" s="228">
        <v>1.028436497318118E-2</v>
      </c>
      <c r="K121" s="228">
        <v>2.645463428090012E-2</v>
      </c>
      <c r="L121" s="228">
        <v>3.5844401431690598E-2</v>
      </c>
      <c r="M121" s="228">
        <v>3.0631118850509259E-2</v>
      </c>
      <c r="N121" s="228">
        <v>2.905882587064914E-2</v>
      </c>
      <c r="O121" s="228">
        <v>2.520985146133858E-2</v>
      </c>
      <c r="P121" s="228">
        <v>3.4433112182349249E-2</v>
      </c>
      <c r="Q121" s="228">
        <v>4.184257667710381E-2</v>
      </c>
      <c r="R121" s="228">
        <v>3.585272185765765E-2</v>
      </c>
      <c r="S121" s="228">
        <v>5.6034306046119801E-2</v>
      </c>
      <c r="T121" s="228">
        <v>3.8121122144485473E-2</v>
      </c>
      <c r="U121" s="228">
        <v>3.6665711930322767E-2</v>
      </c>
      <c r="V121" s="228">
        <v>5.9328456304907719E-2</v>
      </c>
      <c r="W121" s="228">
        <v>0.1477635398295952</v>
      </c>
      <c r="DA121" s="69" t="s">
        <v>900</v>
      </c>
    </row>
    <row r="122" spans="1:105" ht="12" customHeight="1" x14ac:dyDescent="0.25">
      <c r="A122" s="37" t="s">
        <v>162</v>
      </c>
      <c r="B122" s="228">
        <v>0.77533279884967787</v>
      </c>
      <c r="C122" s="228">
        <v>1.285448348523254</v>
      </c>
      <c r="D122" s="228">
        <v>0.68774254732983897</v>
      </c>
      <c r="E122" s="228">
        <v>0.63781239205293305</v>
      </c>
      <c r="F122" s="228">
        <v>0.6085012163792779</v>
      </c>
      <c r="G122" s="228">
        <v>0.55991132476820049</v>
      </c>
      <c r="H122" s="228">
        <v>0.53481459544096299</v>
      </c>
      <c r="I122" s="228">
        <v>0.5254786734854241</v>
      </c>
      <c r="J122" s="228">
        <v>0.47314500373836837</v>
      </c>
      <c r="K122" s="228">
        <v>1.4009933043308691</v>
      </c>
      <c r="L122" s="228">
        <v>1.557641275082182</v>
      </c>
      <c r="M122" s="228">
        <v>2.24938704223081</v>
      </c>
      <c r="N122" s="228">
        <v>1.728446739559881</v>
      </c>
      <c r="O122" s="228">
        <v>1.89345887107561</v>
      </c>
      <c r="P122" s="228">
        <v>2.0354472673090691</v>
      </c>
      <c r="Q122" s="228">
        <v>1.9603791172053171</v>
      </c>
      <c r="R122" s="228">
        <v>2.0831225844690828</v>
      </c>
      <c r="S122" s="228">
        <v>2.2279698987855059</v>
      </c>
      <c r="T122" s="228">
        <v>2.2838416692019838</v>
      </c>
      <c r="U122" s="228">
        <v>2.2743537327420431</v>
      </c>
      <c r="V122" s="228">
        <v>2.1526016404459001</v>
      </c>
      <c r="W122" s="228">
        <v>2.647804623585881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218.54446392961151</v>
      </c>
      <c r="C126" s="296">
        <v>358.14224121949769</v>
      </c>
      <c r="D126" s="296">
        <v>178.91092776220609</v>
      </c>
      <c r="E126" s="296">
        <v>166.2742012977512</v>
      </c>
      <c r="F126" s="296">
        <v>155.54843456493009</v>
      </c>
      <c r="G126" s="296">
        <v>142.71469790771991</v>
      </c>
      <c r="H126" s="296">
        <v>141.29669299717301</v>
      </c>
      <c r="I126" s="296">
        <v>135.75043559770839</v>
      </c>
      <c r="J126" s="296">
        <v>124.2790519814841</v>
      </c>
      <c r="K126" s="296">
        <v>356.51563006453313</v>
      </c>
      <c r="L126" s="296">
        <v>375.06042748216151</v>
      </c>
      <c r="M126" s="296">
        <v>532.87373530389209</v>
      </c>
      <c r="N126" s="296">
        <v>403.40190574203763</v>
      </c>
      <c r="O126" s="296">
        <v>426.53020520560779</v>
      </c>
      <c r="P126" s="296">
        <v>461.23621604818248</v>
      </c>
      <c r="Q126" s="296">
        <v>451.94617737644</v>
      </c>
      <c r="R126" s="296">
        <v>487.68958581449749</v>
      </c>
      <c r="S126" s="296">
        <v>514.74498675101972</v>
      </c>
      <c r="T126" s="296">
        <v>607.58304468014614</v>
      </c>
      <c r="U126" s="296">
        <v>594.60713759109353</v>
      </c>
      <c r="V126" s="296">
        <v>532.02427058420847</v>
      </c>
      <c r="W126" s="296">
        <v>669.85629704148414</v>
      </c>
      <c r="DA126" s="70" t="s">
        <v>905</v>
      </c>
    </row>
    <row r="127" spans="1:105" ht="12" customHeight="1" x14ac:dyDescent="0.25">
      <c r="A127" s="60" t="s">
        <v>606</v>
      </c>
      <c r="B127" s="264">
        <v>218.54446392961151</v>
      </c>
      <c r="C127" s="264">
        <v>358.14224121949769</v>
      </c>
      <c r="D127" s="264">
        <v>178.91092776220609</v>
      </c>
      <c r="E127" s="264">
        <v>166.2742012977512</v>
      </c>
      <c r="F127" s="264">
        <v>155.54843456493009</v>
      </c>
      <c r="G127" s="264">
        <v>142.71469790771991</v>
      </c>
      <c r="H127" s="264">
        <v>141.29669299717301</v>
      </c>
      <c r="I127" s="264">
        <v>135.75043559770839</v>
      </c>
      <c r="J127" s="264">
        <v>124.2790519814841</v>
      </c>
      <c r="K127" s="264">
        <v>356.51563006453313</v>
      </c>
      <c r="L127" s="264">
        <v>375.06042748216151</v>
      </c>
      <c r="M127" s="264">
        <v>532.87373530389209</v>
      </c>
      <c r="N127" s="264">
        <v>403.40190574203763</v>
      </c>
      <c r="O127" s="264">
        <v>426.53020520560779</v>
      </c>
      <c r="P127" s="264">
        <v>461.23621604818248</v>
      </c>
      <c r="Q127" s="264">
        <v>451.94617737644</v>
      </c>
      <c r="R127" s="264">
        <v>487.68958581449749</v>
      </c>
      <c r="S127" s="264">
        <v>514.74498675101972</v>
      </c>
      <c r="T127" s="264">
        <v>607.58304468014614</v>
      </c>
      <c r="U127" s="264">
        <v>594.60713759109353</v>
      </c>
      <c r="V127" s="264">
        <v>532.02427058420847</v>
      </c>
      <c r="W127" s="264">
        <v>669.85629704148414</v>
      </c>
      <c r="DA127" s="72" t="s">
        <v>906</v>
      </c>
    </row>
    <row r="128" spans="1:105" ht="12" customHeight="1" x14ac:dyDescent="0.25">
      <c r="A128" s="59" t="s">
        <v>30</v>
      </c>
      <c r="B128" s="232">
        <v>29.186896840661589</v>
      </c>
      <c r="C128" s="232">
        <v>43.345250934997317</v>
      </c>
      <c r="D128" s="232">
        <v>7.0249302753240892</v>
      </c>
      <c r="E128" s="232">
        <v>6.4529397631343004</v>
      </c>
      <c r="F128" s="232">
        <v>5.328322502871857</v>
      </c>
      <c r="G128" s="232">
        <v>5.8486273311632262</v>
      </c>
      <c r="H128" s="232">
        <v>10.399888037922921</v>
      </c>
      <c r="I128" s="232">
        <v>9.7205074728666787</v>
      </c>
      <c r="J128" s="232">
        <v>8.835230157515598</v>
      </c>
      <c r="K128" s="232">
        <v>28.386045879460649</v>
      </c>
      <c r="L128" s="232">
        <v>34.779957891257688</v>
      </c>
      <c r="M128" s="232">
        <v>31.70700197151508</v>
      </c>
      <c r="N128" s="232">
        <v>20.391552009034871</v>
      </c>
      <c r="O128" s="232">
        <v>4.7561617287482427</v>
      </c>
      <c r="P128" s="232">
        <v>4.7128959874093228</v>
      </c>
      <c r="Q128" s="232">
        <v>9.4718455232165244</v>
      </c>
      <c r="R128" s="232">
        <v>0</v>
      </c>
      <c r="S128" s="232">
        <v>0</v>
      </c>
      <c r="T128" s="232">
        <v>97.314379992946442</v>
      </c>
      <c r="U128" s="232">
        <v>87.715795544336672</v>
      </c>
      <c r="V128" s="232">
        <v>42.967665002027161</v>
      </c>
      <c r="W128" s="232">
        <v>32.797091819111976</v>
      </c>
      <c r="DA128" s="71" t="s">
        <v>907</v>
      </c>
    </row>
    <row r="129" spans="1:105" ht="12" customHeight="1" x14ac:dyDescent="0.25">
      <c r="A129" s="59" t="s">
        <v>33</v>
      </c>
      <c r="B129" s="232">
        <v>10.06743163394888</v>
      </c>
      <c r="C129" s="232">
        <v>15.84522780912593</v>
      </c>
      <c r="D129" s="232">
        <v>7.8129799114606922</v>
      </c>
      <c r="E129" s="232">
        <v>8.0967500059020399</v>
      </c>
      <c r="F129" s="232">
        <v>7.2813968284578312</v>
      </c>
      <c r="G129" s="232">
        <v>6.8557404970220492</v>
      </c>
      <c r="H129" s="232">
        <v>6.1783899405492297</v>
      </c>
      <c r="I129" s="232">
        <v>5.8767172552454872</v>
      </c>
      <c r="J129" s="232">
        <v>4.6616527752060639</v>
      </c>
      <c r="K129" s="232">
        <v>12.37263876463164</v>
      </c>
      <c r="L129" s="232">
        <v>19.052890774922989</v>
      </c>
      <c r="M129" s="232">
        <v>15.86669383877293</v>
      </c>
      <c r="N129" s="232">
        <v>13.090933138200571</v>
      </c>
      <c r="O129" s="232">
        <v>11.963015767665089</v>
      </c>
      <c r="P129" s="232">
        <v>11.7537749729259</v>
      </c>
      <c r="Q129" s="232">
        <v>13.12672241096613</v>
      </c>
      <c r="R129" s="232">
        <v>15.741409340955849</v>
      </c>
      <c r="S129" s="232">
        <v>18.238012836932029</v>
      </c>
      <c r="T129" s="232">
        <v>15.54058607479605</v>
      </c>
      <c r="U129" s="232">
        <v>16.28986065972617</v>
      </c>
      <c r="V129" s="232">
        <v>18.889106313232531</v>
      </c>
      <c r="W129" s="232">
        <v>21.908178635013961</v>
      </c>
      <c r="DA129" s="71" t="s">
        <v>908</v>
      </c>
    </row>
    <row r="130" spans="1:105" ht="12" customHeight="1" x14ac:dyDescent="0.25">
      <c r="A130" s="59" t="s">
        <v>160</v>
      </c>
      <c r="B130" s="232">
        <v>2.5993348198557951</v>
      </c>
      <c r="C130" s="232">
        <v>4.2942273908444122</v>
      </c>
      <c r="D130" s="232">
        <v>2.3539430896440958</v>
      </c>
      <c r="E130" s="232">
        <v>2.5089891479844382</v>
      </c>
      <c r="F130" s="232">
        <v>2.7642226053907968</v>
      </c>
      <c r="G130" s="232">
        <v>2.6027925844050892</v>
      </c>
      <c r="H130" s="232">
        <v>2.4689842690423931</v>
      </c>
      <c r="I130" s="232">
        <v>2.124901329564604</v>
      </c>
      <c r="J130" s="232">
        <v>2.0227447380549779</v>
      </c>
      <c r="K130" s="232">
        <v>5.1563398846622217</v>
      </c>
      <c r="L130" s="232">
        <v>7.2258009317034553</v>
      </c>
      <c r="M130" s="232">
        <v>6.1416400720691087</v>
      </c>
      <c r="N130" s="232">
        <v>5.912480788208696</v>
      </c>
      <c r="O130" s="232">
        <v>5.1898497625319884</v>
      </c>
      <c r="P130" s="232">
        <v>7.0822325970638138</v>
      </c>
      <c r="Q130" s="232">
        <v>8.5421028051681045</v>
      </c>
      <c r="R130" s="232">
        <v>7.1130133849427581</v>
      </c>
      <c r="S130" s="232">
        <v>11.30250967716356</v>
      </c>
      <c r="T130" s="232">
        <v>7.0211753841824747</v>
      </c>
      <c r="U130" s="232">
        <v>6.7100884906102456</v>
      </c>
      <c r="V130" s="232">
        <v>11.54778138862293</v>
      </c>
      <c r="W130" s="232">
        <v>29.679905619657561</v>
      </c>
      <c r="DA130" s="71" t="s">
        <v>909</v>
      </c>
    </row>
    <row r="131" spans="1:105" ht="12" customHeight="1" x14ac:dyDescent="0.25">
      <c r="A131" s="59" t="s">
        <v>70</v>
      </c>
      <c r="B131" s="232">
        <v>31.575722045833849</v>
      </c>
      <c r="C131" s="232">
        <v>54.425845959189402</v>
      </c>
      <c r="D131" s="232">
        <v>28.006987881027491</v>
      </c>
      <c r="E131" s="232">
        <v>26.12808719659305</v>
      </c>
      <c r="F131" s="232">
        <v>21.07666085797522</v>
      </c>
      <c r="G131" s="232">
        <v>16.91239998589473</v>
      </c>
      <c r="H131" s="232">
        <v>17.863554072480209</v>
      </c>
      <c r="I131" s="232">
        <v>14.350130410920141</v>
      </c>
      <c r="J131" s="232">
        <v>15.70053646060523</v>
      </c>
      <c r="K131" s="232">
        <v>37.529446185766211</v>
      </c>
      <c r="L131" s="232">
        <v>0</v>
      </c>
      <c r="M131" s="232">
        <v>28.148899455846429</v>
      </c>
      <c r="N131" s="232">
        <v>12.326930897084679</v>
      </c>
      <c r="O131" s="232">
        <v>14.8224880382349</v>
      </c>
      <c r="P131" s="232">
        <v>19.034740228370271</v>
      </c>
      <c r="Q131" s="232">
        <v>20.596884555845261</v>
      </c>
      <c r="R131" s="232">
        <v>51.553323996084487</v>
      </c>
      <c r="S131" s="232">
        <v>35.807423061359643</v>
      </c>
      <c r="T131" s="232">
        <v>67.06732057388912</v>
      </c>
      <c r="U131" s="232">
        <v>67.668333198299592</v>
      </c>
      <c r="V131" s="232">
        <v>39.634045424795033</v>
      </c>
      <c r="W131" s="232">
        <v>53.630915880911147</v>
      </c>
      <c r="DA131" s="71" t="s">
        <v>910</v>
      </c>
    </row>
    <row r="132" spans="1:105" ht="12" customHeight="1" x14ac:dyDescent="0.25">
      <c r="A132" s="59" t="s">
        <v>162</v>
      </c>
      <c r="B132" s="232">
        <v>145.11507858931139</v>
      </c>
      <c r="C132" s="232">
        <v>240.23168912534061</v>
      </c>
      <c r="D132" s="232">
        <v>133.7120866047498</v>
      </c>
      <c r="E132" s="232">
        <v>123.08743518413741</v>
      </c>
      <c r="F132" s="232">
        <v>119.09783177023439</v>
      </c>
      <c r="G132" s="232">
        <v>110.49513750923479</v>
      </c>
      <c r="H132" s="232">
        <v>104.3858766771782</v>
      </c>
      <c r="I132" s="232">
        <v>103.6781791291115</v>
      </c>
      <c r="J132" s="232">
        <v>93.058887850102252</v>
      </c>
      <c r="K132" s="232">
        <v>273.07115935001241</v>
      </c>
      <c r="L132" s="232">
        <v>314.00177788427737</v>
      </c>
      <c r="M132" s="232">
        <v>451.00949996568852</v>
      </c>
      <c r="N132" s="232">
        <v>351.68000890950867</v>
      </c>
      <c r="O132" s="232">
        <v>389.79868990842749</v>
      </c>
      <c r="P132" s="232">
        <v>418.65257226241317</v>
      </c>
      <c r="Q132" s="232">
        <v>400.20862208124402</v>
      </c>
      <c r="R132" s="232">
        <v>413.28183909251442</v>
      </c>
      <c r="S132" s="232">
        <v>449.39704117556448</v>
      </c>
      <c r="T132" s="232">
        <v>420.63958265433212</v>
      </c>
      <c r="U132" s="232">
        <v>416.22305969812089</v>
      </c>
      <c r="V132" s="232">
        <v>418.98567245553079</v>
      </c>
      <c r="W132" s="232">
        <v>531.84020508678941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100.8662043501007</v>
      </c>
      <c r="C134" s="296">
        <v>167.1206324233919</v>
      </c>
      <c r="D134" s="296">
        <v>88.894329923298159</v>
      </c>
      <c r="E134" s="296">
        <v>82.668822238629133</v>
      </c>
      <c r="F134" s="296">
        <v>77.608600603120465</v>
      </c>
      <c r="G134" s="296">
        <v>70.777356008682958</v>
      </c>
      <c r="H134" s="296">
        <v>68.197048503002961</v>
      </c>
      <c r="I134" s="296">
        <v>65.615418350126504</v>
      </c>
      <c r="J134" s="296">
        <v>60.089418361693163</v>
      </c>
      <c r="K134" s="296">
        <v>171.8211484590675</v>
      </c>
      <c r="L134" s="296">
        <v>179.06282532695721</v>
      </c>
      <c r="M134" s="296">
        <v>261.37349716264288</v>
      </c>
      <c r="N134" s="296">
        <v>199.095649900273</v>
      </c>
      <c r="O134" s="296">
        <v>216.76770316937589</v>
      </c>
      <c r="P134" s="296">
        <v>234.58288877957699</v>
      </c>
      <c r="Q134" s="296">
        <v>228.03226464720299</v>
      </c>
      <c r="R134" s="296">
        <v>249.89936177928999</v>
      </c>
      <c r="S134" s="296">
        <v>263.7629496503082</v>
      </c>
      <c r="T134" s="296">
        <v>277.6859790153124</v>
      </c>
      <c r="U134" s="296">
        <v>275.20657608486073</v>
      </c>
      <c r="V134" s="296">
        <v>257.74414679456851</v>
      </c>
      <c r="W134" s="296">
        <v>332.28325223386179</v>
      </c>
      <c r="DA134" s="70" t="s">
        <v>913</v>
      </c>
    </row>
    <row r="135" spans="1:105" ht="12" customHeight="1" x14ac:dyDescent="0.25">
      <c r="A135" s="60" t="s">
        <v>617</v>
      </c>
      <c r="B135" s="264">
        <v>100.8662043501007</v>
      </c>
      <c r="C135" s="264">
        <v>167.1206324233919</v>
      </c>
      <c r="D135" s="264">
        <v>88.894329923298159</v>
      </c>
      <c r="E135" s="264">
        <v>82.668822238629133</v>
      </c>
      <c r="F135" s="264">
        <v>77.608600603120465</v>
      </c>
      <c r="G135" s="264">
        <v>70.777356008682958</v>
      </c>
      <c r="H135" s="264">
        <v>68.197048503002961</v>
      </c>
      <c r="I135" s="264">
        <v>65.615418350126504</v>
      </c>
      <c r="J135" s="264">
        <v>60.089418361693163</v>
      </c>
      <c r="K135" s="264">
        <v>171.8211484590675</v>
      </c>
      <c r="L135" s="264">
        <v>179.06282532695721</v>
      </c>
      <c r="M135" s="264">
        <v>261.37349716264288</v>
      </c>
      <c r="N135" s="264">
        <v>199.095649900273</v>
      </c>
      <c r="O135" s="264">
        <v>216.76770316937589</v>
      </c>
      <c r="P135" s="264">
        <v>234.58288877957699</v>
      </c>
      <c r="Q135" s="264">
        <v>228.03226464720299</v>
      </c>
      <c r="R135" s="264">
        <v>249.89936177928999</v>
      </c>
      <c r="S135" s="264">
        <v>263.7629496503082</v>
      </c>
      <c r="T135" s="264">
        <v>277.6859790153124</v>
      </c>
      <c r="U135" s="264">
        <v>275.20657608486073</v>
      </c>
      <c r="V135" s="264">
        <v>257.74414679456851</v>
      </c>
      <c r="W135" s="264">
        <v>332.28325223386179</v>
      </c>
      <c r="DA135" s="72" t="s">
        <v>914</v>
      </c>
    </row>
    <row r="136" spans="1:105" ht="12" customHeight="1" x14ac:dyDescent="0.25">
      <c r="A136" s="59" t="s">
        <v>33</v>
      </c>
      <c r="B136" s="299">
        <v>5.3626777745488576</v>
      </c>
      <c r="C136" s="299">
        <v>8.4119752541491319</v>
      </c>
      <c r="D136" s="299">
        <v>4.0406410300320861</v>
      </c>
      <c r="E136" s="299">
        <v>4.1881085189879812</v>
      </c>
      <c r="F136" s="299">
        <v>3.761806661808111</v>
      </c>
      <c r="G136" s="299">
        <v>3.5452993120706151</v>
      </c>
      <c r="H136" s="299">
        <v>3.2189323381672512</v>
      </c>
      <c r="I136" s="299">
        <v>3.0596166082580938</v>
      </c>
      <c r="J136" s="299">
        <v>2.4264269792924278</v>
      </c>
      <c r="K136" s="299">
        <v>6.4787849205609636</v>
      </c>
      <c r="L136" s="299">
        <v>10.02603663062192</v>
      </c>
      <c r="M136" s="299">
        <v>8.274957177372416</v>
      </c>
      <c r="N136" s="299">
        <v>6.8049017880283023</v>
      </c>
      <c r="O136" s="299">
        <v>6.1483049776107528</v>
      </c>
      <c r="P136" s="299">
        <v>6.0396355806029902</v>
      </c>
      <c r="Q136" s="299">
        <v>6.76494888693506</v>
      </c>
      <c r="R136" s="299">
        <v>8.0661311256863897</v>
      </c>
      <c r="S136" s="299">
        <v>9.3454277077907761</v>
      </c>
      <c r="T136" s="299">
        <v>8.4571190772548466</v>
      </c>
      <c r="U136" s="299">
        <v>8.8442559680752648</v>
      </c>
      <c r="V136" s="299">
        <v>9.954996077847472</v>
      </c>
      <c r="W136" s="299">
        <v>11.42707112256825</v>
      </c>
      <c r="DA136" s="71" t="s">
        <v>915</v>
      </c>
    </row>
    <row r="137" spans="1:105" ht="12" customHeight="1" x14ac:dyDescent="0.25">
      <c r="A137" s="59" t="s">
        <v>160</v>
      </c>
      <c r="B137" s="299">
        <v>1.3846029030925731</v>
      </c>
      <c r="C137" s="299">
        <v>2.279735891627122</v>
      </c>
      <c r="D137" s="299">
        <v>1.2173894132793439</v>
      </c>
      <c r="E137" s="299">
        <v>1.29779464810725</v>
      </c>
      <c r="F137" s="299">
        <v>1.428087392660623</v>
      </c>
      <c r="G137" s="299">
        <v>1.3459784195393789</v>
      </c>
      <c r="H137" s="299">
        <v>1.286337279213603</v>
      </c>
      <c r="I137" s="299">
        <v>1.1062950821808739</v>
      </c>
      <c r="J137" s="299">
        <v>1.052854564960908</v>
      </c>
      <c r="K137" s="299">
        <v>2.7000559642566468</v>
      </c>
      <c r="L137" s="299">
        <v>3.8023702378115201</v>
      </c>
      <c r="M137" s="299">
        <v>3.203049678252107</v>
      </c>
      <c r="N137" s="299">
        <v>3.073413534590455</v>
      </c>
      <c r="O137" s="299">
        <v>2.6672855530520851</v>
      </c>
      <c r="P137" s="299">
        <v>3.6391801001687072</v>
      </c>
      <c r="Q137" s="299">
        <v>4.402232869313317</v>
      </c>
      <c r="R137" s="299">
        <v>3.6448133339900028</v>
      </c>
      <c r="S137" s="299">
        <v>5.7915732404049596</v>
      </c>
      <c r="T137" s="299">
        <v>3.820892983091758</v>
      </c>
      <c r="U137" s="299">
        <v>3.643109135126906</v>
      </c>
      <c r="V137" s="299">
        <v>6.0859479810883794</v>
      </c>
      <c r="W137" s="299">
        <v>15.48072060563257</v>
      </c>
      <c r="DA137" s="71" t="s">
        <v>916</v>
      </c>
    </row>
    <row r="138" spans="1:105" ht="12" customHeight="1" x14ac:dyDescent="0.25">
      <c r="A138" s="59" t="s">
        <v>70</v>
      </c>
      <c r="B138" s="299">
        <v>16.819624804753389</v>
      </c>
      <c r="C138" s="299">
        <v>28.89380164866742</v>
      </c>
      <c r="D138" s="299">
        <v>14.48438184177205</v>
      </c>
      <c r="E138" s="299">
        <v>13.514961496050431</v>
      </c>
      <c r="F138" s="299">
        <v>10.88888919147041</v>
      </c>
      <c r="G138" s="299">
        <v>8.7458853002823673</v>
      </c>
      <c r="H138" s="299">
        <v>9.3068861680482122</v>
      </c>
      <c r="I138" s="299">
        <v>7.4711604164265246</v>
      </c>
      <c r="J138" s="299">
        <v>8.1722528670516343</v>
      </c>
      <c r="K138" s="299">
        <v>19.65184748789401</v>
      </c>
      <c r="L138" s="299">
        <v>0</v>
      </c>
      <c r="M138" s="299">
        <v>14.680496135753559</v>
      </c>
      <c r="N138" s="299">
        <v>6.4077597232310977</v>
      </c>
      <c r="O138" s="299">
        <v>7.6179099614981611</v>
      </c>
      <c r="P138" s="299">
        <v>9.7809337523995623</v>
      </c>
      <c r="Q138" s="299">
        <v>10.61474958394737</v>
      </c>
      <c r="R138" s="299">
        <v>26.416686226149672</v>
      </c>
      <c r="S138" s="299">
        <v>18.34825354133859</v>
      </c>
      <c r="T138" s="299">
        <v>36.497742978026508</v>
      </c>
      <c r="U138" s="299">
        <v>36.73917611943692</v>
      </c>
      <c r="V138" s="299">
        <v>20.888058980146742</v>
      </c>
      <c r="W138" s="299">
        <v>27.973310805499381</v>
      </c>
      <c r="DA138" s="71" t="s">
        <v>917</v>
      </c>
    </row>
    <row r="139" spans="1:105" ht="12" customHeight="1" x14ac:dyDescent="0.25">
      <c r="A139" s="59" t="s">
        <v>162</v>
      </c>
      <c r="B139" s="299">
        <v>77.299298867705858</v>
      </c>
      <c r="C139" s="299">
        <v>127.53511962894819</v>
      </c>
      <c r="D139" s="299">
        <v>69.151917638214684</v>
      </c>
      <c r="E139" s="299">
        <v>63.667957575483477</v>
      </c>
      <c r="F139" s="299">
        <v>61.529817357181322</v>
      </c>
      <c r="G139" s="299">
        <v>57.140192976790587</v>
      </c>
      <c r="H139" s="299">
        <v>54.384892717573891</v>
      </c>
      <c r="I139" s="299">
        <v>53.978346243261022</v>
      </c>
      <c r="J139" s="299">
        <v>48.437883950388191</v>
      </c>
      <c r="K139" s="299">
        <v>142.99046008635591</v>
      </c>
      <c r="L139" s="299">
        <v>165.23441845852381</v>
      </c>
      <c r="M139" s="299">
        <v>235.21499417126481</v>
      </c>
      <c r="N139" s="299">
        <v>182.80957485442309</v>
      </c>
      <c r="O139" s="299">
        <v>200.3342026772149</v>
      </c>
      <c r="P139" s="299">
        <v>215.12313934640571</v>
      </c>
      <c r="Q139" s="299">
        <v>206.25033330700731</v>
      </c>
      <c r="R139" s="299">
        <v>211.7717310934639</v>
      </c>
      <c r="S139" s="299">
        <v>230.27769516077379</v>
      </c>
      <c r="T139" s="299">
        <v>228.91022397693931</v>
      </c>
      <c r="U139" s="299">
        <v>225.9800348622216</v>
      </c>
      <c r="V139" s="299">
        <v>220.81514375548591</v>
      </c>
      <c r="W139" s="299">
        <v>277.4021497001616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72.510628000451504</v>
      </c>
      <c r="C141" s="263">
        <f t="shared" si="4"/>
        <v>116.39661453230558</v>
      </c>
      <c r="D141" s="263">
        <f t="shared" si="4"/>
        <v>62.98460413804753</v>
      </c>
      <c r="E141" s="263">
        <f t="shared" si="4"/>
        <v>56.335118741120702</v>
      </c>
      <c r="F141" s="263">
        <f t="shared" si="4"/>
        <v>53.471411722956347</v>
      </c>
      <c r="G141" s="263">
        <f t="shared" si="4"/>
        <v>50.61379755620559</v>
      </c>
      <c r="H141" s="263">
        <f t="shared" si="4"/>
        <v>49.658487760113708</v>
      </c>
      <c r="I141" s="263">
        <f t="shared" si="4"/>
        <v>48.06715182658639</v>
      </c>
      <c r="J141" s="263">
        <f t="shared" si="4"/>
        <v>45.168477096030188</v>
      </c>
      <c r="K141" s="263">
        <f t="shared" si="4"/>
        <v>111.57746242317907</v>
      </c>
      <c r="L141" s="263">
        <f t="shared" si="4"/>
        <v>110.78949037895387</v>
      </c>
      <c r="M141" s="263">
        <f t="shared" si="4"/>
        <v>151.45116267603137</v>
      </c>
      <c r="N141" s="263">
        <f t="shared" si="4"/>
        <v>117.59662220678034</v>
      </c>
      <c r="O141" s="263">
        <f t="shared" si="4"/>
        <v>120.33675291909802</v>
      </c>
      <c r="P141" s="263">
        <f t="shared" si="4"/>
        <v>131.73213205890801</v>
      </c>
      <c r="Q141" s="263">
        <f t="shared" si="4"/>
        <v>130.06692550780394</v>
      </c>
      <c r="R141" s="263">
        <f t="shared" si="4"/>
        <v>136.8384190781303</v>
      </c>
      <c r="S141" s="263">
        <f t="shared" si="4"/>
        <v>143.57729495335673</v>
      </c>
      <c r="T141" s="263">
        <f t="shared" si="4"/>
        <v>160.65485294431952</v>
      </c>
      <c r="U141" s="263">
        <f t="shared" si="4"/>
        <v>149.48379074383124</v>
      </c>
      <c r="V141" s="263">
        <f t="shared" si="4"/>
        <v>145.43232761061623</v>
      </c>
      <c r="W141" s="263">
        <f t="shared" si="4"/>
        <v>178.78263592349336</v>
      </c>
      <c r="DA141" s="70"/>
    </row>
    <row r="142" spans="1:105" ht="12" customHeight="1" x14ac:dyDescent="0.25">
      <c r="A142" s="60" t="s">
        <v>626</v>
      </c>
      <c r="B142" s="264">
        <v>11.337015196524669</v>
      </c>
      <c r="C142" s="264">
        <v>18.741378708703792</v>
      </c>
      <c r="D142" s="264">
        <v>10.000955831955309</v>
      </c>
      <c r="E142" s="264">
        <v>9.3254548195031646</v>
      </c>
      <c r="F142" s="264">
        <v>8.8998212527208587</v>
      </c>
      <c r="G142" s="264">
        <v>8.201979157170511</v>
      </c>
      <c r="H142" s="264">
        <v>7.8246749324195903</v>
      </c>
      <c r="I142" s="264">
        <v>7.6541302018839747</v>
      </c>
      <c r="J142" s="264">
        <v>6.8811587841127171</v>
      </c>
      <c r="K142" s="264">
        <v>20.17954046408051</v>
      </c>
      <c r="L142" s="264">
        <v>22.605678036199581</v>
      </c>
      <c r="M142" s="264">
        <v>31.986448131355971</v>
      </c>
      <c r="N142" s="264">
        <v>24.686070603135349</v>
      </c>
      <c r="O142" s="264">
        <v>26.85328432952484</v>
      </c>
      <c r="P142" s="264">
        <v>28.947051408496101</v>
      </c>
      <c r="Q142" s="264">
        <v>28.057954151144539</v>
      </c>
      <c r="R142" s="264">
        <v>29.75199591410739</v>
      </c>
      <c r="S142" s="264">
        <v>32.078716615408908</v>
      </c>
      <c r="T142" s="264">
        <v>32.583473287353513</v>
      </c>
      <c r="U142" s="264">
        <v>32.407332412010433</v>
      </c>
      <c r="V142" s="264">
        <v>31.131583710789329</v>
      </c>
      <c r="W142" s="264">
        <v>40.146205970275247</v>
      </c>
      <c r="DA142" s="72" t="s">
        <v>920</v>
      </c>
    </row>
    <row r="143" spans="1:105" ht="12" customHeight="1" x14ac:dyDescent="0.25">
      <c r="A143" s="59" t="s">
        <v>33</v>
      </c>
      <c r="B143" s="232">
        <v>0.72336982365026103</v>
      </c>
      <c r="C143" s="232">
        <v>1.1405312054299179</v>
      </c>
      <c r="D143" s="232">
        <v>0.54307620843737725</v>
      </c>
      <c r="E143" s="232">
        <v>0.56476986756216718</v>
      </c>
      <c r="F143" s="232">
        <v>0.5017918418565106</v>
      </c>
      <c r="G143" s="232">
        <v>0.46876965403943271</v>
      </c>
      <c r="H143" s="232">
        <v>0.4276962089585219</v>
      </c>
      <c r="I143" s="232">
        <v>0.40276898733762639</v>
      </c>
      <c r="J143" s="232">
        <v>0.32160132710422068</v>
      </c>
      <c r="K143" s="232">
        <v>0.85916739860230662</v>
      </c>
      <c r="L143" s="232">
        <v>1.2657309278860229</v>
      </c>
      <c r="M143" s="232">
        <v>1.0729387840004581</v>
      </c>
      <c r="N143" s="232">
        <v>0.8718051032284525</v>
      </c>
      <c r="O143" s="232">
        <v>0.78939682022212876</v>
      </c>
      <c r="P143" s="232">
        <v>0.77770516550517033</v>
      </c>
      <c r="Q143" s="232">
        <v>0.87302361840184106</v>
      </c>
      <c r="R143" s="232">
        <v>1.073834916733901</v>
      </c>
      <c r="S143" s="232">
        <v>1.221562244809079</v>
      </c>
      <c r="T143" s="232">
        <v>1.1425197102030351</v>
      </c>
      <c r="U143" s="232">
        <v>1.201920024019552</v>
      </c>
      <c r="V143" s="232">
        <v>1.308451881468667</v>
      </c>
      <c r="W143" s="232">
        <v>1.507520749306853</v>
      </c>
      <c r="DA143" s="71" t="s">
        <v>921</v>
      </c>
    </row>
    <row r="144" spans="1:105" ht="12" customHeight="1" x14ac:dyDescent="0.25">
      <c r="A144" s="59" t="s">
        <v>160</v>
      </c>
      <c r="B144" s="232">
        <v>0.18676862566481039</v>
      </c>
      <c r="C144" s="232">
        <v>0.30909624029824018</v>
      </c>
      <c r="D144" s="232">
        <v>0.16362137142142991</v>
      </c>
      <c r="E144" s="232">
        <v>0.17500867234250489</v>
      </c>
      <c r="F144" s="232">
        <v>0.19049426712185191</v>
      </c>
      <c r="G144" s="232">
        <v>0.17796913110377449</v>
      </c>
      <c r="H144" s="232">
        <v>0.17091430324221121</v>
      </c>
      <c r="I144" s="232">
        <v>0.14563306681756641</v>
      </c>
      <c r="J144" s="232">
        <v>0.1395465135480419</v>
      </c>
      <c r="K144" s="232">
        <v>0.35806097707132489</v>
      </c>
      <c r="L144" s="232">
        <v>0.48002792993713927</v>
      </c>
      <c r="M144" s="232">
        <v>0.41531045456940241</v>
      </c>
      <c r="N144" s="232">
        <v>0.39374816672610741</v>
      </c>
      <c r="O144" s="232">
        <v>0.34245970911839158</v>
      </c>
      <c r="P144" s="232">
        <v>0.46860594887452839</v>
      </c>
      <c r="Q144" s="232">
        <v>0.56811268390183811</v>
      </c>
      <c r="R144" s="232">
        <v>0.48522987811987878</v>
      </c>
      <c r="S144" s="232">
        <v>0.7570297935778183</v>
      </c>
      <c r="T144" s="232">
        <v>0.51618589071301257</v>
      </c>
      <c r="U144" s="232">
        <v>0.49509261547871047</v>
      </c>
      <c r="V144" s="232">
        <v>0.79991694864608853</v>
      </c>
      <c r="W144" s="232">
        <v>2.0423000151913051</v>
      </c>
      <c r="DA144" s="71" t="s">
        <v>922</v>
      </c>
    </row>
    <row r="145" spans="1:105" ht="12" customHeight="1" x14ac:dyDescent="0.25">
      <c r="A145" s="59" t="s">
        <v>162</v>
      </c>
      <c r="B145" s="232">
        <v>10.426876747209599</v>
      </c>
      <c r="C145" s="232">
        <v>17.29175126297563</v>
      </c>
      <c r="D145" s="232">
        <v>9.2942582520965011</v>
      </c>
      <c r="E145" s="232">
        <v>8.5856762795984931</v>
      </c>
      <c r="F145" s="232">
        <v>8.207535143742497</v>
      </c>
      <c r="G145" s="232">
        <v>7.5552403720273036</v>
      </c>
      <c r="H145" s="232">
        <v>7.2260644202188571</v>
      </c>
      <c r="I145" s="232">
        <v>7.1057281477287821</v>
      </c>
      <c r="J145" s="232">
        <v>6.4200109434604542</v>
      </c>
      <c r="K145" s="232">
        <v>18.962312088406879</v>
      </c>
      <c r="L145" s="232">
        <v>20.859919178376419</v>
      </c>
      <c r="M145" s="232">
        <v>30.49819889278611</v>
      </c>
      <c r="N145" s="232">
        <v>23.42051733318079</v>
      </c>
      <c r="O145" s="232">
        <v>25.721427800184319</v>
      </c>
      <c r="P145" s="232">
        <v>27.7007402941164</v>
      </c>
      <c r="Q145" s="232">
        <v>26.61681784884086</v>
      </c>
      <c r="R145" s="232">
        <v>28.192931119253611</v>
      </c>
      <c r="S145" s="232">
        <v>30.100124577022019</v>
      </c>
      <c r="T145" s="232">
        <v>30.92476768643747</v>
      </c>
      <c r="U145" s="232">
        <v>30.710319772512161</v>
      </c>
      <c r="V145" s="232">
        <v>29.02321488067458</v>
      </c>
      <c r="W145" s="232">
        <v>36.596385205777089</v>
      </c>
      <c r="DA145" s="71" t="s">
        <v>923</v>
      </c>
    </row>
    <row r="146" spans="1:105" ht="12" customHeight="1" x14ac:dyDescent="0.25">
      <c r="A146" s="60" t="s">
        <v>631</v>
      </c>
      <c r="B146" s="264">
        <v>61.173612803926837</v>
      </c>
      <c r="C146" s="264">
        <v>97.655235823601785</v>
      </c>
      <c r="D146" s="264">
        <v>52.983648306092221</v>
      </c>
      <c r="E146" s="264">
        <v>47.009663921617538</v>
      </c>
      <c r="F146" s="264">
        <v>44.571590470235492</v>
      </c>
      <c r="G146" s="264">
        <v>42.411818399035077</v>
      </c>
      <c r="H146" s="264">
        <v>41.833812827694118</v>
      </c>
      <c r="I146" s="264">
        <v>40.413021624702417</v>
      </c>
      <c r="J146" s="264">
        <v>38.287318311917467</v>
      </c>
      <c r="K146" s="264">
        <v>91.397921959098568</v>
      </c>
      <c r="L146" s="264">
        <v>88.183812342754294</v>
      </c>
      <c r="M146" s="264">
        <v>119.4647145446754</v>
      </c>
      <c r="N146" s="264">
        <v>92.91055160364499</v>
      </c>
      <c r="O146" s="264">
        <v>93.483468589573178</v>
      </c>
      <c r="P146" s="264">
        <v>102.7850806504119</v>
      </c>
      <c r="Q146" s="264">
        <v>102.0089713566594</v>
      </c>
      <c r="R146" s="264">
        <v>107.0864231640229</v>
      </c>
      <c r="S146" s="264">
        <v>111.49857833794781</v>
      </c>
      <c r="T146" s="264">
        <v>128.071379656966</v>
      </c>
      <c r="U146" s="264">
        <v>117.0764583318208</v>
      </c>
      <c r="V146" s="264">
        <v>114.3007438998269</v>
      </c>
      <c r="W146" s="264">
        <v>138.63642995321811</v>
      </c>
      <c r="DA146" s="72" t="s">
        <v>924</v>
      </c>
    </row>
    <row r="147" spans="1:105" ht="12" customHeight="1" x14ac:dyDescent="0.25">
      <c r="A147" s="64" t="s">
        <v>30</v>
      </c>
      <c r="B147" s="231">
        <v>8.0861999672645908</v>
      </c>
      <c r="C147" s="231">
        <v>11.653119749667869</v>
      </c>
      <c r="D147" s="231">
        <v>2.0587556400259879</v>
      </c>
      <c r="E147" s="231">
        <v>1.815444064155219</v>
      </c>
      <c r="F147" s="231">
        <v>1.526802948262453</v>
      </c>
      <c r="G147" s="231">
        <v>1.729297196970778</v>
      </c>
      <c r="H147" s="231">
        <v>3.0639946531066551</v>
      </c>
      <c r="I147" s="231">
        <v>2.8938034487653148</v>
      </c>
      <c r="J147" s="231">
        <v>2.7219170407757138</v>
      </c>
      <c r="K147" s="231">
        <v>7.2771721272044019</v>
      </c>
      <c r="L147" s="231">
        <v>8.1774270363871882</v>
      </c>
      <c r="M147" s="231">
        <v>7.1083780052216863</v>
      </c>
      <c r="N147" s="231">
        <v>4.6965329569498211</v>
      </c>
      <c r="O147" s="231">
        <v>1.0424173719702621</v>
      </c>
      <c r="P147" s="231">
        <v>1.050254462481901</v>
      </c>
      <c r="Q147" s="231">
        <v>2.1378944375221649</v>
      </c>
      <c r="R147" s="231">
        <v>0</v>
      </c>
      <c r="S147" s="231">
        <v>0</v>
      </c>
      <c r="T147" s="231">
        <v>20.512729930967669</v>
      </c>
      <c r="U147" s="231">
        <v>17.270991269451031</v>
      </c>
      <c r="V147" s="231">
        <v>9.2312256130294621</v>
      </c>
      <c r="W147" s="231">
        <v>6.7878315733262324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2.7891716544344569</v>
      </c>
      <c r="C149" s="231">
        <v>4.2598977543679846</v>
      </c>
      <c r="D149" s="231">
        <v>2.2897047839221978</v>
      </c>
      <c r="E149" s="231">
        <v>2.2779070124193992</v>
      </c>
      <c r="F149" s="231">
        <v>2.0864461824835709</v>
      </c>
      <c r="G149" s="231">
        <v>2.0270761245957751</v>
      </c>
      <c r="H149" s="231">
        <v>1.820265148395928</v>
      </c>
      <c r="I149" s="231">
        <v>1.7495037896033601</v>
      </c>
      <c r="J149" s="231">
        <v>1.436140530670764</v>
      </c>
      <c r="K149" s="231">
        <v>3.171904334273445</v>
      </c>
      <c r="L149" s="231">
        <v>4.4796955945524664</v>
      </c>
      <c r="M149" s="231">
        <v>3.557146702184109</v>
      </c>
      <c r="N149" s="231">
        <v>3.0150720697249911</v>
      </c>
      <c r="O149" s="231">
        <v>2.6219578240982799</v>
      </c>
      <c r="P149" s="231">
        <v>2.619292818959337</v>
      </c>
      <c r="Q149" s="231">
        <v>2.9628383145095869</v>
      </c>
      <c r="R149" s="231">
        <v>3.456483941662202</v>
      </c>
      <c r="S149" s="231">
        <v>3.95052415344992</v>
      </c>
      <c r="T149" s="231">
        <v>3.2757732736349361</v>
      </c>
      <c r="U149" s="231">
        <v>3.207427345198024</v>
      </c>
      <c r="V149" s="231">
        <v>4.05815866414249</v>
      </c>
      <c r="W149" s="231">
        <v>4.5342138099622984</v>
      </c>
      <c r="DA149" s="73" t="s">
        <v>927</v>
      </c>
    </row>
    <row r="150" spans="1:105" ht="12" customHeight="1" x14ac:dyDescent="0.25">
      <c r="A150" s="64" t="s">
        <v>160</v>
      </c>
      <c r="B150" s="231">
        <v>0.72014305768695064</v>
      </c>
      <c r="C150" s="231">
        <v>1.154478170927143</v>
      </c>
      <c r="D150" s="231">
        <v>0.68985647147670925</v>
      </c>
      <c r="E150" s="231">
        <v>0.70586889432326028</v>
      </c>
      <c r="F150" s="231">
        <v>0.79207353182726226</v>
      </c>
      <c r="G150" s="231">
        <v>0.76958261582600207</v>
      </c>
      <c r="H150" s="231">
        <v>0.72740731163306072</v>
      </c>
      <c r="I150" s="231">
        <v>0.63258495638670986</v>
      </c>
      <c r="J150" s="231">
        <v>0.62315788875831912</v>
      </c>
      <c r="K150" s="231">
        <v>1.32190207281414</v>
      </c>
      <c r="L150" s="231">
        <v>1.6989226980437511</v>
      </c>
      <c r="M150" s="231">
        <v>1.3768914274362749</v>
      </c>
      <c r="N150" s="231">
        <v>1.361748280211901</v>
      </c>
      <c r="O150" s="231">
        <v>1.1374696360047709</v>
      </c>
      <c r="P150" s="231">
        <v>1.5782538823840659</v>
      </c>
      <c r="Q150" s="231">
        <v>1.928041797889223</v>
      </c>
      <c r="R150" s="231">
        <v>1.5618688269490131</v>
      </c>
      <c r="S150" s="231">
        <v>2.4482293040071772</v>
      </c>
      <c r="T150" s="231">
        <v>1.4799814216987499</v>
      </c>
      <c r="U150" s="231">
        <v>1.3211973854811121</v>
      </c>
      <c r="V150" s="231">
        <v>2.4809394535004792</v>
      </c>
      <c r="W150" s="231">
        <v>6.1426848932092026</v>
      </c>
      <c r="DA150" s="73" t="s">
        <v>928</v>
      </c>
    </row>
    <row r="151" spans="1:105" ht="12" customHeight="1" x14ac:dyDescent="0.25">
      <c r="A151" s="64" t="s">
        <v>70</v>
      </c>
      <c r="B151" s="231">
        <v>8.7480215511526733</v>
      </c>
      <c r="C151" s="231">
        <v>14.63207356650293</v>
      </c>
      <c r="D151" s="231">
        <v>8.2078457721838074</v>
      </c>
      <c r="E151" s="231">
        <v>7.350770741697632</v>
      </c>
      <c r="F151" s="231">
        <v>6.0394069465840481</v>
      </c>
      <c r="G151" s="231">
        <v>5.0005863313981349</v>
      </c>
      <c r="H151" s="231">
        <v>5.2629253280396364</v>
      </c>
      <c r="I151" s="231">
        <v>4.2720461857848013</v>
      </c>
      <c r="J151" s="231">
        <v>4.836949007501433</v>
      </c>
      <c r="K151" s="231">
        <v>9.6212146239814587</v>
      </c>
      <c r="L151" s="231">
        <v>0</v>
      </c>
      <c r="M151" s="231">
        <v>6.3106886593344562</v>
      </c>
      <c r="N151" s="231">
        <v>2.8391089207212001</v>
      </c>
      <c r="O151" s="231">
        <v>3.2486740165885859</v>
      </c>
      <c r="P151" s="231">
        <v>4.2418336666960608</v>
      </c>
      <c r="Q151" s="231">
        <v>4.6489319124024684</v>
      </c>
      <c r="R151" s="231">
        <v>11.32003067019884</v>
      </c>
      <c r="S151" s="231">
        <v>7.7562227278537641</v>
      </c>
      <c r="T151" s="231">
        <v>14.137004564233321</v>
      </c>
      <c r="U151" s="231">
        <v>13.323702813541789</v>
      </c>
      <c r="V151" s="231">
        <v>8.5150267126705597</v>
      </c>
      <c r="W151" s="231">
        <v>11.099692196206091</v>
      </c>
      <c r="DA151" s="73" t="s">
        <v>929</v>
      </c>
    </row>
    <row r="152" spans="1:105" ht="12" customHeight="1" x14ac:dyDescent="0.25">
      <c r="A152" s="64" t="s">
        <v>34</v>
      </c>
      <c r="B152" s="231">
        <v>0.62609222573631673</v>
      </c>
      <c r="C152" s="231">
        <v>1.370767875683137</v>
      </c>
      <c r="D152" s="231">
        <v>0.55125863718103563</v>
      </c>
      <c r="E152" s="231">
        <v>0.230750302635713</v>
      </c>
      <c r="F152" s="231">
        <v>0</v>
      </c>
      <c r="G152" s="231">
        <v>0.2145449049028515</v>
      </c>
      <c r="H152" s="231">
        <v>0.2052577638016686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40.203984347651847</v>
      </c>
      <c r="C153" s="231">
        <v>64.584898706452719</v>
      </c>
      <c r="D153" s="231">
        <v>39.186227001302477</v>
      </c>
      <c r="E153" s="231">
        <v>34.628922906386322</v>
      </c>
      <c r="F153" s="231">
        <v>34.126860861078157</v>
      </c>
      <c r="G153" s="231">
        <v>32.670731225341548</v>
      </c>
      <c r="H153" s="231">
        <v>30.753962622717172</v>
      </c>
      <c r="I153" s="231">
        <v>30.865083244162239</v>
      </c>
      <c r="J153" s="231">
        <v>28.669153844211241</v>
      </c>
      <c r="K153" s="231">
        <v>70.005728800825125</v>
      </c>
      <c r="L153" s="231">
        <v>73.827767013770881</v>
      </c>
      <c r="M153" s="231">
        <v>101.1116097504989</v>
      </c>
      <c r="N153" s="231">
        <v>80.998089376037072</v>
      </c>
      <c r="O153" s="231">
        <v>85.432949740911283</v>
      </c>
      <c r="P153" s="231">
        <v>93.295445819890531</v>
      </c>
      <c r="Q153" s="231">
        <v>90.331264894335973</v>
      </c>
      <c r="R153" s="231">
        <v>90.748039725212834</v>
      </c>
      <c r="S153" s="231">
        <v>97.343602152636905</v>
      </c>
      <c r="T153" s="231">
        <v>88.665890466431335</v>
      </c>
      <c r="U153" s="231">
        <v>81.953139518148802</v>
      </c>
      <c r="V153" s="231">
        <v>90.015393456483949</v>
      </c>
      <c r="W153" s="231">
        <v>110.0720074805143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501.39434361801813</v>
      </c>
      <c r="C158" s="281">
        <v>503.7986154270273</v>
      </c>
      <c r="D158" s="281">
        <v>506.20288723603619</v>
      </c>
      <c r="E158" s="281">
        <v>397.34085734986752</v>
      </c>
      <c r="F158" s="281">
        <v>355.53818580655172</v>
      </c>
      <c r="G158" s="281">
        <v>374.97308849261918</v>
      </c>
      <c r="H158" s="281">
        <v>284.56683224130052</v>
      </c>
      <c r="I158" s="281">
        <v>296.97698824421991</v>
      </c>
      <c r="J158" s="281">
        <v>277.37952906493922</v>
      </c>
      <c r="K158" s="281">
        <v>197.83391471580811</v>
      </c>
      <c r="L158" s="281">
        <v>163.97041209436759</v>
      </c>
      <c r="M158" s="281">
        <v>150.52860000000001</v>
      </c>
      <c r="N158" s="281">
        <v>162.49594500000001</v>
      </c>
      <c r="O158" s="281">
        <v>202.610187835</v>
      </c>
      <c r="P158" s="281">
        <v>221.69899100563001</v>
      </c>
      <c r="Q158" s="281">
        <v>236.29060627481701</v>
      </c>
      <c r="R158" s="281">
        <v>237.0833337409243</v>
      </c>
      <c r="S158" s="281">
        <v>267.19705787023491</v>
      </c>
      <c r="T158" s="281">
        <v>245.3445014854</v>
      </c>
      <c r="U158" s="281">
        <v>245.23418439450569</v>
      </c>
      <c r="V158" s="281">
        <v>223.92732354769171</v>
      </c>
      <c r="W158" s="281">
        <v>245.0068712150003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0.99999999999999989</v>
      </c>
      <c r="C162" s="234">
        <f t="shared" si="5"/>
        <v>1</v>
      </c>
      <c r="D162" s="234">
        <f t="shared" si="5"/>
        <v>1</v>
      </c>
      <c r="E162" s="234">
        <f t="shared" si="5"/>
        <v>1</v>
      </c>
      <c r="F162" s="234">
        <f t="shared" si="5"/>
        <v>1.0000000000000002</v>
      </c>
      <c r="G162" s="234">
        <f t="shared" si="5"/>
        <v>0.99999999999999989</v>
      </c>
      <c r="H162" s="234">
        <f t="shared" si="5"/>
        <v>1</v>
      </c>
      <c r="I162" s="234">
        <f t="shared" si="5"/>
        <v>1</v>
      </c>
      <c r="J162" s="234">
        <f t="shared" si="5"/>
        <v>1</v>
      </c>
      <c r="K162" s="234">
        <f t="shared" si="5"/>
        <v>1.0000000000000002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1.3442751238571696E-3</v>
      </c>
      <c r="C167" s="302">
        <f t="shared" si="10"/>
        <v>1.3820061373890778E-3</v>
      </c>
      <c r="D167" s="302">
        <f t="shared" si="10"/>
        <v>1.3698486991263407E-3</v>
      </c>
      <c r="E167" s="302">
        <f t="shared" si="10"/>
        <v>1.4171918589686253E-3</v>
      </c>
      <c r="F167" s="302">
        <f t="shared" si="10"/>
        <v>1.4339106400171463E-3</v>
      </c>
      <c r="G167" s="302">
        <f t="shared" si="10"/>
        <v>1.4033549738735756E-3</v>
      </c>
      <c r="H167" s="302">
        <f t="shared" si="10"/>
        <v>1.3676945730874876E-3</v>
      </c>
      <c r="I167" s="302">
        <f t="shared" si="10"/>
        <v>1.3882291679538118E-3</v>
      </c>
      <c r="J167" s="302">
        <f t="shared" si="10"/>
        <v>1.3328156311966874E-3</v>
      </c>
      <c r="K167" s="302">
        <f t="shared" si="10"/>
        <v>1.5681722723514355E-3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0.7314541840231541</v>
      </c>
      <c r="C168" s="303">
        <f t="shared" si="11"/>
        <v>0.72408508103750802</v>
      </c>
      <c r="D168" s="303">
        <f t="shared" si="11"/>
        <v>0.72801922377406758</v>
      </c>
      <c r="E168" s="303">
        <f t="shared" si="11"/>
        <v>0.71860893836612072</v>
      </c>
      <c r="F168" s="303">
        <f t="shared" si="11"/>
        <v>0.72058871026275928</v>
      </c>
      <c r="G168" s="303">
        <f t="shared" si="11"/>
        <v>0.72904949855183188</v>
      </c>
      <c r="H168" s="303">
        <f t="shared" si="11"/>
        <v>0.73365875900106925</v>
      </c>
      <c r="I168" s="303">
        <f t="shared" si="11"/>
        <v>0.73442891653940912</v>
      </c>
      <c r="J168" s="303">
        <f t="shared" si="11"/>
        <v>0.74101213727953397</v>
      </c>
      <c r="K168" s="303">
        <f t="shared" si="11"/>
        <v>0.70486044570623008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0.26720154085298864</v>
      </c>
      <c r="C169" s="237">
        <f t="shared" si="12"/>
        <v>0.27453291282510306</v>
      </c>
      <c r="D169" s="237">
        <f t="shared" si="12"/>
        <v>0.27061092752680604</v>
      </c>
      <c r="E169" s="237">
        <f t="shared" si="12"/>
        <v>0.27997386977491073</v>
      </c>
      <c r="F169" s="237">
        <f t="shared" si="12"/>
        <v>0.27797737909722381</v>
      </c>
      <c r="G169" s="237">
        <f t="shared" si="12"/>
        <v>0.26954714647429445</v>
      </c>
      <c r="H169" s="237">
        <f t="shared" si="12"/>
        <v>0.26497354642584336</v>
      </c>
      <c r="I169" s="237">
        <f t="shared" si="12"/>
        <v>0.2641828542926371</v>
      </c>
      <c r="J169" s="237">
        <f t="shared" si="12"/>
        <v>0.25765504708926934</v>
      </c>
      <c r="K169" s="237">
        <f t="shared" si="12"/>
        <v>0.29357138202141869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1</v>
      </c>
      <c r="E171" s="234">
        <f t="shared" si="13"/>
        <v>1</v>
      </c>
      <c r="F171" s="234">
        <f t="shared" si="13"/>
        <v>1</v>
      </c>
      <c r="G171" s="234">
        <f t="shared" si="13"/>
        <v>1</v>
      </c>
      <c r="H171" s="234">
        <f t="shared" si="13"/>
        <v>1</v>
      </c>
      <c r="I171" s="234">
        <f t="shared" si="13"/>
        <v>0.99999999999999989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1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1.6743678184944876E-3</v>
      </c>
      <c r="C176" s="302">
        <f t="shared" si="18"/>
        <v>1.9948931100222471E-3</v>
      </c>
      <c r="D176" s="302">
        <f t="shared" si="18"/>
        <v>1.5600554917754351E-3</v>
      </c>
      <c r="E176" s="302">
        <f t="shared" si="18"/>
        <v>1.5109322112626816E-3</v>
      </c>
      <c r="F176" s="302">
        <f t="shared" si="18"/>
        <v>1.6248887702280416E-3</v>
      </c>
      <c r="G176" s="302">
        <f t="shared" si="18"/>
        <v>1.4803523546300405E-3</v>
      </c>
      <c r="H176" s="302">
        <f t="shared" si="18"/>
        <v>1.5177214559055142E-3</v>
      </c>
      <c r="I176" s="302">
        <f t="shared" si="18"/>
        <v>1.2116422159072831E-3</v>
      </c>
      <c r="J176" s="302">
        <f t="shared" si="18"/>
        <v>1.0984798662516376E-3</v>
      </c>
      <c r="K176" s="302">
        <f t="shared" si="18"/>
        <v>2.3436922442844578E-3</v>
      </c>
      <c r="L176" s="302">
        <f t="shared" si="18"/>
        <v>3.3070706412789102E-3</v>
      </c>
      <c r="M176" s="302">
        <f t="shared" si="18"/>
        <v>3.0516152890297508E-3</v>
      </c>
      <c r="N176" s="302">
        <f t="shared" si="18"/>
        <v>3.230727137884908E-3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0.10474621551074495</v>
      </c>
      <c r="C178" s="303">
        <f t="shared" si="20"/>
        <v>0.12472133562441638</v>
      </c>
      <c r="D178" s="303">
        <f t="shared" si="20"/>
        <v>9.699502318928814E-2</v>
      </c>
      <c r="E178" s="303">
        <f t="shared" si="20"/>
        <v>9.3944315745371071E-2</v>
      </c>
      <c r="F178" s="303">
        <f t="shared" si="20"/>
        <v>9.9139718657010184E-2</v>
      </c>
      <c r="G178" s="303">
        <f t="shared" si="20"/>
        <v>8.9488859975040511E-2</v>
      </c>
      <c r="H178" s="303">
        <f t="shared" si="20"/>
        <v>9.254269544788897E-2</v>
      </c>
      <c r="I178" s="303">
        <f t="shared" si="20"/>
        <v>7.2569567690061981E-2</v>
      </c>
      <c r="J178" s="303">
        <f t="shared" si="20"/>
        <v>6.6833984593042073E-2</v>
      </c>
      <c r="K178" s="303">
        <f t="shared" si="20"/>
        <v>0.13808840266246011</v>
      </c>
      <c r="L178" s="303">
        <f t="shared" si="20"/>
        <v>0.18190348675542584</v>
      </c>
      <c r="M178" s="303">
        <f t="shared" si="20"/>
        <v>0.17123530348997007</v>
      </c>
      <c r="N178" s="303">
        <f t="shared" si="20"/>
        <v>0.17914538519764353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0.10474621551074495</v>
      </c>
      <c r="C179" s="304">
        <f t="shared" si="21"/>
        <v>0.12472133562441638</v>
      </c>
      <c r="D179" s="304">
        <f t="shared" si="21"/>
        <v>9.699502318928814E-2</v>
      </c>
      <c r="E179" s="304">
        <f t="shared" si="21"/>
        <v>9.3944315745371071E-2</v>
      </c>
      <c r="F179" s="304">
        <f t="shared" si="21"/>
        <v>9.9139718657010184E-2</v>
      </c>
      <c r="G179" s="304">
        <f t="shared" si="21"/>
        <v>8.9488859975040511E-2</v>
      </c>
      <c r="H179" s="304">
        <f t="shared" si="21"/>
        <v>9.254269544788897E-2</v>
      </c>
      <c r="I179" s="304">
        <f t="shared" si="21"/>
        <v>7.2569567690061981E-2</v>
      </c>
      <c r="J179" s="304">
        <f t="shared" si="21"/>
        <v>6.6833984593042073E-2</v>
      </c>
      <c r="K179" s="304">
        <f t="shared" si="21"/>
        <v>0.13808840266246011</v>
      </c>
      <c r="L179" s="304">
        <f t="shared" si="21"/>
        <v>0.18190348675542584</v>
      </c>
      <c r="M179" s="304">
        <f t="shared" si="21"/>
        <v>0.17123530348997007</v>
      </c>
      <c r="N179" s="304">
        <f t="shared" si="21"/>
        <v>0.17914538519764353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4.8012700924523415E-2</v>
      </c>
      <c r="C181" s="303">
        <f t="shared" si="23"/>
        <v>5.4948670566685592E-2</v>
      </c>
      <c r="D181" s="303">
        <f t="shared" si="23"/>
        <v>4.4091925812350601E-2</v>
      </c>
      <c r="E181" s="303">
        <f t="shared" si="23"/>
        <v>4.1169388762313859E-2</v>
      </c>
      <c r="F181" s="303">
        <f t="shared" si="23"/>
        <v>4.404503786879467E-2</v>
      </c>
      <c r="G181" s="303">
        <f t="shared" si="23"/>
        <v>4.1257875391132064E-2</v>
      </c>
      <c r="H181" s="303">
        <f t="shared" si="23"/>
        <v>4.3284325206972604E-2</v>
      </c>
      <c r="I181" s="303">
        <f t="shared" si="23"/>
        <v>3.423330347742095E-2</v>
      </c>
      <c r="J181" s="303">
        <f t="shared" si="23"/>
        <v>3.224821915616085E-2</v>
      </c>
      <c r="K181" s="303">
        <f t="shared" si="23"/>
        <v>5.6019827365989851E-2</v>
      </c>
      <c r="L181" s="303">
        <f t="shared" si="23"/>
        <v>7.0017034865273581E-2</v>
      </c>
      <c r="M181" s="303">
        <f t="shared" si="23"/>
        <v>6.2431580706504605E-2</v>
      </c>
      <c r="N181" s="303">
        <f t="shared" si="23"/>
        <v>6.7073736467751915E-2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1.1388983672744263E-2</v>
      </c>
      <c r="C182" s="304">
        <f t="shared" si="24"/>
        <v>1.293294712549648E-2</v>
      </c>
      <c r="D182" s="304">
        <f t="shared" si="24"/>
        <v>1.0762880023172289E-2</v>
      </c>
      <c r="E182" s="304">
        <f t="shared" si="24"/>
        <v>1.0371458332304797E-2</v>
      </c>
      <c r="F182" s="304">
        <f t="shared" si="24"/>
        <v>1.1220275467444972E-2</v>
      </c>
      <c r="G182" s="304">
        <f t="shared" si="24"/>
        <v>1.0343023950553552E-2</v>
      </c>
      <c r="H182" s="304">
        <f t="shared" si="24"/>
        <v>1.055706536301664E-2</v>
      </c>
      <c r="I182" s="304">
        <f t="shared" si="24"/>
        <v>8.4656075392422689E-3</v>
      </c>
      <c r="J182" s="304">
        <f t="shared" si="24"/>
        <v>7.6977422481886984E-3</v>
      </c>
      <c r="K182" s="304">
        <f t="shared" si="24"/>
        <v>1.3672837973175461E-2</v>
      </c>
      <c r="L182" s="304">
        <f t="shared" si="24"/>
        <v>1.8371819668214974E-2</v>
      </c>
      <c r="M182" s="304">
        <f t="shared" si="24"/>
        <v>1.7310754968454908E-2</v>
      </c>
      <c r="N182" s="304">
        <f t="shared" si="24"/>
        <v>1.8877345064025174E-2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3.6623717251779146E-2</v>
      </c>
      <c r="C183" s="304">
        <f t="shared" si="25"/>
        <v>4.2015723441189104E-2</v>
      </c>
      <c r="D183" s="304">
        <f t="shared" si="25"/>
        <v>3.3329045789178315E-2</v>
      </c>
      <c r="E183" s="304">
        <f t="shared" si="25"/>
        <v>3.0797930430009068E-2</v>
      </c>
      <c r="F183" s="304">
        <f t="shared" si="25"/>
        <v>3.2824762401349704E-2</v>
      </c>
      <c r="G183" s="304">
        <f t="shared" si="25"/>
        <v>3.0914851440578515E-2</v>
      </c>
      <c r="H183" s="304">
        <f t="shared" si="25"/>
        <v>3.2727259843955962E-2</v>
      </c>
      <c r="I183" s="304">
        <f t="shared" si="25"/>
        <v>2.5767695938178674E-2</v>
      </c>
      <c r="J183" s="304">
        <f t="shared" si="25"/>
        <v>2.4550476907972147E-2</v>
      </c>
      <c r="K183" s="304">
        <f t="shared" si="25"/>
        <v>4.2346989392814387E-2</v>
      </c>
      <c r="L183" s="304">
        <f t="shared" si="25"/>
        <v>5.16452151970586E-2</v>
      </c>
      <c r="M183" s="304">
        <f t="shared" si="25"/>
        <v>4.5120825738049694E-2</v>
      </c>
      <c r="N183" s="304">
        <f t="shared" si="25"/>
        <v>4.8196391403726731E-2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0.8455667157462371</v>
      </c>
      <c r="C185" s="312">
        <f t="shared" si="27"/>
        <v>0.81833510069887583</v>
      </c>
      <c r="D185" s="312">
        <f t="shared" si="27"/>
        <v>0.85735299550658595</v>
      </c>
      <c r="E185" s="312">
        <f t="shared" si="27"/>
        <v>0.86337536328105247</v>
      </c>
      <c r="F185" s="312">
        <f t="shared" si="27"/>
        <v>0.85519035470396709</v>
      </c>
      <c r="G185" s="312">
        <f t="shared" si="27"/>
        <v>0.86777291227919739</v>
      </c>
      <c r="H185" s="312">
        <f t="shared" si="27"/>
        <v>0.86265525788923292</v>
      </c>
      <c r="I185" s="312">
        <f t="shared" si="27"/>
        <v>0.8919854866166097</v>
      </c>
      <c r="J185" s="312">
        <f t="shared" si="27"/>
        <v>0.89981931638454549</v>
      </c>
      <c r="K185" s="312">
        <f t="shared" si="27"/>
        <v>0.80354807772726566</v>
      </c>
      <c r="L185" s="312">
        <f t="shared" si="27"/>
        <v>0.74477240773802167</v>
      </c>
      <c r="M185" s="312">
        <f t="shared" si="27"/>
        <v>0.7632815005144955</v>
      </c>
      <c r="N185" s="312">
        <f t="shared" si="27"/>
        <v>0.75055015119671964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1.0000000000000004</v>
      </c>
      <c r="C187" s="234">
        <f t="shared" si="28"/>
        <v>1.0000000000000004</v>
      </c>
      <c r="D187" s="234">
        <f t="shared" si="28"/>
        <v>1.0000000000000004</v>
      </c>
      <c r="E187" s="234">
        <f t="shared" si="28"/>
        <v>0.99999999999999967</v>
      </c>
      <c r="F187" s="234">
        <f t="shared" si="28"/>
        <v>1</v>
      </c>
      <c r="G187" s="234">
        <f t="shared" si="28"/>
        <v>0.99999999999999978</v>
      </c>
      <c r="H187" s="234">
        <f t="shared" si="28"/>
        <v>0.99999999999999989</v>
      </c>
      <c r="I187" s="234">
        <f t="shared" si="28"/>
        <v>0.99999999999999989</v>
      </c>
      <c r="J187" s="234">
        <f t="shared" si="28"/>
        <v>0.99999999999999989</v>
      </c>
      <c r="K187" s="234">
        <f t="shared" si="28"/>
        <v>1</v>
      </c>
      <c r="L187" s="234">
        <f t="shared" si="28"/>
        <v>1</v>
      </c>
      <c r="M187" s="234">
        <f t="shared" si="28"/>
        <v>1.0000000000000004</v>
      </c>
      <c r="N187" s="234">
        <f t="shared" si="28"/>
        <v>1</v>
      </c>
      <c r="O187" s="234">
        <f t="shared" si="28"/>
        <v>1</v>
      </c>
      <c r="P187" s="234">
        <f t="shared" si="28"/>
        <v>0.99999999999999989</v>
      </c>
      <c r="Q187" s="234">
        <f t="shared" si="28"/>
        <v>0.99999999999999989</v>
      </c>
      <c r="R187" s="234">
        <f t="shared" si="28"/>
        <v>0.99999999999999978</v>
      </c>
      <c r="S187" s="234">
        <f t="shared" si="28"/>
        <v>1</v>
      </c>
      <c r="T187" s="234">
        <f t="shared" si="28"/>
        <v>0.99999999999999978</v>
      </c>
      <c r="U187" s="234">
        <f t="shared" si="28"/>
        <v>0.99999999999999989</v>
      </c>
      <c r="V187" s="234">
        <f t="shared" si="28"/>
        <v>0.99999999999999978</v>
      </c>
      <c r="W187" s="234">
        <f t="shared" si="28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2.1435110746944211E-3</v>
      </c>
      <c r="C192" s="302">
        <f t="shared" si="33"/>
        <v>2.165435647550288E-3</v>
      </c>
      <c r="D192" s="302">
        <f t="shared" si="33"/>
        <v>2.168779563059285E-3</v>
      </c>
      <c r="E192" s="302">
        <f t="shared" si="33"/>
        <v>2.1964038355209263E-3</v>
      </c>
      <c r="F192" s="302">
        <f t="shared" si="33"/>
        <v>2.2295794649708888E-3</v>
      </c>
      <c r="G192" s="302">
        <f t="shared" si="33"/>
        <v>2.2223008410726286E-3</v>
      </c>
      <c r="H192" s="302">
        <f t="shared" si="33"/>
        <v>2.1900612228656718E-3</v>
      </c>
      <c r="I192" s="302">
        <f t="shared" si="33"/>
        <v>2.2242260345787996E-3</v>
      </c>
      <c r="J192" s="302">
        <f t="shared" si="33"/>
        <v>2.1716398326364038E-3</v>
      </c>
      <c r="K192" s="302">
        <f t="shared" si="33"/>
        <v>2.3437579778433624E-3</v>
      </c>
      <c r="L192" s="302">
        <f t="shared" si="33"/>
        <v>2.5436885576792744E-3</v>
      </c>
      <c r="M192" s="302">
        <f t="shared" si="33"/>
        <v>2.5465034545212287E-3</v>
      </c>
      <c r="N192" s="302">
        <f t="shared" si="33"/>
        <v>2.5623154404534913E-3</v>
      </c>
      <c r="O192" s="302">
        <f t="shared" si="33"/>
        <v>2.6220774030288373E-3</v>
      </c>
      <c r="P192" s="302">
        <f t="shared" si="33"/>
        <v>2.6056887343298293E-3</v>
      </c>
      <c r="Q192" s="302">
        <f t="shared" si="33"/>
        <v>2.5817607550333867E-3</v>
      </c>
      <c r="R192" s="302">
        <f t="shared" si="33"/>
        <v>2.5251585639057888E-3</v>
      </c>
      <c r="S192" s="302">
        <f t="shared" si="33"/>
        <v>2.5811305390997879E-3</v>
      </c>
      <c r="T192" s="302">
        <f t="shared" si="33"/>
        <v>2.4512976831289309E-3</v>
      </c>
      <c r="U192" s="302">
        <f t="shared" si="33"/>
        <v>2.505689363389236E-3</v>
      </c>
      <c r="V192" s="302">
        <f t="shared" si="33"/>
        <v>2.5320774261066593E-3</v>
      </c>
      <c r="W192" s="302">
        <f t="shared" si="33"/>
        <v>2.5158670418265333E-3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0.21580018781486002</v>
      </c>
      <c r="C193" s="303">
        <f t="shared" si="34"/>
        <v>0.21787380524013325</v>
      </c>
      <c r="D193" s="303">
        <f t="shared" si="34"/>
        <v>0.2170018471918683</v>
      </c>
      <c r="E193" s="303">
        <f t="shared" si="34"/>
        <v>0.21977401135489827</v>
      </c>
      <c r="F193" s="303">
        <f t="shared" si="34"/>
        <v>0.21892008831530729</v>
      </c>
      <c r="G193" s="303">
        <f t="shared" si="34"/>
        <v>0.21619484850932286</v>
      </c>
      <c r="H193" s="303">
        <f t="shared" si="34"/>
        <v>0.21490421857044731</v>
      </c>
      <c r="I193" s="303">
        <f t="shared" si="34"/>
        <v>0.21438661801246961</v>
      </c>
      <c r="J193" s="303">
        <f t="shared" si="34"/>
        <v>0.21263348928903744</v>
      </c>
      <c r="K193" s="303">
        <f t="shared" si="34"/>
        <v>0.22223271931497604</v>
      </c>
      <c r="L193" s="303">
        <f t="shared" si="34"/>
        <v>0.22516459474737743</v>
      </c>
      <c r="M193" s="303">
        <f t="shared" si="34"/>
        <v>0.22995688096390959</v>
      </c>
      <c r="N193" s="303">
        <f t="shared" si="34"/>
        <v>0.22865281535168455</v>
      </c>
      <c r="O193" s="303">
        <f t="shared" si="34"/>
        <v>0.23335600715555541</v>
      </c>
      <c r="P193" s="303">
        <f t="shared" si="34"/>
        <v>0.23262292642376792</v>
      </c>
      <c r="Q193" s="303">
        <f t="shared" si="34"/>
        <v>0.23162158541367633</v>
      </c>
      <c r="R193" s="303">
        <f t="shared" si="34"/>
        <v>0.23458854569511398</v>
      </c>
      <c r="S193" s="303">
        <f t="shared" si="34"/>
        <v>0.23480414452290979</v>
      </c>
      <c r="T193" s="303">
        <f t="shared" si="34"/>
        <v>0.23092643329359525</v>
      </c>
      <c r="U193" s="303">
        <f t="shared" si="34"/>
        <v>0.2350505838808975</v>
      </c>
      <c r="V193" s="303">
        <f t="shared" si="34"/>
        <v>0.23241989057614218</v>
      </c>
      <c r="W193" s="303">
        <f t="shared" si="34"/>
        <v>0.23556184634810051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0.21580018781486002</v>
      </c>
      <c r="C194" s="304">
        <f t="shared" si="35"/>
        <v>0.21787380524013325</v>
      </c>
      <c r="D194" s="304">
        <f t="shared" si="35"/>
        <v>0.2170018471918683</v>
      </c>
      <c r="E194" s="304">
        <f t="shared" si="35"/>
        <v>0.21977401135489827</v>
      </c>
      <c r="F194" s="304">
        <f t="shared" si="35"/>
        <v>0.21892008831530729</v>
      </c>
      <c r="G194" s="304">
        <f t="shared" si="35"/>
        <v>0.21619484850932286</v>
      </c>
      <c r="H194" s="304">
        <f t="shared" si="35"/>
        <v>0.21490421857044731</v>
      </c>
      <c r="I194" s="304">
        <f t="shared" si="35"/>
        <v>0.21438661801246961</v>
      </c>
      <c r="J194" s="304">
        <f t="shared" si="35"/>
        <v>0.21263348928903744</v>
      </c>
      <c r="K194" s="304">
        <f t="shared" si="35"/>
        <v>0.22223271931497604</v>
      </c>
      <c r="L194" s="304">
        <f t="shared" si="35"/>
        <v>0.22516459474737743</v>
      </c>
      <c r="M194" s="304">
        <f t="shared" si="35"/>
        <v>0.22995688096390959</v>
      </c>
      <c r="N194" s="304">
        <f t="shared" si="35"/>
        <v>0.22865281535168455</v>
      </c>
      <c r="O194" s="304">
        <f t="shared" si="35"/>
        <v>0.23335600715555541</v>
      </c>
      <c r="P194" s="304">
        <f t="shared" si="35"/>
        <v>0.23262292642376792</v>
      </c>
      <c r="Q194" s="304">
        <f t="shared" si="35"/>
        <v>0.23162158541367633</v>
      </c>
      <c r="R194" s="304">
        <f t="shared" si="35"/>
        <v>0.23458854569511398</v>
      </c>
      <c r="S194" s="304">
        <f t="shared" si="35"/>
        <v>0.23480414452290979</v>
      </c>
      <c r="T194" s="304">
        <f t="shared" si="35"/>
        <v>0.23092643329359525</v>
      </c>
      <c r="U194" s="304">
        <f t="shared" si="35"/>
        <v>0.2350505838808975</v>
      </c>
      <c r="V194" s="304">
        <f t="shared" si="35"/>
        <v>0.23241989057614218</v>
      </c>
      <c r="W194" s="304">
        <f t="shared" si="35"/>
        <v>0.23556184634810051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0.41388970066193326</v>
      </c>
      <c r="C196" s="303">
        <f t="shared" si="37"/>
        <v>0.41786675417668734</v>
      </c>
      <c r="D196" s="303">
        <f t="shared" si="37"/>
        <v>0.41619439948950915</v>
      </c>
      <c r="E196" s="303">
        <f t="shared" si="37"/>
        <v>0.42151121689935572</v>
      </c>
      <c r="F196" s="303">
        <f t="shared" si="37"/>
        <v>0.41987345210024524</v>
      </c>
      <c r="G196" s="303">
        <f t="shared" si="37"/>
        <v>0.41464663233260635</v>
      </c>
      <c r="H196" s="303">
        <f t="shared" si="37"/>
        <v>0.41217129417615944</v>
      </c>
      <c r="I196" s="303">
        <f t="shared" si="37"/>
        <v>0.41117857242659517</v>
      </c>
      <c r="J196" s="303">
        <f t="shared" si="37"/>
        <v>0.40781619387674101</v>
      </c>
      <c r="K196" s="303">
        <f t="shared" si="37"/>
        <v>0.42622684718640985</v>
      </c>
      <c r="L196" s="303">
        <f t="shared" si="37"/>
        <v>0.43184997966549638</v>
      </c>
      <c r="M196" s="303">
        <f t="shared" si="37"/>
        <v>0.44104125020020263</v>
      </c>
      <c r="N196" s="303">
        <f t="shared" si="37"/>
        <v>0.43854014335987679</v>
      </c>
      <c r="O196" s="303">
        <f t="shared" si="37"/>
        <v>0.44756053702853177</v>
      </c>
      <c r="P196" s="303">
        <f t="shared" si="37"/>
        <v>0.44615453934283528</v>
      </c>
      <c r="Q196" s="303">
        <f t="shared" si="37"/>
        <v>0.44423403716383414</v>
      </c>
      <c r="R196" s="303">
        <f t="shared" si="37"/>
        <v>0.44992445993498392</v>
      </c>
      <c r="S196" s="303">
        <f t="shared" si="37"/>
        <v>0.45033796344118127</v>
      </c>
      <c r="T196" s="303">
        <f t="shared" si="37"/>
        <v>0.44290078390855087</v>
      </c>
      <c r="U196" s="303">
        <f t="shared" si="37"/>
        <v>0.45081061693208685</v>
      </c>
      <c r="V196" s="303">
        <f t="shared" si="37"/>
        <v>0.44576513075589969</v>
      </c>
      <c r="W196" s="303">
        <f t="shared" si="37"/>
        <v>0.4517911826658475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0.41388970066193326</v>
      </c>
      <c r="C197" s="304">
        <f t="shared" si="38"/>
        <v>0.41786675417668734</v>
      </c>
      <c r="D197" s="304">
        <f t="shared" si="38"/>
        <v>0.41619439948950915</v>
      </c>
      <c r="E197" s="304">
        <f t="shared" si="38"/>
        <v>0.42151121689935572</v>
      </c>
      <c r="F197" s="304">
        <f t="shared" si="38"/>
        <v>0.41987345210024524</v>
      </c>
      <c r="G197" s="304">
        <f t="shared" si="38"/>
        <v>0.41464663233260635</v>
      </c>
      <c r="H197" s="304">
        <f t="shared" si="38"/>
        <v>0.41217129417615944</v>
      </c>
      <c r="I197" s="304">
        <f t="shared" si="38"/>
        <v>0.41117857242659517</v>
      </c>
      <c r="J197" s="304">
        <f t="shared" si="38"/>
        <v>0.40781619387674101</v>
      </c>
      <c r="K197" s="304">
        <f t="shared" si="38"/>
        <v>0.42622684718640985</v>
      </c>
      <c r="L197" s="304">
        <f t="shared" si="38"/>
        <v>0.43184997966549638</v>
      </c>
      <c r="M197" s="304">
        <f t="shared" si="38"/>
        <v>0.44104125020020263</v>
      </c>
      <c r="N197" s="304">
        <f t="shared" si="38"/>
        <v>0.43854014335987679</v>
      </c>
      <c r="O197" s="304">
        <f t="shared" si="38"/>
        <v>0.44756053702853177</v>
      </c>
      <c r="P197" s="304">
        <f t="shared" si="38"/>
        <v>0.44615453934283528</v>
      </c>
      <c r="Q197" s="304">
        <f t="shared" si="38"/>
        <v>0.44423403716383414</v>
      </c>
      <c r="R197" s="304">
        <f t="shared" si="38"/>
        <v>0.44992445993498392</v>
      </c>
      <c r="S197" s="304">
        <f t="shared" si="38"/>
        <v>0.45033796344118127</v>
      </c>
      <c r="T197" s="304">
        <f t="shared" si="38"/>
        <v>0.44290078390855087</v>
      </c>
      <c r="U197" s="304">
        <f t="shared" si="38"/>
        <v>0.45081061693208685</v>
      </c>
      <c r="V197" s="304">
        <f t="shared" si="38"/>
        <v>0.44576513075589969</v>
      </c>
      <c r="W197" s="304">
        <f t="shared" si="38"/>
        <v>0.4517911826658475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0.36816660044851263</v>
      </c>
      <c r="C199" s="303">
        <f t="shared" si="40"/>
        <v>0.36209400493562977</v>
      </c>
      <c r="D199" s="303">
        <f t="shared" si="40"/>
        <v>0.36463497375556359</v>
      </c>
      <c r="E199" s="303">
        <f t="shared" si="40"/>
        <v>0.35651836791022479</v>
      </c>
      <c r="F199" s="303">
        <f t="shared" si="40"/>
        <v>0.35897688011947665</v>
      </c>
      <c r="G199" s="303">
        <f t="shared" si="40"/>
        <v>0.36693621831699796</v>
      </c>
      <c r="H199" s="303">
        <f t="shared" si="40"/>
        <v>0.37073442603052748</v>
      </c>
      <c r="I199" s="303">
        <f t="shared" si="40"/>
        <v>0.37221058352635622</v>
      </c>
      <c r="J199" s="303">
        <f t="shared" si="40"/>
        <v>0.37737867700158495</v>
      </c>
      <c r="K199" s="303">
        <f t="shared" si="40"/>
        <v>0.34919667552077083</v>
      </c>
      <c r="L199" s="303">
        <f t="shared" si="40"/>
        <v>0.34044173702944697</v>
      </c>
      <c r="M199" s="303">
        <f t="shared" si="40"/>
        <v>0.32645536538136699</v>
      </c>
      <c r="N199" s="303">
        <f t="shared" si="40"/>
        <v>0.3302447258479852</v>
      </c>
      <c r="O199" s="303">
        <f t="shared" si="40"/>
        <v>0.31646137841288408</v>
      </c>
      <c r="P199" s="303">
        <f t="shared" si="40"/>
        <v>0.31861684549906688</v>
      </c>
      <c r="Q199" s="303">
        <f t="shared" si="40"/>
        <v>0.32156261666745595</v>
      </c>
      <c r="R199" s="303">
        <f t="shared" si="40"/>
        <v>0.31296183580599607</v>
      </c>
      <c r="S199" s="303">
        <f t="shared" si="40"/>
        <v>0.31227676149680927</v>
      </c>
      <c r="T199" s="303">
        <f t="shared" si="40"/>
        <v>0.32372148511472476</v>
      </c>
      <c r="U199" s="303">
        <f t="shared" si="40"/>
        <v>0.3116331098236263</v>
      </c>
      <c r="V199" s="303">
        <f t="shared" si="40"/>
        <v>0.31928290124185121</v>
      </c>
      <c r="W199" s="303">
        <f t="shared" si="40"/>
        <v>0.31013110394422533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8.1934791670615389E-2</v>
      </c>
      <c r="C200" s="304">
        <f t="shared" si="41"/>
        <v>8.3662672051774162E-2</v>
      </c>
      <c r="D200" s="304">
        <f t="shared" si="41"/>
        <v>8.1770207734719297E-2</v>
      </c>
      <c r="E200" s="304">
        <f t="shared" si="41"/>
        <v>8.3199661725206472E-2</v>
      </c>
      <c r="F200" s="304">
        <f t="shared" si="41"/>
        <v>8.4009282789820131E-2</v>
      </c>
      <c r="G200" s="304">
        <f t="shared" si="41"/>
        <v>8.3610809039391554E-2</v>
      </c>
      <c r="H200" s="304">
        <f t="shared" si="41"/>
        <v>8.2427924839517955E-2</v>
      </c>
      <c r="I200" s="304">
        <f t="shared" si="41"/>
        <v>8.3434834148955764E-2</v>
      </c>
      <c r="J200" s="304">
        <f t="shared" si="41"/>
        <v>8.1075546575608878E-2</v>
      </c>
      <c r="K200" s="304">
        <f t="shared" si="41"/>
        <v>9.0664066034787549E-2</v>
      </c>
      <c r="L200" s="304">
        <f t="shared" si="41"/>
        <v>9.7930891918229415E-2</v>
      </c>
      <c r="M200" s="304">
        <f t="shared" si="41"/>
        <v>9.6590743092543535E-2</v>
      </c>
      <c r="N200" s="304">
        <f t="shared" si="41"/>
        <v>9.68841726436004E-2</v>
      </c>
      <c r="O200" s="304">
        <f t="shared" si="41"/>
        <v>9.6368063068684479E-2</v>
      </c>
      <c r="P200" s="304">
        <f t="shared" si="41"/>
        <v>9.5704618373999004E-2</v>
      </c>
      <c r="Q200" s="304">
        <f t="shared" si="41"/>
        <v>9.4958015964836731E-2</v>
      </c>
      <c r="R200" s="304">
        <f t="shared" si="41"/>
        <v>9.3113241120991924E-2</v>
      </c>
      <c r="S200" s="304">
        <f t="shared" si="41"/>
        <v>9.520220488173696E-2</v>
      </c>
      <c r="T200" s="304">
        <f t="shared" si="41"/>
        <v>9.0794712505100003E-2</v>
      </c>
      <c r="U200" s="304">
        <f t="shared" si="41"/>
        <v>9.2947740491364783E-2</v>
      </c>
      <c r="V200" s="304">
        <f t="shared" si="41"/>
        <v>9.3868757331975874E-2</v>
      </c>
      <c r="W200" s="304">
        <f t="shared" si="41"/>
        <v>9.5189003452566728E-2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0.28623180877789722</v>
      </c>
      <c r="C201" s="304">
        <f t="shared" si="42"/>
        <v>0.27843133288385558</v>
      </c>
      <c r="D201" s="304">
        <f t="shared" si="42"/>
        <v>0.28286476602084432</v>
      </c>
      <c r="E201" s="304">
        <f t="shared" si="42"/>
        <v>0.2733187061850183</v>
      </c>
      <c r="F201" s="304">
        <f t="shared" si="42"/>
        <v>0.27496759732965653</v>
      </c>
      <c r="G201" s="304">
        <f t="shared" si="42"/>
        <v>0.28332540927760641</v>
      </c>
      <c r="H201" s="304">
        <f t="shared" si="42"/>
        <v>0.28830650119100953</v>
      </c>
      <c r="I201" s="304">
        <f t="shared" si="42"/>
        <v>0.28877574937740047</v>
      </c>
      <c r="J201" s="304">
        <f t="shared" si="42"/>
        <v>0.29630313042597611</v>
      </c>
      <c r="K201" s="304">
        <f t="shared" si="42"/>
        <v>0.25853260948598322</v>
      </c>
      <c r="L201" s="304">
        <f t="shared" si="42"/>
        <v>0.24251084511121757</v>
      </c>
      <c r="M201" s="304">
        <f t="shared" si="42"/>
        <v>0.22986462228882346</v>
      </c>
      <c r="N201" s="304">
        <f t="shared" si="42"/>
        <v>0.23336055320438479</v>
      </c>
      <c r="O201" s="304">
        <f t="shared" si="42"/>
        <v>0.22009331534419957</v>
      </c>
      <c r="P201" s="304">
        <f t="shared" si="42"/>
        <v>0.22291222712506786</v>
      </c>
      <c r="Q201" s="304">
        <f t="shared" si="42"/>
        <v>0.2266046007026192</v>
      </c>
      <c r="R201" s="304">
        <f t="shared" si="42"/>
        <v>0.21984859468500412</v>
      </c>
      <c r="S201" s="304">
        <f t="shared" si="42"/>
        <v>0.2170745566150723</v>
      </c>
      <c r="T201" s="304">
        <f t="shared" si="42"/>
        <v>0.2329267726096248</v>
      </c>
      <c r="U201" s="304">
        <f t="shared" si="42"/>
        <v>0.21868536933226154</v>
      </c>
      <c r="V201" s="304">
        <f t="shared" si="42"/>
        <v>0.22541414390987533</v>
      </c>
      <c r="W201" s="304">
        <f t="shared" si="42"/>
        <v>0.21494210049165863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0.99999999999999989</v>
      </c>
      <c r="E204" s="234">
        <f t="shared" si="44"/>
        <v>1</v>
      </c>
      <c r="F204" s="234">
        <f t="shared" si="44"/>
        <v>1</v>
      </c>
      <c r="G204" s="234">
        <f t="shared" si="44"/>
        <v>1</v>
      </c>
      <c r="H204" s="234">
        <f t="shared" si="44"/>
        <v>1.0000000000000002</v>
      </c>
      <c r="I204" s="234">
        <f t="shared" si="44"/>
        <v>1</v>
      </c>
      <c r="J204" s="234">
        <f t="shared" si="44"/>
        <v>1</v>
      </c>
      <c r="K204" s="234">
        <f t="shared" si="44"/>
        <v>1</v>
      </c>
      <c r="L204" s="234">
        <f t="shared" si="44"/>
        <v>0.99999999999999989</v>
      </c>
      <c r="M204" s="234">
        <f t="shared" si="44"/>
        <v>1</v>
      </c>
      <c r="N204" s="234">
        <f t="shared" si="44"/>
        <v>1</v>
      </c>
      <c r="O204" s="234">
        <f t="shared" si="44"/>
        <v>0.99999999999999989</v>
      </c>
      <c r="P204" s="234">
        <f t="shared" si="44"/>
        <v>0.99999999999999989</v>
      </c>
      <c r="Q204" s="234">
        <f t="shared" si="44"/>
        <v>1</v>
      </c>
      <c r="R204" s="234">
        <f t="shared" si="44"/>
        <v>1</v>
      </c>
      <c r="S204" s="234">
        <f t="shared" si="44"/>
        <v>1</v>
      </c>
      <c r="T204" s="234">
        <f t="shared" si="44"/>
        <v>0.99999999999999989</v>
      </c>
      <c r="U204" s="234">
        <f t="shared" si="44"/>
        <v>1</v>
      </c>
      <c r="V204" s="234">
        <f t="shared" si="44"/>
        <v>0.99999999999999989</v>
      </c>
      <c r="W204" s="234">
        <f t="shared" si="44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8.8269371283649755E-4</v>
      </c>
      <c r="C209" s="302">
        <f t="shared" si="49"/>
        <v>1.1409699914040085E-3</v>
      </c>
      <c r="D209" s="302">
        <f t="shared" si="49"/>
        <v>8.354496104831967E-4</v>
      </c>
      <c r="E209" s="302">
        <f t="shared" si="49"/>
        <v>9.2541072792696598E-4</v>
      </c>
      <c r="F209" s="302">
        <f t="shared" si="49"/>
        <v>9.6862903088387796E-4</v>
      </c>
      <c r="G209" s="302">
        <f t="shared" si="49"/>
        <v>8.9595655650585426E-4</v>
      </c>
      <c r="H209" s="302">
        <f t="shared" si="49"/>
        <v>1.0058753533362529E-3</v>
      </c>
      <c r="I209" s="302">
        <f t="shared" si="49"/>
        <v>9.8044086177427473E-4</v>
      </c>
      <c r="J209" s="302">
        <f t="shared" si="49"/>
        <v>9.5275809694904639E-4</v>
      </c>
      <c r="K209" s="302">
        <f t="shared" si="49"/>
        <v>1.7010121987413428E-3</v>
      </c>
      <c r="L209" s="302">
        <f t="shared" si="49"/>
        <v>1.9187603815970908E-3</v>
      </c>
      <c r="M209" s="302">
        <f t="shared" si="49"/>
        <v>2.0755608598477648E-3</v>
      </c>
      <c r="N209" s="302">
        <f t="shared" si="49"/>
        <v>1.987346953800765E-3</v>
      </c>
      <c r="O209" s="302">
        <f t="shared" si="49"/>
        <v>1.9817610219341115E-3</v>
      </c>
      <c r="P209" s="302">
        <f t="shared" si="49"/>
        <v>1.9688393318130172E-3</v>
      </c>
      <c r="Q209" s="302">
        <f t="shared" si="49"/>
        <v>1.9099005478162426E-3</v>
      </c>
      <c r="R209" s="302">
        <f t="shared" si="49"/>
        <v>1.9027647633027848E-3</v>
      </c>
      <c r="S209" s="302">
        <f t="shared" si="49"/>
        <v>1.9168083365781103E-3</v>
      </c>
      <c r="T209" s="302">
        <f t="shared" si="49"/>
        <v>1.7949753626803763E-3</v>
      </c>
      <c r="U209" s="302">
        <f t="shared" si="49"/>
        <v>1.8242355026445443E-3</v>
      </c>
      <c r="V209" s="302">
        <f t="shared" si="49"/>
        <v>1.9046361094536084E-3</v>
      </c>
      <c r="W209" s="302">
        <f t="shared" si="49"/>
        <v>1.9566878846528292E-3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0.24442822486597557</v>
      </c>
      <c r="C210" s="303">
        <f t="shared" si="50"/>
        <v>0.31230615117621136</v>
      </c>
      <c r="D210" s="303">
        <f t="shared" si="50"/>
        <v>0.21357587254865143</v>
      </c>
      <c r="E210" s="303">
        <f t="shared" si="50"/>
        <v>0.23643016977365269</v>
      </c>
      <c r="F210" s="303">
        <f t="shared" si="50"/>
        <v>0.24198978570829865</v>
      </c>
      <c r="G210" s="303">
        <f t="shared" si="50"/>
        <v>0.22311301909929612</v>
      </c>
      <c r="H210" s="303">
        <f t="shared" si="50"/>
        <v>0.25960937574333398</v>
      </c>
      <c r="I210" s="303">
        <f t="shared" si="50"/>
        <v>0.24819703484233499</v>
      </c>
      <c r="J210" s="303">
        <f t="shared" si="50"/>
        <v>0.24493313960650467</v>
      </c>
      <c r="K210" s="303">
        <f t="shared" si="50"/>
        <v>0.42484031772920755</v>
      </c>
      <c r="L210" s="303">
        <f t="shared" si="50"/>
        <v>0.45162068261074506</v>
      </c>
      <c r="M210" s="303">
        <f t="shared" si="50"/>
        <v>0.48508906074375324</v>
      </c>
      <c r="N210" s="303">
        <f t="shared" si="50"/>
        <v>0.45615761582949649</v>
      </c>
      <c r="O210" s="303">
        <f t="shared" si="50"/>
        <v>0.44055595706817169</v>
      </c>
      <c r="P210" s="303">
        <f t="shared" si="50"/>
        <v>0.43872100649381185</v>
      </c>
      <c r="Q210" s="303">
        <f t="shared" si="50"/>
        <v>0.43110723172766141</v>
      </c>
      <c r="R210" s="303">
        <f t="shared" si="50"/>
        <v>0.43792797233025726</v>
      </c>
      <c r="S210" s="303">
        <f t="shared" si="50"/>
        <v>0.4319902212653236</v>
      </c>
      <c r="T210" s="303">
        <f t="shared" si="50"/>
        <v>0.4696873696889744</v>
      </c>
      <c r="U210" s="303">
        <f t="shared" si="50"/>
        <v>0.46936145562085524</v>
      </c>
      <c r="V210" s="303">
        <f t="shared" si="50"/>
        <v>0.45811241428872268</v>
      </c>
      <c r="W210" s="303">
        <f t="shared" si="50"/>
        <v>0.46884912985921812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0.24442822486597557</v>
      </c>
      <c r="C211" s="304">
        <f t="shared" si="51"/>
        <v>0.31230615117621136</v>
      </c>
      <c r="D211" s="304">
        <f t="shared" si="51"/>
        <v>0.21357587254865143</v>
      </c>
      <c r="E211" s="304">
        <f t="shared" si="51"/>
        <v>0.23643016977365269</v>
      </c>
      <c r="F211" s="304">
        <f t="shared" si="51"/>
        <v>0.24198978570829865</v>
      </c>
      <c r="G211" s="304">
        <f t="shared" si="51"/>
        <v>0.22311301909929612</v>
      </c>
      <c r="H211" s="304">
        <f t="shared" si="51"/>
        <v>0.25960937574333398</v>
      </c>
      <c r="I211" s="304">
        <f t="shared" si="51"/>
        <v>0.24819703484233499</v>
      </c>
      <c r="J211" s="304">
        <f t="shared" si="51"/>
        <v>0.24493313960650467</v>
      </c>
      <c r="K211" s="304">
        <f t="shared" si="51"/>
        <v>0.42484031772920755</v>
      </c>
      <c r="L211" s="304">
        <f t="shared" si="51"/>
        <v>0.45162068261074506</v>
      </c>
      <c r="M211" s="304">
        <f t="shared" si="51"/>
        <v>0.48508906074375324</v>
      </c>
      <c r="N211" s="304">
        <f t="shared" si="51"/>
        <v>0.45615761582949649</v>
      </c>
      <c r="O211" s="304">
        <f t="shared" si="51"/>
        <v>0.44055595706817169</v>
      </c>
      <c r="P211" s="304">
        <f t="shared" si="51"/>
        <v>0.43872100649381185</v>
      </c>
      <c r="Q211" s="304">
        <f t="shared" si="51"/>
        <v>0.43110723172766141</v>
      </c>
      <c r="R211" s="304">
        <f t="shared" si="51"/>
        <v>0.43792797233025726</v>
      </c>
      <c r="S211" s="304">
        <f t="shared" si="51"/>
        <v>0.4319902212653236</v>
      </c>
      <c r="T211" s="304">
        <f t="shared" si="51"/>
        <v>0.4696873696889744</v>
      </c>
      <c r="U211" s="304">
        <f t="shared" si="51"/>
        <v>0.46936145562085524</v>
      </c>
      <c r="V211" s="304">
        <f t="shared" si="51"/>
        <v>0.45811241428872268</v>
      </c>
      <c r="W211" s="304">
        <f t="shared" si="51"/>
        <v>0.46884912985921812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0.11281249973096806</v>
      </c>
      <c r="C213" s="303">
        <f t="shared" si="53"/>
        <v>0.14573204578316143</v>
      </c>
      <c r="D213" s="303">
        <f t="shared" si="53"/>
        <v>0.10611807962468527</v>
      </c>
      <c r="E213" s="303">
        <f t="shared" si="53"/>
        <v>0.1175492260634383</v>
      </c>
      <c r="F213" s="303">
        <f t="shared" si="53"/>
        <v>0.12073723970028499</v>
      </c>
      <c r="G213" s="303">
        <f t="shared" si="53"/>
        <v>0.11064977759455254</v>
      </c>
      <c r="H213" s="303">
        <f t="shared" si="53"/>
        <v>0.12530083198590283</v>
      </c>
      <c r="I213" s="303">
        <f t="shared" si="53"/>
        <v>0.11996685095510405</v>
      </c>
      <c r="J213" s="303">
        <f t="shared" si="53"/>
        <v>0.11842615196848318</v>
      </c>
      <c r="K213" s="303">
        <f t="shared" si="53"/>
        <v>0.2047499328170673</v>
      </c>
      <c r="L213" s="303">
        <f t="shared" si="53"/>
        <v>0.2156145236309028</v>
      </c>
      <c r="M213" s="303">
        <f t="shared" si="53"/>
        <v>0.23793521024193443</v>
      </c>
      <c r="N213" s="303">
        <f t="shared" si="53"/>
        <v>0.22513279111429993</v>
      </c>
      <c r="O213" s="303">
        <f t="shared" si="53"/>
        <v>0.22389575642179677</v>
      </c>
      <c r="P213" s="303">
        <f t="shared" si="53"/>
        <v>0.22313174354212223</v>
      </c>
      <c r="Q213" s="303">
        <f t="shared" si="53"/>
        <v>0.21751784455245593</v>
      </c>
      <c r="R213" s="303">
        <f t="shared" si="53"/>
        <v>0.22440077453746729</v>
      </c>
      <c r="S213" s="303">
        <f t="shared" si="53"/>
        <v>0.22135818301061935</v>
      </c>
      <c r="T213" s="303">
        <f t="shared" si="53"/>
        <v>0.21466299664743049</v>
      </c>
      <c r="U213" s="303">
        <f t="shared" si="53"/>
        <v>0.217238157737104</v>
      </c>
      <c r="V213" s="303">
        <f t="shared" si="53"/>
        <v>0.22193685492428633</v>
      </c>
      <c r="W213" s="303">
        <f t="shared" si="53"/>
        <v>0.23257333604940209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0.11281249973096806</v>
      </c>
      <c r="C214" s="304">
        <f t="shared" si="54"/>
        <v>0.14573204578316143</v>
      </c>
      <c r="D214" s="304">
        <f t="shared" si="54"/>
        <v>0.10611807962468527</v>
      </c>
      <c r="E214" s="304">
        <f t="shared" si="54"/>
        <v>0.1175492260634383</v>
      </c>
      <c r="F214" s="304">
        <f t="shared" si="54"/>
        <v>0.12073723970028499</v>
      </c>
      <c r="G214" s="304">
        <f t="shared" si="54"/>
        <v>0.11064977759455254</v>
      </c>
      <c r="H214" s="304">
        <f t="shared" si="54"/>
        <v>0.12530083198590283</v>
      </c>
      <c r="I214" s="304">
        <f t="shared" si="54"/>
        <v>0.11996685095510405</v>
      </c>
      <c r="J214" s="304">
        <f t="shared" si="54"/>
        <v>0.11842615196848318</v>
      </c>
      <c r="K214" s="304">
        <f t="shared" si="54"/>
        <v>0.2047499328170673</v>
      </c>
      <c r="L214" s="304">
        <f t="shared" si="54"/>
        <v>0.2156145236309028</v>
      </c>
      <c r="M214" s="304">
        <f t="shared" si="54"/>
        <v>0.23793521024193443</v>
      </c>
      <c r="N214" s="304">
        <f t="shared" si="54"/>
        <v>0.22513279111429993</v>
      </c>
      <c r="O214" s="304">
        <f t="shared" si="54"/>
        <v>0.22389575642179677</v>
      </c>
      <c r="P214" s="304">
        <f t="shared" si="54"/>
        <v>0.22313174354212223</v>
      </c>
      <c r="Q214" s="304">
        <f t="shared" si="54"/>
        <v>0.21751784455245593</v>
      </c>
      <c r="R214" s="304">
        <f t="shared" si="54"/>
        <v>0.22440077453746729</v>
      </c>
      <c r="S214" s="304">
        <f t="shared" si="54"/>
        <v>0.22135818301061935</v>
      </c>
      <c r="T214" s="304">
        <f t="shared" si="54"/>
        <v>0.21466299664743049</v>
      </c>
      <c r="U214" s="304">
        <f t="shared" si="54"/>
        <v>0.217238157737104</v>
      </c>
      <c r="V214" s="304">
        <f t="shared" si="54"/>
        <v>0.22193685492428633</v>
      </c>
      <c r="W214" s="304">
        <f t="shared" si="54"/>
        <v>0.23257333604940209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8.1098572653736364E-2</v>
      </c>
      <c r="C216" s="303">
        <f t="shared" si="56"/>
        <v>0.10149983584942847</v>
      </c>
      <c r="D216" s="303">
        <f t="shared" si="56"/>
        <v>7.518820652360711E-2</v>
      </c>
      <c r="E216" s="303">
        <f t="shared" si="56"/>
        <v>8.0104559722592339E-2</v>
      </c>
      <c r="F216" s="303">
        <f t="shared" si="56"/>
        <v>8.3186536081512968E-2</v>
      </c>
      <c r="G216" s="303">
        <f t="shared" si="56"/>
        <v>7.9127079035317432E-2</v>
      </c>
      <c r="H216" s="303">
        <f t="shared" si="56"/>
        <v>9.1239283342739258E-2</v>
      </c>
      <c r="I216" s="303">
        <f t="shared" si="56"/>
        <v>8.7882771824243491E-2</v>
      </c>
      <c r="J216" s="303">
        <f t="shared" si="56"/>
        <v>8.9019482607764391E-2</v>
      </c>
      <c r="K216" s="303">
        <f t="shared" si="56"/>
        <v>0.13296080336983188</v>
      </c>
      <c r="L216" s="303">
        <f t="shared" si="56"/>
        <v>0.1334047038951329</v>
      </c>
      <c r="M216" s="303">
        <f t="shared" si="56"/>
        <v>0.13787000068443575</v>
      </c>
      <c r="N216" s="303">
        <f t="shared" si="56"/>
        <v>0.13297556122540888</v>
      </c>
      <c r="O216" s="303">
        <f t="shared" si="56"/>
        <v>0.12429383125913335</v>
      </c>
      <c r="P216" s="303">
        <f t="shared" si="56"/>
        <v>0.12530163840911945</v>
      </c>
      <c r="Q216" s="303">
        <f t="shared" si="56"/>
        <v>0.12406962377799367</v>
      </c>
      <c r="R216" s="303">
        <f t="shared" si="56"/>
        <v>0.12287605301983506</v>
      </c>
      <c r="S216" s="303">
        <f t="shared" si="56"/>
        <v>0.12049459249144273</v>
      </c>
      <c r="T216" s="303">
        <f t="shared" si="56"/>
        <v>0.12419299051853895</v>
      </c>
      <c r="U216" s="303">
        <f t="shared" si="56"/>
        <v>0.11799711974446182</v>
      </c>
      <c r="V216" s="303">
        <f t="shared" si="56"/>
        <v>0.12522803639046126</v>
      </c>
      <c r="W216" s="303">
        <f t="shared" si="56"/>
        <v>0.12513442608045849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1.2679737797694209E-2</v>
      </c>
      <c r="C217" s="304">
        <f t="shared" si="57"/>
        <v>1.6342802324353211E-2</v>
      </c>
      <c r="D217" s="304">
        <f t="shared" si="57"/>
        <v>1.1938694270085773E-2</v>
      </c>
      <c r="E217" s="304">
        <f t="shared" si="57"/>
        <v>1.3260138067020024E-2</v>
      </c>
      <c r="F217" s="304">
        <f t="shared" si="57"/>
        <v>1.3845628493863659E-2</v>
      </c>
      <c r="G217" s="304">
        <f t="shared" si="57"/>
        <v>1.2822563892676844E-2</v>
      </c>
      <c r="H217" s="304">
        <f t="shared" si="57"/>
        <v>1.4376550020463721E-2</v>
      </c>
      <c r="I217" s="304">
        <f t="shared" si="57"/>
        <v>1.3994300733108181E-2</v>
      </c>
      <c r="J217" s="304">
        <f t="shared" si="57"/>
        <v>1.3561608318147707E-2</v>
      </c>
      <c r="K217" s="304">
        <f t="shared" si="57"/>
        <v>2.4046862632186826E-2</v>
      </c>
      <c r="L217" s="304">
        <f t="shared" si="57"/>
        <v>2.7220125071906572E-2</v>
      </c>
      <c r="M217" s="304">
        <f t="shared" si="57"/>
        <v>2.9118110074836931E-2</v>
      </c>
      <c r="N217" s="304">
        <f t="shared" si="57"/>
        <v>2.791444202478735E-2</v>
      </c>
      <c r="O217" s="304">
        <f t="shared" si="57"/>
        <v>2.7736310896234774E-2</v>
      </c>
      <c r="P217" s="304">
        <f t="shared" si="57"/>
        <v>2.753400337417751E-2</v>
      </c>
      <c r="Q217" s="304">
        <f t="shared" si="57"/>
        <v>2.6764220049960603E-2</v>
      </c>
      <c r="R217" s="304">
        <f t="shared" si="57"/>
        <v>2.6716238407434596E-2</v>
      </c>
      <c r="S217" s="304">
        <f t="shared" si="57"/>
        <v>2.6921470330513432E-2</v>
      </c>
      <c r="T217" s="304">
        <f t="shared" si="57"/>
        <v>2.5188401812174729E-2</v>
      </c>
      <c r="U217" s="304">
        <f t="shared" si="57"/>
        <v>2.558118083700241E-2</v>
      </c>
      <c r="V217" s="304">
        <f t="shared" si="57"/>
        <v>2.6806605944350106E-2</v>
      </c>
      <c r="W217" s="304">
        <f t="shared" si="57"/>
        <v>2.8099330885512031E-2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6.8418834856042152E-2</v>
      </c>
      <c r="C218" s="304">
        <f t="shared" si="58"/>
        <v>8.5157033525075254E-2</v>
      </c>
      <c r="D218" s="304">
        <f t="shared" si="58"/>
        <v>6.3249512253521337E-2</v>
      </c>
      <c r="E218" s="304">
        <f t="shared" si="58"/>
        <v>6.684442165557232E-2</v>
      </c>
      <c r="F218" s="304">
        <f t="shared" si="58"/>
        <v>6.9340907587649311E-2</v>
      </c>
      <c r="G218" s="304">
        <f t="shared" si="58"/>
        <v>6.6304515142640588E-2</v>
      </c>
      <c r="H218" s="304">
        <f t="shared" si="58"/>
        <v>7.6862733322275542E-2</v>
      </c>
      <c r="I218" s="304">
        <f t="shared" si="58"/>
        <v>7.3888471091135319E-2</v>
      </c>
      <c r="J218" s="304">
        <f t="shared" si="58"/>
        <v>7.5457874289616672E-2</v>
      </c>
      <c r="K218" s="304">
        <f t="shared" si="58"/>
        <v>0.10891394073764506</v>
      </c>
      <c r="L218" s="304">
        <f t="shared" si="58"/>
        <v>0.10618457882322632</v>
      </c>
      <c r="M218" s="304">
        <f t="shared" si="58"/>
        <v>0.10875189060959882</v>
      </c>
      <c r="N218" s="304">
        <f t="shared" si="58"/>
        <v>0.10506111920062151</v>
      </c>
      <c r="O218" s="304">
        <f t="shared" si="58"/>
        <v>9.6557520362898566E-2</v>
      </c>
      <c r="P218" s="304">
        <f t="shared" si="58"/>
        <v>9.776763503494193E-2</v>
      </c>
      <c r="Q218" s="304">
        <f t="shared" si="58"/>
        <v>9.7305403728033063E-2</v>
      </c>
      <c r="R218" s="304">
        <f t="shared" si="58"/>
        <v>9.615981461240046E-2</v>
      </c>
      <c r="S218" s="304">
        <f t="shared" si="58"/>
        <v>9.3573122160929278E-2</v>
      </c>
      <c r="T218" s="304">
        <f t="shared" si="58"/>
        <v>9.9004588706364222E-2</v>
      </c>
      <c r="U218" s="304">
        <f t="shared" si="58"/>
        <v>9.2415938907459416E-2</v>
      </c>
      <c r="V218" s="304">
        <f t="shared" si="58"/>
        <v>9.8421430446111152E-2</v>
      </c>
      <c r="W218" s="304">
        <f t="shared" si="58"/>
        <v>9.7035095194946477E-2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0.56077800903648356</v>
      </c>
      <c r="C220" s="312">
        <f t="shared" si="60"/>
        <v>0.43932099719979478</v>
      </c>
      <c r="D220" s="312">
        <f t="shared" si="60"/>
        <v>0.60428239169257292</v>
      </c>
      <c r="E220" s="312">
        <f t="shared" si="60"/>
        <v>0.56499063371238967</v>
      </c>
      <c r="F220" s="312">
        <f t="shared" si="60"/>
        <v>0.55311780947901945</v>
      </c>
      <c r="G220" s="312">
        <f t="shared" si="60"/>
        <v>0.5862141677143281</v>
      </c>
      <c r="H220" s="312">
        <f t="shared" si="60"/>
        <v>0.5228446335746878</v>
      </c>
      <c r="I220" s="312">
        <f t="shared" si="60"/>
        <v>0.5429729015165432</v>
      </c>
      <c r="J220" s="312">
        <f t="shared" si="60"/>
        <v>0.54666846772029876</v>
      </c>
      <c r="K220" s="312">
        <f t="shared" si="60"/>
        <v>0.235747933885152</v>
      </c>
      <c r="L220" s="312">
        <f t="shared" si="60"/>
        <v>0.19744132948162205</v>
      </c>
      <c r="M220" s="312">
        <f t="shared" si="60"/>
        <v>0.1370301674700288</v>
      </c>
      <c r="N220" s="312">
        <f t="shared" si="60"/>
        <v>0.18374668487699392</v>
      </c>
      <c r="O220" s="312">
        <f t="shared" si="60"/>
        <v>0.20927269422896411</v>
      </c>
      <c r="P220" s="312">
        <f t="shared" si="60"/>
        <v>0.21087677222313342</v>
      </c>
      <c r="Q220" s="312">
        <f t="shared" si="60"/>
        <v>0.22539539939407274</v>
      </c>
      <c r="R220" s="312">
        <f t="shared" si="60"/>
        <v>0.21289243534913768</v>
      </c>
      <c r="S220" s="312">
        <f t="shared" si="60"/>
        <v>0.22424019489603625</v>
      </c>
      <c r="T220" s="312">
        <f t="shared" si="60"/>
        <v>0.1896616677823757</v>
      </c>
      <c r="U220" s="312">
        <f t="shared" si="60"/>
        <v>0.19357903139493446</v>
      </c>
      <c r="V220" s="312">
        <f t="shared" si="60"/>
        <v>0.19281805828707599</v>
      </c>
      <c r="W220" s="312">
        <f t="shared" si="60"/>
        <v>0.17148642012626844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2.0142877574780251</v>
      </c>
      <c r="C224" s="274">
        <f>IF(C$5=0,0,C$5/NFM_fec!C$5)</f>
        <v>2.0751297018300359</v>
      </c>
      <c r="D224" s="274">
        <f>IF(D$5=0,0,D$5/NFM_fec!D$5)</f>
        <v>1.9208794220157934</v>
      </c>
      <c r="E224" s="274">
        <f>IF(E$5=0,0,E$5/NFM_fec!E$5)</f>
        <v>1.9532070721711512</v>
      </c>
      <c r="F224" s="274">
        <f>IF(F$5=0,0,F$5/NFM_fec!F$5)</f>
        <v>1.9174170302194657</v>
      </c>
      <c r="G224" s="274">
        <f>IF(G$5=0,0,G$5/NFM_fec!G$5)</f>
        <v>1.8855962834688151</v>
      </c>
      <c r="H224" s="274">
        <f>IF(H$5=0,0,H$5/NFM_fec!H$5)</f>
        <v>1.9160799326709845</v>
      </c>
      <c r="I224" s="274">
        <f>IF(I$5=0,0,I$5/NFM_fec!I$5)</f>
        <v>1.8891519167622945</v>
      </c>
      <c r="J224" s="274">
        <f>IF(J$5=0,0,J$5/NFM_fec!J$5)</f>
        <v>1.8706249491437115</v>
      </c>
      <c r="K224" s="274">
        <f>IF(K$5=0,0,K$5/NFM_fec!K$5)</f>
        <v>2.1080286260276062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1.1185830355031749</v>
      </c>
      <c r="C229" s="277">
        <f>IF(C$10=0,0,C$10/NFM_fec!C$10)</f>
        <v>1.2265772216213333</v>
      </c>
      <c r="D229" s="277">
        <f>IF(D$10=0,0,D$10/NFM_fec!D$10)</f>
        <v>1.0615355723430127</v>
      </c>
      <c r="E229" s="277">
        <f>IF(E$10=0,0,E$10/NFM_fec!E$10)</f>
        <v>1.1224510308729643</v>
      </c>
      <c r="F229" s="277">
        <f>IF(F$10=0,0,F$10/NFM_fec!F$10)</f>
        <v>1.1065513928739619</v>
      </c>
      <c r="G229" s="277">
        <f>IF(G$10=0,0,G$10/NFM_fec!G$10)</f>
        <v>1.0570668022680765</v>
      </c>
      <c r="H229" s="277">
        <f>IF(H$10=0,0,H$10/NFM_fec!H$10)</f>
        <v>1.0519862629067791</v>
      </c>
      <c r="I229" s="277">
        <f>IF(I$10=0,0,I$10/NFM_fec!I$10)</f>
        <v>1.0468521387233209</v>
      </c>
      <c r="J229" s="277">
        <f>IF(J$10=0,0,J$10/NFM_fec!J$10)</f>
        <v>0.98973591942716854</v>
      </c>
      <c r="K229" s="277">
        <f>IF(K$10=0,0,K$10/NFM_fec!K$10)</f>
        <v>1.4733050405208001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2.6218413319658977</v>
      </c>
      <c r="C230" s="278">
        <f>IF(C$16=0,0,C$16/NFM_fec!C$16)</f>
        <v>2.6182370839159717</v>
      </c>
      <c r="D230" s="278">
        <f>IF(D$16=0,0,D$16/NFM_fec!D$16)</f>
        <v>2.5285510326801721</v>
      </c>
      <c r="E230" s="278">
        <f>IF(E$16=0,0,E$16/NFM_fec!E$16)</f>
        <v>2.5296842375169821</v>
      </c>
      <c r="F230" s="278">
        <f>IF(F$16=0,0,F$16/NFM_fec!F$16)</f>
        <v>2.5022845462851833</v>
      </c>
      <c r="G230" s="278">
        <f>IF(G$16=0,0,G$16/NFM_fec!G$16)</f>
        <v>2.5021271455632266</v>
      </c>
      <c r="H230" s="278">
        <f>IF(H$16=0,0,H$16/NFM_fec!H$16)</f>
        <v>2.5497440102334594</v>
      </c>
      <c r="I230" s="278">
        <f>IF(I$16=0,0,I$16/NFM_fec!I$16)</f>
        <v>2.5264502736919932</v>
      </c>
      <c r="J230" s="278">
        <f>IF(J$16=0,0,J$16/NFM_fec!J$16)</f>
        <v>2.5338485557536079</v>
      </c>
      <c r="K230" s="278">
        <f>IF(K$16=0,0,K$16/NFM_fec!K$16)</f>
        <v>2.5219835271293913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1.3004479082208436</v>
      </c>
      <c r="C231" s="279">
        <f>IF(C$27=0,0,C$27/NFM_fec!C$27)</f>
        <v>1.4170525858189049</v>
      </c>
      <c r="D231" s="279">
        <f>IF(D$27=0,0,D$27/NFM_fec!D$27)</f>
        <v>1.2297032570775115</v>
      </c>
      <c r="E231" s="279">
        <f>IF(E$27=0,0,E$27/NFM_fec!E$27)</f>
        <v>1.2991238547839019</v>
      </c>
      <c r="F231" s="279">
        <f>IF(F$27=0,0,F$27/NFM_fec!F$27)</f>
        <v>1.2582523111046984</v>
      </c>
      <c r="G231" s="279">
        <f>IF(G$27=0,0,G$27/NFM_fec!G$27)</f>
        <v>1.1921488208176416</v>
      </c>
      <c r="H231" s="279">
        <f>IF(H$27=0,0,H$27/NFM_fec!H$27)</f>
        <v>1.1962186907689001</v>
      </c>
      <c r="I231" s="279">
        <f>IF(I$27=0,0,I$27/NFM_fec!I$27)</f>
        <v>1.1699711375046669</v>
      </c>
      <c r="J231" s="279">
        <f>IF(J$27=0,0,J$27/NFM_fec!J$27)</f>
        <v>1.124337689816739</v>
      </c>
      <c r="K231" s="279">
        <f>IF(K$27=0,0,K$27/NFM_fec!K$27)</f>
        <v>1.5997722586352698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0.2033544317238026</v>
      </c>
      <c r="C233" s="274">
        <f>IF(C$34=0,0,(C$34-C$70)/NFM_fec!C$34)</f>
        <v>0.22999239742011879</v>
      </c>
      <c r="D233" s="274">
        <f>IF(D$34=0,0,(D$34-D$70)/NFM_fec!D$34)</f>
        <v>0.18778482917421274</v>
      </c>
      <c r="E233" s="274">
        <f>IF(E$34=0,0,(E$34-E$70)/NFM_fec!E$34)</f>
        <v>0.19783524619657156</v>
      </c>
      <c r="F233" s="274">
        <f>IF(F$34=0,0,(F$34-F$70)/NFM_fec!F$34)</f>
        <v>0.19067097302936289</v>
      </c>
      <c r="G233" s="274">
        <f>IF(G$34=0,0,(G$34-G$70)/NFM_fec!G$34)</f>
        <v>0.18070774025784919</v>
      </c>
      <c r="H233" s="274">
        <f>IF(H$34=0,0,(H$34-H$70)/NFM_fec!H$34)</f>
        <v>0.18274916858423559</v>
      </c>
      <c r="I233" s="274">
        <f>IF(I$34=0,0,(I$34-I$70)/NFM_fec!I$34)</f>
        <v>0.17814804946283574</v>
      </c>
      <c r="J233" s="274">
        <f>IF(J$34=0,0,(J$34-J$70)/NFM_fec!J$34)</f>
        <v>0.17134554626453954</v>
      </c>
      <c r="K233" s="274">
        <f>IF(K$34=0,0,(K$34-K$70)/NFM_fec!K$34)</f>
        <v>0.27861051998522596</v>
      </c>
      <c r="L233" s="274">
        <f>IF(L$34=0,0,(L$34-L$70)/NFM_fec!L$34)</f>
        <v>0.30465853350754651</v>
      </c>
      <c r="M233" s="274">
        <f>IF(M$34=0,0,(M$34-M$70)/NFM_fec!M$34)</f>
        <v>0.29898834364686233</v>
      </c>
      <c r="N233" s="274">
        <f>IF(N$34=0,0,(N$34-N$70)/NFM_fec!N$34)</f>
        <v>0.2799536171892118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1.1185830355031752</v>
      </c>
      <c r="C238" s="277">
        <f>IF(C$39=0,0,C$39/NFM_fec!C$39)</f>
        <v>1.2265772216213333</v>
      </c>
      <c r="D238" s="277">
        <f>IF(D$39=0,0,D$39/NFM_fec!D$39)</f>
        <v>1.0615355723430127</v>
      </c>
      <c r="E238" s="277">
        <f>IF(E$39=0,0,E$39/NFM_fec!E$39)</f>
        <v>1.1224510308729645</v>
      </c>
      <c r="F238" s="277">
        <f>IF(F$39=0,0,F$39/NFM_fec!F$39)</f>
        <v>1.1065513928739616</v>
      </c>
      <c r="G238" s="277">
        <f>IF(G$39=0,0,G$39/NFM_fec!G$39)</f>
        <v>1.0570668022680765</v>
      </c>
      <c r="H238" s="277">
        <f>IF(H$39=0,0,H$39/NFM_fec!H$39)</f>
        <v>1.0519862629067791</v>
      </c>
      <c r="I238" s="277">
        <f>IF(I$39=0,0,I$39/NFM_fec!I$39)</f>
        <v>1.0468521387233207</v>
      </c>
      <c r="J238" s="277">
        <f>IF(J$39=0,0,J$39/NFM_fec!J$39)</f>
        <v>0.98973591942716865</v>
      </c>
      <c r="K238" s="277">
        <f>IF(K$39=0,0,K$39/NFM_fec!K$39)</f>
        <v>1.4733050405208008</v>
      </c>
      <c r="L238" s="277">
        <f>IF(L$39=0,0,L$39/NFM_fec!L$39)</f>
        <v>1.6629625050432817</v>
      </c>
      <c r="M238" s="277">
        <f>IF(M$39=0,0,M$39/NFM_fec!M$39)</f>
        <v>1.6722761003822151</v>
      </c>
      <c r="N238" s="277">
        <f>IF(N$39=0,0,N$39/NFM_fec!N$39)</f>
        <v>1.6181132131858185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1.3004479082208431</v>
      </c>
      <c r="C240" s="278">
        <f>IF(C$46=0,0,C$46/NFM_fec!C$46)</f>
        <v>1.4170525858189047</v>
      </c>
      <c r="D240" s="278">
        <f>IF(D$46=0,0,D$46/NFM_fec!D$46)</f>
        <v>1.2297032570775115</v>
      </c>
      <c r="E240" s="278">
        <f>IF(E$46=0,0,E$46/NFM_fec!E$46)</f>
        <v>1.2991238547839021</v>
      </c>
      <c r="F240" s="278">
        <f>IF(F$46=0,0,F$46/NFM_fec!F$46)</f>
        <v>1.2582523111046986</v>
      </c>
      <c r="G240" s="278">
        <f>IF(G$46=0,0,G$46/NFM_fec!G$46)</f>
        <v>1.192148820817641</v>
      </c>
      <c r="H240" s="278">
        <f>IF(H$46=0,0,H$46/NFM_fec!H$46)</f>
        <v>1.1962186907689001</v>
      </c>
      <c r="I240" s="278">
        <f>IF(I$46=0,0,I$46/NFM_fec!I$46)</f>
        <v>1.1699711375046671</v>
      </c>
      <c r="J240" s="278">
        <f>IF(J$46=0,0,J$46/NFM_fec!J$46)</f>
        <v>1.1243376898167388</v>
      </c>
      <c r="K240" s="278">
        <f>IF(K$46=0,0,K$46/NFM_fec!K$46)</f>
        <v>1.5997722586352694</v>
      </c>
      <c r="L240" s="278">
        <f>IF(L$46=0,0,L$46/NFM_fec!L$46)</f>
        <v>1.6981948713908317</v>
      </c>
      <c r="M240" s="278">
        <f>IF(M$46=0,0,M$46/NFM_fec!M$46)</f>
        <v>1.7397826869119462</v>
      </c>
      <c r="N240" s="278">
        <f>IF(N$46=0,0,N$46/NFM_fec!N$46)</f>
        <v>1.6670556438085216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2.0193993224140714</v>
      </c>
      <c r="C241" s="279">
        <f>IF(C$53=0,0,C$53/NFM_fec!C$53)</f>
        <v>2.093480849479413</v>
      </c>
      <c r="D241" s="279">
        <f>IF(D$53=0,0,D$53/NFM_fec!D$53)</f>
        <v>1.9178146672882841</v>
      </c>
      <c r="E241" s="279">
        <f>IF(E$53=0,0,E$53/NFM_fec!E$53)</f>
        <v>1.9518233642767759</v>
      </c>
      <c r="F241" s="279">
        <f>IF(F$53=0,0,F$53/NFM_fec!F$53)</f>
        <v>1.9212222603125</v>
      </c>
      <c r="G241" s="279">
        <f>IF(G$53=0,0,G$53/NFM_fec!G$53)</f>
        <v>1.8921632808447626</v>
      </c>
      <c r="H241" s="279">
        <f>IF(H$53=0,0,H$53/NFM_fec!H$53)</f>
        <v>1.9202687545587585</v>
      </c>
      <c r="I241" s="279">
        <f>IF(I$53=0,0,I$53/NFM_fec!I$53)</f>
        <v>1.8987927694427214</v>
      </c>
      <c r="J241" s="279">
        <f>IF(J$53=0,0,J$53/NFM_fec!J$53)</f>
        <v>1.8706265536538205</v>
      </c>
      <c r="K241" s="279">
        <f>IF(K$53=0,0,K$53/NFM_fec!K$53)</f>
        <v>2.1631986060383173</v>
      </c>
      <c r="L241" s="279">
        <f>IF(L$53=0,0,L$53/NFM_fec!L$53)</f>
        <v>2.2072969265476461</v>
      </c>
      <c r="M241" s="279">
        <f>IF(M$53=0,0,M$53/NFM_fec!M$53)</f>
        <v>2.1749475498600783</v>
      </c>
      <c r="N241" s="279">
        <f>IF(N$53=0,0,N$53/NFM_fec!N$53)</f>
        <v>2.1339649508903347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1.4658643605261694</v>
      </c>
      <c r="C243" s="274">
        <f>IF(C$72=0,0,C$72/NFM_fec!C$72)</f>
        <v>1.5673740934251179</v>
      </c>
      <c r="D243" s="274">
        <f>IF(D$72=0,0,D$72/NFM_fec!D$72)</f>
        <v>1.3877002954160134</v>
      </c>
      <c r="E243" s="274">
        <f>IF(E$72=0,0,E$72/NFM_fec!E$72)</f>
        <v>1.445630656365481</v>
      </c>
      <c r="F243" s="274">
        <f>IF(F$72=0,0,F$72/NFM_fec!F$72)</f>
        <v>1.4084056896832358</v>
      </c>
      <c r="G243" s="274">
        <f>IF(G$72=0,0,G$72/NFM_fec!G$72)</f>
        <v>1.3539600876918871</v>
      </c>
      <c r="H243" s="274">
        <f>IF(H$72=0,0,H$72/NFM_fec!H$72)</f>
        <v>1.3648240007528709</v>
      </c>
      <c r="I243" s="274">
        <f>IF(I$72=0,0,I$72/NFM_fec!I$72)</f>
        <v>1.3402138990935752</v>
      </c>
      <c r="J243" s="274">
        <f>IF(J$72=0,0,J$72/NFM_fec!J$72)</f>
        <v>1.3005490758711789</v>
      </c>
      <c r="K243" s="274">
        <f>IF(K$72=0,0,K$72/NFM_fec!K$72)</f>
        <v>1.7128886781858343</v>
      </c>
      <c r="L243" s="274">
        <f>IF(L$72=0,0,L$72/NFM_fec!L$72)</f>
        <v>1.7934225376087709</v>
      </c>
      <c r="M243" s="274">
        <f>IF(M$72=0,0,M$72/NFM_fec!M$72)</f>
        <v>1.8128713905328533</v>
      </c>
      <c r="N243" s="274">
        <f>IF(N$72=0,0,N$72/NFM_fec!N$72)</f>
        <v>1.7512790534489071</v>
      </c>
      <c r="O243" s="274">
        <f>IF(O$72=0,0,O$72/NFM_fec!O$72)</f>
        <v>1.6479908618821737</v>
      </c>
      <c r="P243" s="274">
        <f>IF(P$72=0,0,P$72/NFM_fec!P$72)</f>
        <v>1.627326688041421</v>
      </c>
      <c r="Q243" s="274">
        <f>IF(Q$72=0,0,Q$72/NFM_fec!Q$72)</f>
        <v>1.6250189308552916</v>
      </c>
      <c r="R243" s="274">
        <f>IF(R$72=0,0,R$72/NFM_fec!R$72)</f>
        <v>1.6832935159606706</v>
      </c>
      <c r="S243" s="274">
        <f>IF(S$72=0,0,S$72/NFM_fec!S$72)</f>
        <v>1.6908013634676755</v>
      </c>
      <c r="T243" s="274">
        <f>IF(T$72=0,0,T$72/NFM_fec!T$72)</f>
        <v>1.7408760547081858</v>
      </c>
      <c r="U243" s="274">
        <f>IF(U$72=0,0,U$72/NFM_fec!U$72)</f>
        <v>1.8309926883223646</v>
      </c>
      <c r="V243" s="274">
        <f>IF(V$72=0,0,V$72/NFM_fec!V$72)</f>
        <v>1.6898358221736798</v>
      </c>
      <c r="W243" s="274">
        <f>IF(W$72=0,0,W$72/NFM_fec!W$72)</f>
        <v>1.753410916791406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1.1185830355031749</v>
      </c>
      <c r="C248" s="277">
        <f>IF(C$77=0,0,C$77/NFM_fec!C$77)</f>
        <v>1.2265772216213335</v>
      </c>
      <c r="D248" s="277">
        <f>IF(D$77=0,0,D$77/NFM_fec!D$77)</f>
        <v>1.0615355723430127</v>
      </c>
      <c r="E248" s="277">
        <f>IF(E$77=0,0,E$77/NFM_fec!E$77)</f>
        <v>1.1224510308729649</v>
      </c>
      <c r="F248" s="277">
        <f>IF(F$77=0,0,F$77/NFM_fec!F$77)</f>
        <v>1.1065513928739614</v>
      </c>
      <c r="G248" s="277">
        <f>IF(G$77=0,0,G$77/NFM_fec!G$77)</f>
        <v>1.0570668022680763</v>
      </c>
      <c r="H248" s="277">
        <f>IF(H$77=0,0,H$77/NFM_fec!H$77)</f>
        <v>1.0519862629067791</v>
      </c>
      <c r="I248" s="277">
        <f>IF(I$77=0,0,I$77/NFM_fec!I$77)</f>
        <v>1.0468521387233209</v>
      </c>
      <c r="J248" s="277">
        <f>IF(J$77=0,0,J$77/NFM_fec!J$77)</f>
        <v>0.98973591942716854</v>
      </c>
      <c r="K248" s="277">
        <f>IF(K$77=0,0,K$77/NFM_fec!K$77)</f>
        <v>1.4733050405208001</v>
      </c>
      <c r="L248" s="277">
        <f>IF(L$77=0,0,L$77/NFM_fec!L$77)</f>
        <v>1.6629625050432824</v>
      </c>
      <c r="M248" s="277">
        <f>IF(M$77=0,0,M$77/NFM_fec!M$77)</f>
        <v>1.6722761003822151</v>
      </c>
      <c r="N248" s="277">
        <f>IF(N$77=0,0,N$77/NFM_fec!N$77)</f>
        <v>1.6181132131858187</v>
      </c>
      <c r="O248" s="277">
        <f>IF(O$77=0,0,O$77/NFM_fec!O$77)</f>
        <v>1.5163509044316867</v>
      </c>
      <c r="P248" s="277">
        <f>IF(P$77=0,0,P$77/NFM_fec!P$77)</f>
        <v>1.4882214428041638</v>
      </c>
      <c r="Q248" s="277">
        <f>IF(Q$77=0,0,Q$77/NFM_fec!Q$77)</f>
        <v>1.4714549363296738</v>
      </c>
      <c r="R248" s="277">
        <f>IF(R$77=0,0,R$77/NFM_fec!R$77)</f>
        <v>1.4916878548523962</v>
      </c>
      <c r="S248" s="277">
        <f>IF(S$77=0,0,S$77/NFM_fec!S$77)</f>
        <v>1.5315024831170339</v>
      </c>
      <c r="T248" s="277">
        <f>IF(T$77=0,0,T$77/NFM_fec!T$77)</f>
        <v>1.5052617940888877</v>
      </c>
      <c r="U248" s="277">
        <f>IF(U$77=0,0,U$77/NFM_fec!U$77)</f>
        <v>1.6219879729606717</v>
      </c>
      <c r="V248" s="277">
        <f>IF(V$77=0,0,V$77/NFM_fec!V$77)</f>
        <v>1.5060214684670612</v>
      </c>
      <c r="W248" s="277">
        <f>IF(W$77=0,0,W$77/NFM_fec!W$77)</f>
        <v>1.5177550928094869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1.3004479082208427</v>
      </c>
      <c r="C249" s="278">
        <f>IF(C$83=0,0,C$83/NFM_fec!C$83)</f>
        <v>1.4170525858189054</v>
      </c>
      <c r="D249" s="278">
        <f>IF(D$83=0,0,D$83/NFM_fec!D$83)</f>
        <v>1.2297032570775115</v>
      </c>
      <c r="E249" s="278">
        <f>IF(E$83=0,0,E$83/NFM_fec!E$83)</f>
        <v>1.2991238547839024</v>
      </c>
      <c r="F249" s="278">
        <f>IF(F$83=0,0,F$83/NFM_fec!F$83)</f>
        <v>1.2582523111046982</v>
      </c>
      <c r="G249" s="278">
        <f>IF(G$83=0,0,G$83/NFM_fec!G$83)</f>
        <v>1.1921488208176414</v>
      </c>
      <c r="H249" s="278">
        <f>IF(H$83=0,0,H$83/NFM_fec!H$83)</f>
        <v>1.1962186907688996</v>
      </c>
      <c r="I249" s="278">
        <f>IF(I$83=0,0,I$83/NFM_fec!I$83)</f>
        <v>1.1699711375046669</v>
      </c>
      <c r="J249" s="278">
        <f>IF(J$83=0,0,J$83/NFM_fec!J$83)</f>
        <v>1.124337689816739</v>
      </c>
      <c r="K249" s="278">
        <f>IF(K$83=0,0,K$83/NFM_fec!K$83)</f>
        <v>1.599772258635269</v>
      </c>
      <c r="L249" s="278">
        <f>IF(L$83=0,0,L$83/NFM_fec!L$83)</f>
        <v>1.6981948713908315</v>
      </c>
      <c r="M249" s="278">
        <f>IF(M$83=0,0,M$83/NFM_fec!M$83)</f>
        <v>1.7397826869119455</v>
      </c>
      <c r="N249" s="278">
        <f>IF(N$83=0,0,N$83/NFM_fec!N$83)</f>
        <v>1.6670556438085218</v>
      </c>
      <c r="O249" s="278">
        <f>IF(O$83=0,0,O$83/NFM_fec!O$83)</f>
        <v>1.5645105677254896</v>
      </c>
      <c r="P249" s="278">
        <f>IF(P$83=0,0,P$83/NFM_fec!P$83)</f>
        <v>1.5402664913483239</v>
      </c>
      <c r="Q249" s="278">
        <f>IF(Q$83=0,0,Q$83/NFM_fec!Q$83)</f>
        <v>1.5304630085895026</v>
      </c>
      <c r="R249" s="278">
        <f>IF(R$83=0,0,R$83/NFM_fec!R$83)</f>
        <v>1.6058688612263259</v>
      </c>
      <c r="S249" s="278">
        <f>IF(S$83=0,0,S$83/NFM_fec!S$83)</f>
        <v>1.6147922924354303</v>
      </c>
      <c r="T249" s="278">
        <f>IF(T$83=0,0,T$83/NFM_fec!T$83)</f>
        <v>1.6423774575051979</v>
      </c>
      <c r="U249" s="278">
        <f>IF(U$83=0,0,U$83/NFM_fec!U$83)</f>
        <v>1.761278217400815</v>
      </c>
      <c r="V249" s="278">
        <f>IF(V$83=0,0,V$83/NFM_fec!V$83)</f>
        <v>1.6021240717931862</v>
      </c>
      <c r="W249" s="278">
        <f>IF(W$83=0,0,W$83/NFM_fec!W$83)</f>
        <v>1.685032723328828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1.3004479082208431</v>
      </c>
      <c r="C250" s="278">
        <f>IF(C$90=0,0,C$90/NFM_fec!C$90)</f>
        <v>1.4170525858189047</v>
      </c>
      <c r="D250" s="278">
        <f>IF(D$90=0,0,D$90/NFM_fec!D$90)</f>
        <v>1.2297032570775115</v>
      </c>
      <c r="E250" s="278">
        <f>IF(E$90=0,0,E$90/NFM_fec!E$90)</f>
        <v>1.2991238547839021</v>
      </c>
      <c r="F250" s="278">
        <f>IF(F$90=0,0,F$90/NFM_fec!F$90)</f>
        <v>1.2582523111046984</v>
      </c>
      <c r="G250" s="278">
        <f>IF(G$90=0,0,G$90/NFM_fec!G$90)</f>
        <v>1.1921488208176414</v>
      </c>
      <c r="H250" s="278">
        <f>IF(H$90=0,0,H$90/NFM_fec!H$90)</f>
        <v>1.1962186907688999</v>
      </c>
      <c r="I250" s="278">
        <f>IF(I$90=0,0,I$90/NFM_fec!I$90)</f>
        <v>1.1699711375046666</v>
      </c>
      <c r="J250" s="278">
        <f>IF(J$90=0,0,J$90/NFM_fec!J$90)</f>
        <v>1.124337689816739</v>
      </c>
      <c r="K250" s="278">
        <f>IF(K$90=0,0,K$90/NFM_fec!K$90)</f>
        <v>1.5997722586352692</v>
      </c>
      <c r="L250" s="278">
        <f>IF(L$90=0,0,L$90/NFM_fec!L$90)</f>
        <v>1.6981948713908317</v>
      </c>
      <c r="M250" s="278">
        <f>IF(M$90=0,0,M$90/NFM_fec!M$90)</f>
        <v>1.7397826869119464</v>
      </c>
      <c r="N250" s="278">
        <f>IF(N$90=0,0,N$90/NFM_fec!N$90)</f>
        <v>1.667055643808522</v>
      </c>
      <c r="O250" s="278">
        <f>IF(O$90=0,0,O$90/NFM_fec!O$90)</f>
        <v>1.5645105677254889</v>
      </c>
      <c r="P250" s="278">
        <f>IF(P$90=0,0,P$90/NFM_fec!P$90)</f>
        <v>1.5402664913483239</v>
      </c>
      <c r="Q250" s="278">
        <f>IF(Q$90=0,0,Q$90/NFM_fec!Q$90)</f>
        <v>1.5304630085895023</v>
      </c>
      <c r="R250" s="278">
        <f>IF(R$90=0,0,R$90/NFM_fec!R$90)</f>
        <v>1.6058688612263254</v>
      </c>
      <c r="S250" s="278">
        <f>IF(S$90=0,0,S$90/NFM_fec!S$90)</f>
        <v>1.6147922924354303</v>
      </c>
      <c r="T250" s="278">
        <f>IF(T$90=0,0,T$90/NFM_fec!T$90)</f>
        <v>1.6423774575051981</v>
      </c>
      <c r="U250" s="278">
        <f>IF(U$90=0,0,U$90/NFM_fec!U$90)</f>
        <v>1.7612782174008141</v>
      </c>
      <c r="V250" s="278">
        <f>IF(V$90=0,0,V$90/NFM_fec!V$90)</f>
        <v>1.6021240717931862</v>
      </c>
      <c r="W250" s="278">
        <f>IF(W$90=0,0,W$90/NFM_fec!W$90)</f>
        <v>1.6850327233288278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2.0484887637869993</v>
      </c>
      <c r="C251" s="279">
        <f>IF(C$97=0,0,C$97/NFM_fec!C$97)</f>
        <v>2.1011957986345786</v>
      </c>
      <c r="D251" s="279">
        <f>IF(D$97=0,0,D$97/NFM_fec!D$97)</f>
        <v>1.9562354021601369</v>
      </c>
      <c r="E251" s="279">
        <f>IF(E$97=0,0,E$97/NFM_fec!E$97)</f>
        <v>1.9852236372040779</v>
      </c>
      <c r="F251" s="279">
        <f>IF(F$97=0,0,F$97/NFM_fec!F$97)</f>
        <v>1.9582098034508941</v>
      </c>
      <c r="G251" s="279">
        <f>IF(G$97=0,0,G$97/NFM_fec!G$97)</f>
        <v>1.9351239973569916</v>
      </c>
      <c r="H251" s="279">
        <f>IF(H$97=0,0,H$97/NFM_fec!H$97)</f>
        <v>1.9631173460577751</v>
      </c>
      <c r="I251" s="279">
        <f>IF(I$97=0,0,I$97/NFM_fec!I$97)</f>
        <v>1.9439670474320088</v>
      </c>
      <c r="J251" s="279">
        <f>IF(J$97=0,0,J$97/NFM_fec!J$97)</f>
        <v>1.9208920181574043</v>
      </c>
      <c r="K251" s="279">
        <f>IF(K$97=0,0,K$97/NFM_fec!K$97)</f>
        <v>2.143749931036441</v>
      </c>
      <c r="L251" s="279">
        <f>IF(L$97=0,0,L$97/NFM_fec!L$97)</f>
        <v>2.1848592327105192</v>
      </c>
      <c r="M251" s="279">
        <f>IF(M$97=0,0,M$97/NFM_fec!M$97)</f>
        <v>2.1591327466818937</v>
      </c>
      <c r="N251" s="279">
        <f>IF(N$97=0,0,N$97/NFM_fec!N$97)</f>
        <v>2.1233631886289306</v>
      </c>
      <c r="O251" s="279">
        <f>IF(O$97=0,0,O$97/NFM_fec!O$97)</f>
        <v>2.0376070746472887</v>
      </c>
      <c r="P251" s="279">
        <f>IF(P$97=0,0,P$97/NFM_fec!P$97)</f>
        <v>2.0249235477271457</v>
      </c>
      <c r="Q251" s="279">
        <f>IF(Q$97=0,0,Q$97/NFM_fec!Q$97)</f>
        <v>2.0444978853207081</v>
      </c>
      <c r="R251" s="279">
        <f>IF(R$97=0,0,R$97/NFM_fec!R$97)</f>
        <v>2.0603838315443928</v>
      </c>
      <c r="S251" s="279">
        <f>IF(S$97=0,0,S$97/NFM_fec!S$97)</f>
        <v>2.0640452164895113</v>
      </c>
      <c r="T251" s="279">
        <f>IF(T$97=0,0,T$97/NFM_fec!T$97)</f>
        <v>2.1761110177194216</v>
      </c>
      <c r="U251" s="279">
        <f>IF(U$97=0,0,U$97/NFM_fec!U$97)</f>
        <v>2.1928219505589408</v>
      </c>
      <c r="V251" s="279">
        <f>IF(V$97=0,0,V$97/NFM_fec!V$97)</f>
        <v>2.0920814450526923</v>
      </c>
      <c r="W251" s="279">
        <f>IF(W$97=0,0,W$97/NFM_fec!W$97)</f>
        <v>2.1085449574937076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1.4518093626014876</v>
      </c>
      <c r="C253" s="274">
        <f>IF(C$115=0,0,(C$115-C$158)/NFM_fec!C$115)</f>
        <v>1.5555365081105048</v>
      </c>
      <c r="D253" s="274">
        <f>IF(D$115=0,0,(D$115-D$158)/NFM_fec!D$115)</f>
        <v>1.3251651925645895</v>
      </c>
      <c r="E253" s="274">
        <f>IF(E$115=0,0,(E$115-E$158)/NFM_fec!E$115)</f>
        <v>1.3883349231767348</v>
      </c>
      <c r="F253" s="274">
        <f>IF(F$115=0,0,(F$115-F$158)/NFM_fec!F$115)</f>
        <v>1.3464200890465294</v>
      </c>
      <c r="G253" s="274">
        <f>IF(G$115=0,0,(G$115-G$158)/NFM_fec!G$115)</f>
        <v>1.2899551160374769</v>
      </c>
      <c r="H253" s="274">
        <f>IF(H$115=0,0,(H$115-H$158)/NFM_fec!H$115)</f>
        <v>1.3157540392327718</v>
      </c>
      <c r="I253" s="274">
        <f>IF(I$115=0,0,(I$115-I$158)/NFM_fec!I$115)</f>
        <v>1.288566736142283</v>
      </c>
      <c r="J253" s="274">
        <f>IF(J$115=0,0,(J$115-J$158)/NFM_fec!J$115)</f>
        <v>1.2453649891532839</v>
      </c>
      <c r="K253" s="274">
        <f>IF(K$115=0,0,(K$115-K$158)/NFM_fec!K$115)</f>
        <v>1.6952505212522129</v>
      </c>
      <c r="L253" s="274">
        <f>IF(L$115=0,0,(L$115-L$158)/NFM_fec!L$115)</f>
        <v>1.7901818471005455</v>
      </c>
      <c r="M253" s="274">
        <f>IF(M$115=0,0,(M$115-M$158)/NFM_fec!M$115)</f>
        <v>1.7994503791039627</v>
      </c>
      <c r="N253" s="274">
        <f>IF(N$115=0,0,(N$115-N$158)/NFM_fec!N$115)</f>
        <v>1.7268860116716624</v>
      </c>
      <c r="O253" s="274">
        <f>IF(O$115=0,0,(O$115-O$158)/NFM_fec!O$115)</f>
        <v>1.6007427730251365</v>
      </c>
      <c r="P253" s="274">
        <f>IF(P$115=0,0,(P$115-P$158)/NFM_fec!P$115)</f>
        <v>1.5781280964376823</v>
      </c>
      <c r="Q253" s="274">
        <f>IF(Q$115=0,0,(Q$115-Q$158)/NFM_fec!Q$115)</f>
        <v>1.578818602073927</v>
      </c>
      <c r="R253" s="274">
        <f>IF(R$115=0,0,(R$115-R$158)/NFM_fec!R$115)</f>
        <v>1.6329391994984563</v>
      </c>
      <c r="S253" s="274">
        <f>IF(S$115=0,0,(S$115-S$158)/NFM_fec!S$115)</f>
        <v>1.6404349297158654</v>
      </c>
      <c r="T253" s="274">
        <f>IF(T$115=0,0,(T$115-T$158)/NFM_fec!T$115)</f>
        <v>1.7777632432473811</v>
      </c>
      <c r="U253" s="274">
        <f>IF(U$115=0,0,(U$115-U$158)/NFM_fec!U$115)</f>
        <v>1.8733690180481595</v>
      </c>
      <c r="V253" s="274">
        <f>IF(V$115=0,0,(V$115-V$158)/NFM_fec!V$115)</f>
        <v>1.6801256274169314</v>
      </c>
      <c r="W253" s="274">
        <f>IF(W$115=0,0,(W$115-W$158)/NFM_fec!W$115)</f>
        <v>1.7332234922784815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1.1185830355031752</v>
      </c>
      <c r="C258" s="277">
        <f>IF(C$120=0,0,C$120/NFM_fec!C$120)</f>
        <v>1.2265772216213333</v>
      </c>
      <c r="D258" s="277">
        <f>IF(D$120=0,0,D$120/NFM_fec!D$120)</f>
        <v>1.0615355723430127</v>
      </c>
      <c r="E258" s="277">
        <f>IF(E$120=0,0,E$120/NFM_fec!E$120)</f>
        <v>1.1224510308729645</v>
      </c>
      <c r="F258" s="277">
        <f>IF(F$120=0,0,F$120/NFM_fec!F$120)</f>
        <v>1.1065513928739616</v>
      </c>
      <c r="G258" s="277">
        <f>IF(G$120=0,0,G$120/NFM_fec!G$120)</f>
        <v>1.0570668022680763</v>
      </c>
      <c r="H258" s="277">
        <f>IF(H$120=0,0,H$120/NFM_fec!H$120)</f>
        <v>1.0519862629067791</v>
      </c>
      <c r="I258" s="277">
        <f>IF(I$120=0,0,I$120/NFM_fec!I$120)</f>
        <v>1.0468521387233209</v>
      </c>
      <c r="J258" s="277">
        <f>IF(J$120=0,0,J$120/NFM_fec!J$120)</f>
        <v>0.98973591942716865</v>
      </c>
      <c r="K258" s="277">
        <f>IF(K$120=0,0,K$120/NFM_fec!K$120)</f>
        <v>1.473305040520801</v>
      </c>
      <c r="L258" s="277">
        <f>IF(L$120=0,0,L$120/NFM_fec!L$120)</f>
        <v>1.6629625050432826</v>
      </c>
      <c r="M258" s="277">
        <f>IF(M$120=0,0,M$120/NFM_fec!M$120)</f>
        <v>1.6722761003822146</v>
      </c>
      <c r="N258" s="277">
        <f>IF(N$120=0,0,N$120/NFM_fec!N$120)</f>
        <v>1.6181132131858187</v>
      </c>
      <c r="O258" s="277">
        <f>IF(O$120=0,0,O$120/NFM_fec!O$120)</f>
        <v>1.5163509044316867</v>
      </c>
      <c r="P258" s="277">
        <f>IF(P$120=0,0,P$120/NFM_fec!P$120)</f>
        <v>1.4882214428041638</v>
      </c>
      <c r="Q258" s="277">
        <f>IF(Q$120=0,0,Q$120/NFM_fec!Q$120)</f>
        <v>1.4714549363296736</v>
      </c>
      <c r="R258" s="277">
        <f>IF(R$120=0,0,R$120/NFM_fec!R$120)</f>
        <v>1.4916878548523966</v>
      </c>
      <c r="S258" s="277">
        <f>IF(S$120=0,0,S$120/NFM_fec!S$120)</f>
        <v>1.5315024831170334</v>
      </c>
      <c r="T258" s="277">
        <f>IF(T$120=0,0,T$120/NFM_fec!T$120)</f>
        <v>1.5052617940888877</v>
      </c>
      <c r="U258" s="277">
        <f>IF(U$120=0,0,U$120/NFM_fec!U$120)</f>
        <v>1.6219879729606719</v>
      </c>
      <c r="V258" s="277">
        <f>IF(V$120=0,0,V$120/NFM_fec!V$120)</f>
        <v>1.5060214684670625</v>
      </c>
      <c r="W258" s="277">
        <f>IF(W$120=0,0,W$120/NFM_fec!W$120)</f>
        <v>1.5177550928094867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1.4293211756065105</v>
      </c>
      <c r="C259" s="278">
        <f>IF(C$126=0,0,C$126/NFM_fec!C$126)</f>
        <v>1.5388437014322571</v>
      </c>
      <c r="D259" s="278">
        <f>IF(D$126=0,0,D$126/NFM_fec!D$126)</f>
        <v>1.2655763931055304</v>
      </c>
      <c r="E259" s="278">
        <f>IF(E$126=0,0,E$126/NFM_fec!E$126)</f>
        <v>1.3359374839365601</v>
      </c>
      <c r="F259" s="278">
        <f>IF(F$126=0,0,F$126/NFM_fec!F$126)</f>
        <v>1.2898546187763043</v>
      </c>
      <c r="G259" s="278">
        <f>IF(G$126=0,0,G$126/NFM_fec!G$126)</f>
        <v>1.2292294167537829</v>
      </c>
      <c r="H259" s="278">
        <f>IF(H$126=0,0,H$126/NFM_fec!H$126)</f>
        <v>1.2649976234812677</v>
      </c>
      <c r="I259" s="278">
        <f>IF(I$126=0,0,I$126/NFM_fec!I$126)</f>
        <v>1.2357889316193993</v>
      </c>
      <c r="J259" s="278">
        <f>IF(J$126=0,0,J$126/NFM_fec!J$126)</f>
        <v>1.187541874803121</v>
      </c>
      <c r="K259" s="278">
        <f>IF(K$126=0,0,K$126/NFM_fec!K$126)</f>
        <v>1.6852806790247994</v>
      </c>
      <c r="L259" s="278">
        <f>IF(L$126=0,0,L$126/NFM_fec!L$126)</f>
        <v>1.8003295273032383</v>
      </c>
      <c r="M259" s="278">
        <f>IF(M$126=0,0,M$126/NFM_fec!M$126)</f>
        <v>1.8047880446820246</v>
      </c>
      <c r="N259" s="278">
        <f>IF(N$126=0,0,N$126/NFM_fec!N$126)</f>
        <v>1.720986387223941</v>
      </c>
      <c r="O259" s="278">
        <f>IF(O$126=0,0,O$126/NFM_fec!O$126)</f>
        <v>1.5761794668355571</v>
      </c>
      <c r="P259" s="278">
        <f>IF(P$126=0,0,P$126/NFM_fec!P$126)</f>
        <v>1.5507773241754756</v>
      </c>
      <c r="Q259" s="278">
        <f>IF(Q$126=0,0,Q$126/NFM_fec!Q$126)</f>
        <v>1.5521634196128411</v>
      </c>
      <c r="R259" s="278">
        <f>IF(R$126=0,0,R$126/NFM_fec!R$126)</f>
        <v>1.6058688612263254</v>
      </c>
      <c r="S259" s="278">
        <f>IF(S$126=0,0,S$126/NFM_fec!S$126)</f>
        <v>1.6147922924354299</v>
      </c>
      <c r="T259" s="278">
        <f>IF(T$126=0,0,T$126/NFM_fec!T$126)</f>
        <v>1.8137499646297888</v>
      </c>
      <c r="U259" s="278">
        <f>IF(U$126=0,0,U$126/NFM_fec!U$126)</f>
        <v>1.9208838279276412</v>
      </c>
      <c r="V259" s="278">
        <f>IF(V$126=0,0,V$126/NFM_fec!V$126)</f>
        <v>1.6831486971869933</v>
      </c>
      <c r="W259" s="278">
        <f>IF(W$126=0,0,W$126/NFM_fec!W$126)</f>
        <v>1.7332251080010577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1.3004479082208436</v>
      </c>
      <c r="C260" s="278">
        <f>IF(C$134=0,0,C$134/NFM_fec!C$134)</f>
        <v>1.4170525858189054</v>
      </c>
      <c r="D260" s="278">
        <f>IF(D$134=0,0,D$134/NFM_fec!D$134)</f>
        <v>1.2297032570775115</v>
      </c>
      <c r="E260" s="278">
        <f>IF(E$134=0,0,E$134/NFM_fec!E$134)</f>
        <v>1.2991238547839019</v>
      </c>
      <c r="F260" s="278">
        <f>IF(F$134=0,0,F$134/NFM_fec!F$134)</f>
        <v>1.2582523111046982</v>
      </c>
      <c r="G260" s="278">
        <f>IF(G$134=0,0,G$134/NFM_fec!G$134)</f>
        <v>1.1921488208176412</v>
      </c>
      <c r="H260" s="278">
        <f>IF(H$134=0,0,H$134/NFM_fec!H$134)</f>
        <v>1.1962186907688999</v>
      </c>
      <c r="I260" s="278">
        <f>IF(I$134=0,0,I$134/NFM_fec!I$134)</f>
        <v>1.1699711375046669</v>
      </c>
      <c r="J260" s="278">
        <f>IF(J$134=0,0,J$134/NFM_fec!J$134)</f>
        <v>1.124337689816739</v>
      </c>
      <c r="K260" s="278">
        <f>IF(K$134=0,0,K$134/NFM_fec!K$134)</f>
        <v>1.5997722586352685</v>
      </c>
      <c r="L260" s="278">
        <f>IF(L$134=0,0,L$134/NFM_fec!L$134)</f>
        <v>1.6981948713908301</v>
      </c>
      <c r="M260" s="278">
        <f>IF(M$134=0,0,M$134/NFM_fec!M$134)</f>
        <v>1.7397826869119462</v>
      </c>
      <c r="N260" s="278">
        <f>IF(N$134=0,0,N$134/NFM_fec!N$134)</f>
        <v>1.6670556438085216</v>
      </c>
      <c r="O260" s="278">
        <f>IF(O$134=0,0,O$134/NFM_fec!O$134)</f>
        <v>1.5645105677254896</v>
      </c>
      <c r="P260" s="278">
        <f>IF(P$134=0,0,P$134/NFM_fec!P$134)</f>
        <v>1.5402664913483237</v>
      </c>
      <c r="Q260" s="278">
        <f>IF(Q$134=0,0,Q$134/NFM_fec!Q$134)</f>
        <v>1.5304630085895021</v>
      </c>
      <c r="R260" s="278">
        <f>IF(R$134=0,0,R$134/NFM_fec!R$134)</f>
        <v>1.6058688612263252</v>
      </c>
      <c r="S260" s="278">
        <f>IF(S$134=0,0,S$134/NFM_fec!S$134)</f>
        <v>1.6147922924354301</v>
      </c>
      <c r="T260" s="278">
        <f>IF(T$134=0,0,T$134/NFM_fec!T$134)</f>
        <v>1.6423774575051977</v>
      </c>
      <c r="U260" s="278">
        <f>IF(U$134=0,0,U$134/NFM_fec!U$134)</f>
        <v>1.7612782174008148</v>
      </c>
      <c r="V260" s="278">
        <f>IF(V$134=0,0,V$134/NFM_fec!V$134)</f>
        <v>1.6021240717931873</v>
      </c>
      <c r="W260" s="278">
        <f>IF(W$134=0,0,W$134/NFM_fec!W$134)</f>
        <v>1.6850327233288285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2.1910113661907036</v>
      </c>
      <c r="C261" s="279">
        <f>IF(C$141=0,0,C$141/NFM_fec!C$141)</f>
        <v>2.2349853182123152</v>
      </c>
      <c r="D261" s="279">
        <f>IF(D$141=0,0,D$141/NFM_fec!D$141)</f>
        <v>2.0946453644758507</v>
      </c>
      <c r="E261" s="279">
        <f>IF(E$141=0,0,E$141/NFM_fec!E$141)</f>
        <v>2.117706341947581</v>
      </c>
      <c r="F261" s="279">
        <f>IF(F$141=0,0,F$141/NFM_fec!F$141)</f>
        <v>2.0894070309879114</v>
      </c>
      <c r="G261" s="279">
        <f>IF(G$141=0,0,G$141/NFM_fec!G$141)</f>
        <v>2.0706471519593097</v>
      </c>
      <c r="H261" s="279">
        <f>IF(H$141=0,0,H$141/NFM_fec!H$141)</f>
        <v>2.1041379301130023</v>
      </c>
      <c r="I261" s="279">
        <f>IF(I$141=0,0,I$141/NFM_fec!I$141)</f>
        <v>2.0830609181619417</v>
      </c>
      <c r="J261" s="279">
        <f>IF(J$141=0,0,J$141/NFM_fec!J$141)</f>
        <v>2.0662938640660853</v>
      </c>
      <c r="K261" s="279">
        <f>IF(K$141=0,0,K$141/NFM_fec!K$141)</f>
        <v>2.2459534371443937</v>
      </c>
      <c r="L261" s="279">
        <f>IF(L$141=0,0,L$141/NFM_fec!L$141)</f>
        <v>2.2609146648690523</v>
      </c>
      <c r="M261" s="279">
        <f>IF(M$141=0,0,M$141/NFM_fec!M$141)</f>
        <v>2.2330470095239794</v>
      </c>
      <c r="N261" s="279">
        <f>IF(N$141=0,0,N$141/NFM_fec!N$141)</f>
        <v>2.1998153090368615</v>
      </c>
      <c r="O261" s="279">
        <f>IF(O$141=0,0,O$141/NFM_fec!O$141)</f>
        <v>2.1186413424812196</v>
      </c>
      <c r="P261" s="279">
        <f>IF(P$141=0,0,P$141/NFM_fec!P$141)</f>
        <v>2.1086893456868681</v>
      </c>
      <c r="Q261" s="279">
        <f>IF(Q$141=0,0,Q$141/NFM_fec!Q$141)</f>
        <v>2.1337236336165364</v>
      </c>
      <c r="R261" s="279">
        <f>IF(R$141=0,0,R$141/NFM_fec!R$141)</f>
        <v>2.1484613122491871</v>
      </c>
      <c r="S261" s="279">
        <f>IF(S$141=0,0,S$141/NFM_fec!S$141)</f>
        <v>2.1460488979938441</v>
      </c>
      <c r="T261" s="279">
        <f>IF(T$141=0,0,T$141/NFM_fec!T$141)</f>
        <v>2.2804295813914952</v>
      </c>
      <c r="U261" s="279">
        <f>IF(U$141=0,0,U$141/NFM_fec!U$141)</f>
        <v>2.2808849024338471</v>
      </c>
      <c r="V261" s="279">
        <f>IF(V$141=0,0,V$141/NFM_fec!V$141)</f>
        <v>2.1820207482808267</v>
      </c>
      <c r="W261" s="279">
        <f>IF(W$141=0,0,W$141/NFM_fec!W$141)</f>
        <v>2.1882793786349106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IT: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22849.761526232112</v>
      </c>
      <c r="C3" s="205">
        <f t="shared" si="0"/>
        <v>21886.038285210776</v>
      </c>
      <c r="D3" s="205">
        <f t="shared" si="0"/>
        <v>22512.562192133475</v>
      </c>
      <c r="E3" s="205">
        <f t="shared" si="0"/>
        <v>21138.49316378239</v>
      </c>
      <c r="F3" s="205">
        <f t="shared" si="0"/>
        <v>20690.549938635966</v>
      </c>
      <c r="G3" s="205">
        <f t="shared" si="0"/>
        <v>19802.486694806386</v>
      </c>
      <c r="H3" s="205">
        <f t="shared" si="0"/>
        <v>19601.891017666087</v>
      </c>
      <c r="I3" s="205">
        <f t="shared" si="0"/>
        <v>19724.644231087204</v>
      </c>
      <c r="J3" s="205">
        <f t="shared" si="0"/>
        <v>18859.456904700528</v>
      </c>
      <c r="K3" s="205">
        <f t="shared" si="0"/>
        <v>17345.475601410748</v>
      </c>
      <c r="L3" s="205">
        <f t="shared" si="0"/>
        <v>19108.349408131209</v>
      </c>
      <c r="M3" s="205">
        <f t="shared" si="0"/>
        <v>18925.12340867758</v>
      </c>
      <c r="N3" s="205">
        <f t="shared" si="0"/>
        <v>18541.240767184077</v>
      </c>
      <c r="O3" s="205">
        <f t="shared" si="0"/>
        <v>18734.852255528356</v>
      </c>
      <c r="P3" s="205">
        <f t="shared" si="0"/>
        <v>18213.705814129393</v>
      </c>
      <c r="Q3" s="205">
        <f t="shared" si="0"/>
        <v>19784.7</v>
      </c>
      <c r="R3" s="205">
        <f t="shared" si="0"/>
        <v>21103.594457265677</v>
      </c>
      <c r="S3" s="205">
        <f t="shared" si="0"/>
        <v>21015.798689672811</v>
      </c>
      <c r="T3" s="205">
        <f t="shared" si="0"/>
        <v>20898.130759275657</v>
      </c>
      <c r="U3" s="205">
        <f t="shared" si="0"/>
        <v>21211.814297151563</v>
      </c>
      <c r="V3" s="205">
        <f t="shared" si="0"/>
        <v>21436.585019187947</v>
      </c>
      <c r="W3" s="205">
        <f t="shared" si="0"/>
        <v>22136.593068832306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13295.045045045044</v>
      </c>
      <c r="C4" s="243">
        <f t="shared" si="1"/>
        <v>11901.490288224555</v>
      </c>
      <c r="D4" s="243">
        <f t="shared" si="1"/>
        <v>12176.291492363674</v>
      </c>
      <c r="E4" s="243">
        <f t="shared" si="1"/>
        <v>11017.664212639833</v>
      </c>
      <c r="F4" s="243">
        <f t="shared" si="1"/>
        <v>11068.20174156975</v>
      </c>
      <c r="G4" s="243">
        <f t="shared" si="1"/>
        <v>10834.212699577904</v>
      </c>
      <c r="H4" s="243">
        <f t="shared" si="1"/>
        <v>10823.135560632451</v>
      </c>
      <c r="I4" s="243">
        <f t="shared" si="1"/>
        <v>11086.9828812046</v>
      </c>
      <c r="J4" s="243">
        <f t="shared" si="1"/>
        <v>10003.007648019251</v>
      </c>
      <c r="K4" s="243">
        <f t="shared" si="1"/>
        <v>8887.8243933252616</v>
      </c>
      <c r="L4" s="243">
        <f t="shared" si="1"/>
        <v>10319.598604391318</v>
      </c>
      <c r="M4" s="243">
        <f t="shared" si="1"/>
        <v>10024.42192777345</v>
      </c>
      <c r="N4" s="243">
        <f t="shared" si="1"/>
        <v>9819.1960387495747</v>
      </c>
      <c r="O4" s="243">
        <f t="shared" si="1"/>
        <v>9952.4617306774198</v>
      </c>
      <c r="P4" s="243">
        <f t="shared" si="1"/>
        <v>9957.6420755382987</v>
      </c>
      <c r="Q4" s="243">
        <f t="shared" si="1"/>
        <v>10896.2</v>
      </c>
      <c r="R4" s="243">
        <f t="shared" si="1"/>
        <v>11905.587305989442</v>
      </c>
      <c r="S4" s="243">
        <f t="shared" si="1"/>
        <v>11959.194916087907</v>
      </c>
      <c r="T4" s="243">
        <f t="shared" si="1"/>
        <v>11965.670581595617</v>
      </c>
      <c r="U4" s="243">
        <f t="shared" si="1"/>
        <v>11463.282885281322</v>
      </c>
      <c r="V4" s="243">
        <f t="shared" si="1"/>
        <v>11510.967925332829</v>
      </c>
      <c r="W4" s="243">
        <f t="shared" si="1"/>
        <v>12565.96076662061</v>
      </c>
      <c r="DA4" s="83"/>
    </row>
    <row r="5" spans="1:105" ht="12" customHeight="1" x14ac:dyDescent="0.25">
      <c r="A5" s="99" t="s">
        <v>57</v>
      </c>
      <c r="B5" s="284">
        <v>2182.7624538029731</v>
      </c>
      <c r="C5" s="284">
        <v>2065.200595008263</v>
      </c>
      <c r="D5" s="284">
        <v>2088.9069092200239</v>
      </c>
      <c r="E5" s="284">
        <v>1727.8597737446501</v>
      </c>
      <c r="F5" s="284">
        <v>1649.3505212064231</v>
      </c>
      <c r="G5" s="284">
        <v>1919.7920187772349</v>
      </c>
      <c r="H5" s="284">
        <v>1918.810348859648</v>
      </c>
      <c r="I5" s="284">
        <v>1942.0579798620529</v>
      </c>
      <c r="J5" s="284">
        <v>2305.8487487771222</v>
      </c>
      <c r="K5" s="284">
        <v>1706.5192670620379</v>
      </c>
      <c r="L5" s="284">
        <v>2798.6634999074108</v>
      </c>
      <c r="M5" s="284">
        <v>2690.7945659141192</v>
      </c>
      <c r="N5" s="284">
        <v>2422.8278611473902</v>
      </c>
      <c r="O5" s="284">
        <v>2639.8663718339471</v>
      </c>
      <c r="P5" s="284">
        <v>2605.368980327436</v>
      </c>
      <c r="Q5" s="284">
        <v>3258.752627899948</v>
      </c>
      <c r="R5" s="284">
        <v>3858.828956604485</v>
      </c>
      <c r="S5" s="284">
        <v>4563.1133374650808</v>
      </c>
      <c r="T5" s="284">
        <v>4375.3503867500276</v>
      </c>
      <c r="U5" s="284">
        <v>3906.9901327117291</v>
      </c>
      <c r="V5" s="284">
        <v>3262.4794794661411</v>
      </c>
      <c r="W5" s="284">
        <v>3773.0874572783518</v>
      </c>
      <c r="DA5" s="94" t="s">
        <v>940</v>
      </c>
    </row>
    <row r="6" spans="1:105" ht="12" customHeight="1" x14ac:dyDescent="0.25">
      <c r="A6" s="99" t="s">
        <v>47</v>
      </c>
      <c r="B6" s="284">
        <v>11112.28259124207</v>
      </c>
      <c r="C6" s="284">
        <v>9836.2896932162912</v>
      </c>
      <c r="D6" s="284">
        <v>10087.38458314365</v>
      </c>
      <c r="E6" s="284">
        <v>9289.8044388951821</v>
      </c>
      <c r="F6" s="284">
        <v>9418.8512203633272</v>
      </c>
      <c r="G6" s="284">
        <v>8914.4206808006693</v>
      </c>
      <c r="H6" s="284">
        <v>8904.3252117728025</v>
      </c>
      <c r="I6" s="284">
        <v>9144.9249013425469</v>
      </c>
      <c r="J6" s="284">
        <v>7697.1588992421284</v>
      </c>
      <c r="K6" s="284">
        <v>7181.3051262632234</v>
      </c>
      <c r="L6" s="284">
        <v>7520.9351044839077</v>
      </c>
      <c r="M6" s="284">
        <v>7333.6273618593304</v>
      </c>
      <c r="N6" s="284">
        <v>7396.368177602184</v>
      </c>
      <c r="O6" s="284">
        <v>7312.5953588434732</v>
      </c>
      <c r="P6" s="284">
        <v>7352.2730952108632</v>
      </c>
      <c r="Q6" s="284">
        <v>7637.4473721000531</v>
      </c>
      <c r="R6" s="284">
        <v>8046.758349384957</v>
      </c>
      <c r="S6" s="284">
        <v>7396.0815786228259</v>
      </c>
      <c r="T6" s="284">
        <v>7590.3201948455899</v>
      </c>
      <c r="U6" s="284">
        <v>7556.2927525695923</v>
      </c>
      <c r="V6" s="284">
        <v>8248.4884458666875</v>
      </c>
      <c r="W6" s="284">
        <v>8792.8733093422579</v>
      </c>
      <c r="DA6" s="94" t="s">
        <v>941</v>
      </c>
    </row>
    <row r="7" spans="1:105" ht="12" customHeight="1" x14ac:dyDescent="0.25">
      <c r="A7" s="49" t="s">
        <v>48</v>
      </c>
      <c r="B7" s="244">
        <v>9554.7164811870698</v>
      </c>
      <c r="C7" s="244">
        <v>9984.5479969862208</v>
      </c>
      <c r="D7" s="244">
        <v>10336.270699769801</v>
      </c>
      <c r="E7" s="244">
        <v>10120.828951142559</v>
      </c>
      <c r="F7" s="244">
        <v>9622.3481970662142</v>
      </c>
      <c r="G7" s="244">
        <v>8968.2739952284828</v>
      </c>
      <c r="H7" s="244">
        <v>8778.7554570336342</v>
      </c>
      <c r="I7" s="244">
        <v>8637.6613498826046</v>
      </c>
      <c r="J7" s="244">
        <v>8856.4492566812751</v>
      </c>
      <c r="K7" s="244">
        <v>8457.6512080854864</v>
      </c>
      <c r="L7" s="244">
        <v>8788.7508037398929</v>
      </c>
      <c r="M7" s="244">
        <v>8900.701480904132</v>
      </c>
      <c r="N7" s="244">
        <v>8722.0447284345028</v>
      </c>
      <c r="O7" s="244">
        <v>8782.3905248509345</v>
      </c>
      <c r="P7" s="244">
        <v>8256.0637385910941</v>
      </c>
      <c r="Q7" s="244">
        <v>8888.5</v>
      </c>
      <c r="R7" s="244">
        <v>9198.0071512762352</v>
      </c>
      <c r="S7" s="244">
        <v>9056.6037735849059</v>
      </c>
      <c r="T7" s="244">
        <v>8932.4601776800373</v>
      </c>
      <c r="U7" s="244">
        <v>9748.5314118702427</v>
      </c>
      <c r="V7" s="244">
        <v>9925.6170938551186</v>
      </c>
      <c r="W7" s="244">
        <v>9570.6323022116958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4009.3396306105119</v>
      </c>
      <c r="C10" s="243">
        <v>3839.6678032613431</v>
      </c>
      <c r="D10" s="243">
        <v>3834.3178354716929</v>
      </c>
      <c r="E10" s="243">
        <v>4015.5680090564019</v>
      </c>
      <c r="F10" s="243">
        <v>3807.7017680396261</v>
      </c>
      <c r="G10" s="243">
        <v>4246.6843145331504</v>
      </c>
      <c r="H10" s="243">
        <v>4183.7062532525206</v>
      </c>
      <c r="I10" s="243">
        <v>4709.439106153618</v>
      </c>
      <c r="J10" s="243">
        <v>4600.4373108172886</v>
      </c>
      <c r="K10" s="243">
        <v>3698.9725877927522</v>
      </c>
      <c r="L10" s="243">
        <v>4368.767174668068</v>
      </c>
      <c r="M10" s="243">
        <v>4206.2666404089123</v>
      </c>
      <c r="N10" s="243">
        <v>4001.8999611558702</v>
      </c>
      <c r="O10" s="243">
        <v>4229.2045699715563</v>
      </c>
      <c r="P10" s="243">
        <v>3869.169795024427</v>
      </c>
      <c r="Q10" s="243">
        <v>4001.2548178320708</v>
      </c>
      <c r="R10" s="243">
        <v>4178.3153037342072</v>
      </c>
      <c r="S10" s="243">
        <v>5328.0527057113904</v>
      </c>
      <c r="T10" s="243">
        <v>5163.483421178873</v>
      </c>
      <c r="U10" s="243">
        <v>4903.3616264057728</v>
      </c>
      <c r="V10" s="243">
        <v>4307.6325981357804</v>
      </c>
      <c r="W10" s="243">
        <v>4649.7979003039991</v>
      </c>
      <c r="DA10" s="83" t="s">
        <v>944</v>
      </c>
    </row>
    <row r="11" spans="1:105" ht="12" customHeight="1" x14ac:dyDescent="0.25">
      <c r="A11" s="107" t="s">
        <v>945</v>
      </c>
      <c r="B11" s="284">
        <v>3987.2841748309002</v>
      </c>
      <c r="C11" s="284">
        <v>3381.3012923644628</v>
      </c>
      <c r="D11" s="284">
        <v>3338.2941464944352</v>
      </c>
      <c r="E11" s="284">
        <v>4244.9678650484639</v>
      </c>
      <c r="F11" s="284">
        <v>4232.9627998641827</v>
      </c>
      <c r="G11" s="284">
        <v>3888.3810117443832</v>
      </c>
      <c r="H11" s="284">
        <v>3746.3646042451028</v>
      </c>
      <c r="I11" s="284">
        <v>4503.1989099420171</v>
      </c>
      <c r="J11" s="284">
        <v>2867.7799640164549</v>
      </c>
      <c r="K11" s="284">
        <v>3213.0633293035371</v>
      </c>
      <c r="L11" s="284">
        <v>2496.658008420739</v>
      </c>
      <c r="M11" s="284">
        <v>2472.2897742821301</v>
      </c>
      <c r="N11" s="284">
        <v>2766.877237801295</v>
      </c>
      <c r="O11" s="284">
        <v>2663.577425580916</v>
      </c>
      <c r="P11" s="284">
        <v>2310.636095424999</v>
      </c>
      <c r="Q11" s="284">
        <v>1848.677671792617</v>
      </c>
      <c r="R11" s="284">
        <v>1806.67972159479</v>
      </c>
      <c r="S11" s="284">
        <v>1800.239882938512</v>
      </c>
      <c r="T11" s="284">
        <v>1904.760713796202</v>
      </c>
      <c r="U11" s="284">
        <v>1833.4555413151991</v>
      </c>
      <c r="V11" s="284">
        <v>1846.213745319197</v>
      </c>
      <c r="W11" s="284">
        <v>2065.081811517844</v>
      </c>
      <c r="DA11" s="94" t="s">
        <v>946</v>
      </c>
    </row>
    <row r="12" spans="1:105" ht="12" customHeight="1" x14ac:dyDescent="0.25">
      <c r="A12" s="49" t="s">
        <v>947</v>
      </c>
      <c r="B12" s="244">
        <v>1968.7860050774009</v>
      </c>
      <c r="C12" s="244">
        <v>2120.9786003894292</v>
      </c>
      <c r="D12" s="244">
        <v>2186.036530695932</v>
      </c>
      <c r="E12" s="244">
        <v>2632.8633091258712</v>
      </c>
      <c r="F12" s="244">
        <v>2494.8763811230742</v>
      </c>
      <c r="G12" s="244">
        <v>2218.5108159592428</v>
      </c>
      <c r="H12" s="244">
        <v>2156.0175987815751</v>
      </c>
      <c r="I12" s="244">
        <v>2319.5764258195131</v>
      </c>
      <c r="J12" s="244">
        <v>2012.159629766375</v>
      </c>
      <c r="K12" s="244">
        <v>2212.3394904582092</v>
      </c>
      <c r="L12" s="244">
        <v>1748.7597052228309</v>
      </c>
      <c r="M12" s="244">
        <v>1762.299693451105</v>
      </c>
      <c r="N12" s="244">
        <v>1886.0826743238599</v>
      </c>
      <c r="O12" s="244">
        <v>1842.16070667139</v>
      </c>
      <c r="P12" s="244">
        <v>1593.6644073650391</v>
      </c>
      <c r="Q12" s="244">
        <v>1553.391070081959</v>
      </c>
      <c r="R12" s="244">
        <v>1460.92854734144</v>
      </c>
      <c r="S12" s="244">
        <v>1612.8881435920571</v>
      </c>
      <c r="T12" s="244">
        <v>1591.861488660028</v>
      </c>
      <c r="U12" s="244">
        <v>1808.023634451589</v>
      </c>
      <c r="V12" s="244">
        <v>1827.925478504068</v>
      </c>
      <c r="W12" s="244">
        <v>1653.0370627093521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4454.8218117894576</v>
      </c>
      <c r="C15" s="243">
        <v>4454.8218117894576</v>
      </c>
      <c r="D15" s="243">
        <v>4079.873069687475</v>
      </c>
      <c r="E15" s="243">
        <v>4454.8218117894576</v>
      </c>
      <c r="F15" s="243">
        <v>4079.873069687475</v>
      </c>
      <c r="G15" s="243">
        <v>4829.7705538914406</v>
      </c>
      <c r="H15" s="243">
        <v>4829.7705538914406</v>
      </c>
      <c r="I15" s="243">
        <v>5204.7192959934237</v>
      </c>
      <c r="J15" s="243">
        <v>5204.7192959934237</v>
      </c>
      <c r="K15" s="243">
        <v>4829.7705538914406</v>
      </c>
      <c r="L15" s="243">
        <v>4829.7705538914406</v>
      </c>
      <c r="M15" s="243">
        <v>4829.7705538914406</v>
      </c>
      <c r="N15" s="243">
        <v>4454.8218117894576</v>
      </c>
      <c r="O15" s="243">
        <v>4454.8218117894576</v>
      </c>
      <c r="P15" s="243">
        <v>4079.873069687475</v>
      </c>
      <c r="Q15" s="243">
        <v>4454.8218117894576</v>
      </c>
      <c r="R15" s="243">
        <v>4454.8218117894576</v>
      </c>
      <c r="S15" s="243">
        <v>5954.6167801973888</v>
      </c>
      <c r="T15" s="243">
        <v>5954.6167801973888</v>
      </c>
      <c r="U15" s="243">
        <v>5579.6680380954058</v>
      </c>
      <c r="V15" s="243">
        <v>5204.7192959934227</v>
      </c>
      <c r="W15" s="243">
        <v>5204.7192959934227</v>
      </c>
      <c r="DA15" s="83" t="s">
        <v>949</v>
      </c>
    </row>
    <row r="16" spans="1:105" ht="12" customHeight="1" x14ac:dyDescent="0.25">
      <c r="A16" s="107" t="s">
        <v>945</v>
      </c>
      <c r="B16" s="284">
        <v>4430.3157498121109</v>
      </c>
      <c r="C16" s="284">
        <v>4081.2272956235938</v>
      </c>
      <c r="D16" s="284">
        <v>3732.1388414350781</v>
      </c>
      <c r="E16" s="284">
        <v>4779.404204000627</v>
      </c>
      <c r="F16" s="284">
        <v>4779.404204000627</v>
      </c>
      <c r="G16" s="284">
        <v>4430.3157498121109</v>
      </c>
      <c r="H16" s="284">
        <v>4430.3157498121109</v>
      </c>
      <c r="I16" s="284">
        <v>4779.404204000627</v>
      </c>
      <c r="J16" s="284">
        <v>4430.3157498121109</v>
      </c>
      <c r="K16" s="284">
        <v>4430.3157498121109</v>
      </c>
      <c r="L16" s="284">
        <v>4081.2272956235938</v>
      </c>
      <c r="M16" s="284">
        <v>4081.2272956235938</v>
      </c>
      <c r="N16" s="284">
        <v>3732.1388414350781</v>
      </c>
      <c r="O16" s="284">
        <v>3383.0503872465611</v>
      </c>
      <c r="P16" s="284">
        <v>3383.0503872465611</v>
      </c>
      <c r="Q16" s="284">
        <v>3033.961933058044</v>
      </c>
      <c r="R16" s="284">
        <v>2684.8734788695278</v>
      </c>
      <c r="S16" s="284">
        <v>2684.8734788695278</v>
      </c>
      <c r="T16" s="284">
        <v>2335.7850246810108</v>
      </c>
      <c r="U16" s="284">
        <v>1986.6965704924951</v>
      </c>
      <c r="V16" s="284">
        <v>1986.6965704924951</v>
      </c>
      <c r="W16" s="284">
        <v>2335.7850246810108</v>
      </c>
      <c r="DA16" s="94" t="s">
        <v>950</v>
      </c>
    </row>
    <row r="17" spans="1:105" ht="12" customHeight="1" x14ac:dyDescent="0.25">
      <c r="A17" s="49" t="s">
        <v>947</v>
      </c>
      <c r="B17" s="244">
        <v>2187.540005641556</v>
      </c>
      <c r="C17" s="244">
        <v>2349.6665193807889</v>
      </c>
      <c r="D17" s="244">
        <v>2349.6665193807889</v>
      </c>
      <c r="E17" s="244">
        <v>2836.0460605984881</v>
      </c>
      <c r="F17" s="244">
        <v>2673.9195468592552</v>
      </c>
      <c r="G17" s="244">
        <v>2673.9195468592552</v>
      </c>
      <c r="H17" s="244">
        <v>2511.7930331200218</v>
      </c>
      <c r="I17" s="244">
        <v>2511.7930331200218</v>
      </c>
      <c r="J17" s="244">
        <v>2511.7930331200218</v>
      </c>
      <c r="K17" s="244">
        <v>2349.6665193807889</v>
      </c>
      <c r="L17" s="244">
        <v>2187.540005641556</v>
      </c>
      <c r="M17" s="244">
        <v>2187.540005641556</v>
      </c>
      <c r="N17" s="244">
        <v>2025.413491902324</v>
      </c>
      <c r="O17" s="244">
        <v>2025.413491902324</v>
      </c>
      <c r="P17" s="244">
        <v>2025.413491902324</v>
      </c>
      <c r="Q17" s="244">
        <v>1863.2869781630909</v>
      </c>
      <c r="R17" s="244">
        <v>1701.160464423858</v>
      </c>
      <c r="S17" s="244">
        <v>1701.160464423858</v>
      </c>
      <c r="T17" s="244">
        <v>1701.160464423858</v>
      </c>
      <c r="U17" s="244">
        <v>2025.413491902324</v>
      </c>
      <c r="V17" s="244">
        <v>2025.413491902324</v>
      </c>
      <c r="W17" s="244">
        <v>1863.2869781630909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374.94874210198282</v>
      </c>
      <c r="F19" s="243">
        <v>0</v>
      </c>
      <c r="G19" s="243">
        <v>1124.846226305948</v>
      </c>
      <c r="H19" s="243">
        <v>0</v>
      </c>
      <c r="I19" s="243">
        <v>749.89748420396552</v>
      </c>
      <c r="J19" s="243">
        <v>0</v>
      </c>
      <c r="K19" s="243">
        <v>0</v>
      </c>
      <c r="L19" s="243">
        <v>374.94874210198282</v>
      </c>
      <c r="M19" s="243">
        <v>0</v>
      </c>
      <c r="N19" s="243">
        <v>0</v>
      </c>
      <c r="O19" s="243">
        <v>0</v>
      </c>
      <c r="P19" s="243">
        <v>0</v>
      </c>
      <c r="Q19" s="243">
        <v>749.89748420396552</v>
      </c>
      <c r="R19" s="243">
        <v>0</v>
      </c>
      <c r="S19" s="243">
        <v>1874.7437105099141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1047.2653625655489</v>
      </c>
      <c r="F20" s="284">
        <v>349.08845418851638</v>
      </c>
      <c r="G20" s="284">
        <v>0</v>
      </c>
      <c r="H20" s="284">
        <v>0</v>
      </c>
      <c r="I20" s="284">
        <v>698.17690837703287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698.17690837703287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324.25302747846581</v>
      </c>
      <c r="D21" s="244">
        <v>0</v>
      </c>
      <c r="E21" s="244">
        <v>648.50605495693162</v>
      </c>
      <c r="F21" s="244">
        <v>0</v>
      </c>
      <c r="G21" s="244">
        <v>0</v>
      </c>
      <c r="H21" s="244">
        <v>0</v>
      </c>
      <c r="I21" s="244">
        <v>162.12651373923291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162.12651373923291</v>
      </c>
      <c r="P21" s="244">
        <v>0</v>
      </c>
      <c r="Q21" s="244">
        <v>0</v>
      </c>
      <c r="R21" s="244">
        <v>0</v>
      </c>
      <c r="S21" s="244">
        <v>0</v>
      </c>
      <c r="T21" s="244">
        <v>162.12651373923291</v>
      </c>
      <c r="U21" s="244">
        <v>486.37954121769872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374.94874210198259</v>
      </c>
      <c r="E23" s="243">
        <f t="shared" si="2"/>
        <v>0</v>
      </c>
      <c r="F23" s="243">
        <f t="shared" si="2"/>
        <v>374.94874210198259</v>
      </c>
      <c r="G23" s="243">
        <f t="shared" si="2"/>
        <v>374.94874210198213</v>
      </c>
      <c r="H23" s="243">
        <f t="shared" si="2"/>
        <v>0</v>
      </c>
      <c r="I23" s="243">
        <f t="shared" si="2"/>
        <v>374.94874210198213</v>
      </c>
      <c r="J23" s="243">
        <f t="shared" si="2"/>
        <v>0</v>
      </c>
      <c r="K23" s="243">
        <f t="shared" si="2"/>
        <v>374.94874210198304</v>
      </c>
      <c r="L23" s="243">
        <f t="shared" si="2"/>
        <v>374.94874210198304</v>
      </c>
      <c r="M23" s="243">
        <f t="shared" si="2"/>
        <v>0</v>
      </c>
      <c r="N23" s="243">
        <f t="shared" si="2"/>
        <v>374.94874210198304</v>
      </c>
      <c r="O23" s="243">
        <f t="shared" si="2"/>
        <v>0</v>
      </c>
      <c r="P23" s="243">
        <f t="shared" si="2"/>
        <v>374.94874210198259</v>
      </c>
      <c r="Q23" s="243">
        <f t="shared" si="2"/>
        <v>374.94874210198304</v>
      </c>
      <c r="R23" s="243">
        <f t="shared" si="2"/>
        <v>0</v>
      </c>
      <c r="S23" s="243">
        <f t="shared" si="2"/>
        <v>374.94874210198304</v>
      </c>
      <c r="T23" s="243">
        <f t="shared" si="2"/>
        <v>0</v>
      </c>
      <c r="U23" s="243">
        <f t="shared" si="2"/>
        <v>374.94874210198304</v>
      </c>
      <c r="V23" s="243">
        <f t="shared" si="2"/>
        <v>374.94874210198304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349.08845418851706</v>
      </c>
      <c r="D24" s="284">
        <f t="shared" si="3"/>
        <v>349.0884541885157</v>
      </c>
      <c r="E24" s="284">
        <f t="shared" si="3"/>
        <v>0</v>
      </c>
      <c r="F24" s="284">
        <f t="shared" si="3"/>
        <v>349.08845418851615</v>
      </c>
      <c r="G24" s="284">
        <f t="shared" si="3"/>
        <v>349.08845418851615</v>
      </c>
      <c r="H24" s="284">
        <f t="shared" si="3"/>
        <v>0</v>
      </c>
      <c r="I24" s="284">
        <f t="shared" si="3"/>
        <v>349.08845418851706</v>
      </c>
      <c r="J24" s="284">
        <f t="shared" si="3"/>
        <v>349.08845418851615</v>
      </c>
      <c r="K24" s="284">
        <f t="shared" si="3"/>
        <v>0</v>
      </c>
      <c r="L24" s="284">
        <f t="shared" si="3"/>
        <v>349.08845418851706</v>
      </c>
      <c r="M24" s="284">
        <f t="shared" si="3"/>
        <v>0</v>
      </c>
      <c r="N24" s="284">
        <f t="shared" si="3"/>
        <v>349.0884541885157</v>
      </c>
      <c r="O24" s="284">
        <f t="shared" si="3"/>
        <v>349.08845418851706</v>
      </c>
      <c r="P24" s="284">
        <f t="shared" si="3"/>
        <v>0</v>
      </c>
      <c r="Q24" s="284">
        <f t="shared" si="3"/>
        <v>349.08845418851706</v>
      </c>
      <c r="R24" s="284">
        <f t="shared" si="3"/>
        <v>349.08845418851615</v>
      </c>
      <c r="S24" s="284">
        <f t="shared" si="3"/>
        <v>0</v>
      </c>
      <c r="T24" s="284">
        <f t="shared" si="3"/>
        <v>349.08845418851706</v>
      </c>
      <c r="U24" s="284">
        <f t="shared" si="3"/>
        <v>349.0884541885157</v>
      </c>
      <c r="V24" s="284">
        <f t="shared" si="3"/>
        <v>0</v>
      </c>
      <c r="W24" s="284">
        <f t="shared" si="3"/>
        <v>349.08845418851706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162.12651373923291</v>
      </c>
      <c r="D25" s="244">
        <f t="shared" si="4"/>
        <v>0</v>
      </c>
      <c r="E25" s="244">
        <f t="shared" si="4"/>
        <v>162.12651373923245</v>
      </c>
      <c r="F25" s="244">
        <f t="shared" si="4"/>
        <v>162.12651373923291</v>
      </c>
      <c r="G25" s="244">
        <f t="shared" si="4"/>
        <v>0</v>
      </c>
      <c r="H25" s="244">
        <f t="shared" si="4"/>
        <v>162.12651373923336</v>
      </c>
      <c r="I25" s="244">
        <f t="shared" si="4"/>
        <v>162.12651373923291</v>
      </c>
      <c r="J25" s="244">
        <f t="shared" si="4"/>
        <v>0</v>
      </c>
      <c r="K25" s="244">
        <f t="shared" si="4"/>
        <v>162.12651373923291</v>
      </c>
      <c r="L25" s="244">
        <f t="shared" si="4"/>
        <v>162.12651373923291</v>
      </c>
      <c r="M25" s="244">
        <f t="shared" si="4"/>
        <v>0</v>
      </c>
      <c r="N25" s="244">
        <f t="shared" si="4"/>
        <v>162.126513739232</v>
      </c>
      <c r="O25" s="244">
        <f t="shared" si="4"/>
        <v>162.12651373923291</v>
      </c>
      <c r="P25" s="244">
        <f t="shared" si="4"/>
        <v>0</v>
      </c>
      <c r="Q25" s="244">
        <f t="shared" si="4"/>
        <v>162.12651373923313</v>
      </c>
      <c r="R25" s="244">
        <f t="shared" si="4"/>
        <v>162.12651373923291</v>
      </c>
      <c r="S25" s="244">
        <f t="shared" si="4"/>
        <v>0</v>
      </c>
      <c r="T25" s="244">
        <f t="shared" si="4"/>
        <v>162.12651373923291</v>
      </c>
      <c r="U25" s="244">
        <f t="shared" si="4"/>
        <v>162.12651373923245</v>
      </c>
      <c r="V25" s="244">
        <f t="shared" si="4"/>
        <v>0</v>
      </c>
      <c r="W25" s="244">
        <f t="shared" si="4"/>
        <v>162.12651373923313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445.48218117894567</v>
      </c>
      <c r="C27" s="243">
        <f t="shared" si="5"/>
        <v>615.15400852811445</v>
      </c>
      <c r="D27" s="243">
        <f t="shared" si="5"/>
        <v>245.55523421578209</v>
      </c>
      <c r="E27" s="243">
        <f t="shared" si="5"/>
        <v>439.25380273305564</v>
      </c>
      <c r="F27" s="243">
        <f t="shared" si="5"/>
        <v>272.17130164784885</v>
      </c>
      <c r="G27" s="243">
        <f t="shared" si="5"/>
        <v>583.08623935829019</v>
      </c>
      <c r="H27" s="243">
        <f t="shared" si="5"/>
        <v>646.06430063892003</v>
      </c>
      <c r="I27" s="243">
        <f t="shared" si="5"/>
        <v>495.28018983980564</v>
      </c>
      <c r="J27" s="243">
        <f t="shared" si="5"/>
        <v>604.28198517613509</v>
      </c>
      <c r="K27" s="243">
        <f t="shared" si="5"/>
        <v>1130.7979660986884</v>
      </c>
      <c r="L27" s="243">
        <f t="shared" si="5"/>
        <v>461.00337922337258</v>
      </c>
      <c r="M27" s="243">
        <f t="shared" si="5"/>
        <v>623.50391348252833</v>
      </c>
      <c r="N27" s="243">
        <f t="shared" si="5"/>
        <v>452.92185063358738</v>
      </c>
      <c r="O27" s="243">
        <f t="shared" si="5"/>
        <v>225.61724181790123</v>
      </c>
      <c r="P27" s="243">
        <f t="shared" si="5"/>
        <v>210.70327466304798</v>
      </c>
      <c r="Q27" s="243">
        <f t="shared" si="5"/>
        <v>453.56699395738679</v>
      </c>
      <c r="R27" s="243">
        <f t="shared" si="5"/>
        <v>276.50650805525038</v>
      </c>
      <c r="S27" s="243">
        <f t="shared" si="5"/>
        <v>626.56407448599839</v>
      </c>
      <c r="T27" s="243">
        <f t="shared" si="5"/>
        <v>791.13335901851588</v>
      </c>
      <c r="U27" s="243">
        <f t="shared" si="5"/>
        <v>676.30641168963302</v>
      </c>
      <c r="V27" s="243">
        <f t="shared" si="5"/>
        <v>897.08669785764232</v>
      </c>
      <c r="W27" s="243">
        <f t="shared" si="5"/>
        <v>554.92139568942366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443.03157498121072</v>
      </c>
      <c r="C28" s="284">
        <f t="shared" si="6"/>
        <v>699.92600325913099</v>
      </c>
      <c r="D28" s="284">
        <f t="shared" si="6"/>
        <v>393.84469494064297</v>
      </c>
      <c r="E28" s="284">
        <f t="shared" si="6"/>
        <v>534.43633895216317</v>
      </c>
      <c r="F28" s="284">
        <f t="shared" si="6"/>
        <v>546.44140413644436</v>
      </c>
      <c r="G28" s="284">
        <f t="shared" si="6"/>
        <v>541.93473806772772</v>
      </c>
      <c r="H28" s="284">
        <f t="shared" si="6"/>
        <v>683.9511455670081</v>
      </c>
      <c r="I28" s="284">
        <f t="shared" si="6"/>
        <v>276.20529405860998</v>
      </c>
      <c r="J28" s="284">
        <f t="shared" si="6"/>
        <v>1562.535785795656</v>
      </c>
      <c r="K28" s="284">
        <f t="shared" si="6"/>
        <v>1217.2524205085738</v>
      </c>
      <c r="L28" s="284">
        <f t="shared" si="6"/>
        <v>1584.5692872028549</v>
      </c>
      <c r="M28" s="284">
        <f t="shared" si="6"/>
        <v>1608.9375213414637</v>
      </c>
      <c r="N28" s="284">
        <f t="shared" si="6"/>
        <v>965.26160363378312</v>
      </c>
      <c r="O28" s="284">
        <f t="shared" si="6"/>
        <v>719.47296166564502</v>
      </c>
      <c r="P28" s="284">
        <f t="shared" si="6"/>
        <v>1072.4142918215621</v>
      </c>
      <c r="Q28" s="284">
        <f t="shared" si="6"/>
        <v>1185.2842612654269</v>
      </c>
      <c r="R28" s="284">
        <f t="shared" si="6"/>
        <v>878.19375727473789</v>
      </c>
      <c r="S28" s="284">
        <f t="shared" si="6"/>
        <v>884.63359593101586</v>
      </c>
      <c r="T28" s="284">
        <f t="shared" si="6"/>
        <v>431.02431088480876</v>
      </c>
      <c r="U28" s="284">
        <f t="shared" si="6"/>
        <v>153.24102917729601</v>
      </c>
      <c r="V28" s="284">
        <f t="shared" si="6"/>
        <v>140.48282517329812</v>
      </c>
      <c r="W28" s="284">
        <f t="shared" si="6"/>
        <v>270.70321316316677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218.75400056415515</v>
      </c>
      <c r="C29" s="244">
        <f t="shared" si="7"/>
        <v>228.68791899135977</v>
      </c>
      <c r="D29" s="244">
        <f t="shared" si="7"/>
        <v>163.62998868485693</v>
      </c>
      <c r="E29" s="244">
        <f t="shared" si="7"/>
        <v>203.18275147261693</v>
      </c>
      <c r="F29" s="244">
        <f t="shared" si="7"/>
        <v>179.04316573618098</v>
      </c>
      <c r="G29" s="244">
        <f t="shared" si="7"/>
        <v>455.40873090001242</v>
      </c>
      <c r="H29" s="244">
        <f t="shared" si="7"/>
        <v>355.77543433844676</v>
      </c>
      <c r="I29" s="244">
        <f t="shared" si="7"/>
        <v>192.21660730050871</v>
      </c>
      <c r="J29" s="244">
        <f t="shared" si="7"/>
        <v>499.63340335364683</v>
      </c>
      <c r="K29" s="244">
        <f t="shared" si="7"/>
        <v>137.32702892257976</v>
      </c>
      <c r="L29" s="244">
        <f t="shared" si="7"/>
        <v>438.78030041872512</v>
      </c>
      <c r="M29" s="244">
        <f t="shared" si="7"/>
        <v>425.24031219045105</v>
      </c>
      <c r="N29" s="244">
        <f t="shared" si="7"/>
        <v>139.33081757846412</v>
      </c>
      <c r="O29" s="244">
        <f t="shared" si="7"/>
        <v>183.25278523093402</v>
      </c>
      <c r="P29" s="244">
        <f t="shared" si="7"/>
        <v>431.74908453728494</v>
      </c>
      <c r="Q29" s="244">
        <f t="shared" si="7"/>
        <v>309.89590808113189</v>
      </c>
      <c r="R29" s="244">
        <f t="shared" si="7"/>
        <v>240.23191708241802</v>
      </c>
      <c r="S29" s="244">
        <f t="shared" si="7"/>
        <v>88.272320831800926</v>
      </c>
      <c r="T29" s="244">
        <f t="shared" si="7"/>
        <v>109.29897576382996</v>
      </c>
      <c r="U29" s="244">
        <f t="shared" si="7"/>
        <v>217.38985745073501</v>
      </c>
      <c r="V29" s="244">
        <f t="shared" si="7"/>
        <v>197.48801339825604</v>
      </c>
      <c r="W29" s="244">
        <f t="shared" si="7"/>
        <v>210.24991545373882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6162.4705932932065</v>
      </c>
      <c r="C32" s="212">
        <v>5385.54539982803</v>
      </c>
      <c r="D32" s="212">
        <v>5311.8672398968183</v>
      </c>
      <c r="E32" s="212">
        <v>5763.0212381771271</v>
      </c>
      <c r="F32" s="212">
        <v>5547.8780739466893</v>
      </c>
      <c r="G32" s="212">
        <v>5424.7555460017202</v>
      </c>
      <c r="H32" s="212">
        <v>5179.5466895958734</v>
      </c>
      <c r="I32" s="212">
        <v>5674.4850386930357</v>
      </c>
      <c r="J32" s="212">
        <v>4718.4742906276861</v>
      </c>
      <c r="K32" s="212">
        <v>4364.8111779879619</v>
      </c>
      <c r="L32" s="212">
        <v>4241.645227858985</v>
      </c>
      <c r="M32" s="212">
        <v>4098.3835769561474</v>
      </c>
      <c r="N32" s="212">
        <v>4112.313757523646</v>
      </c>
      <c r="O32" s="212">
        <v>4136.6198624247636</v>
      </c>
      <c r="P32" s="212">
        <v>3722.698624247636</v>
      </c>
      <c r="Q32" s="212">
        <v>3292.0074806534822</v>
      </c>
      <c r="R32" s="212">
        <v>3506.4344797936369</v>
      </c>
      <c r="S32" s="212">
        <v>3654.1467755803951</v>
      </c>
      <c r="T32" s="212">
        <v>3646.0620808254512</v>
      </c>
      <c r="U32" s="212">
        <v>3495.9568357695621</v>
      </c>
      <c r="V32" s="212">
        <v>3410.547893379191</v>
      </c>
      <c r="W32" s="212">
        <v>4115.7379224373144</v>
      </c>
      <c r="DA32" s="109" t="s">
        <v>955</v>
      </c>
    </row>
    <row r="33" spans="1:105" ht="12" customHeight="1" x14ac:dyDescent="0.25">
      <c r="A33" s="24" t="s">
        <v>30</v>
      </c>
      <c r="B33" s="215">
        <v>7.5098022355975926</v>
      </c>
      <c r="C33" s="215">
        <v>7.5098022355975926</v>
      </c>
      <c r="D33" s="215">
        <v>7.4462596732588144</v>
      </c>
      <c r="E33" s="215">
        <v>6.1186586414445392</v>
      </c>
      <c r="F33" s="215">
        <v>4.6756663800515907</v>
      </c>
      <c r="G33" s="215">
        <v>5.3683576956147876</v>
      </c>
      <c r="H33" s="215">
        <v>6.0609630266552017</v>
      </c>
      <c r="I33" s="215">
        <v>5.9887360275150474</v>
      </c>
      <c r="J33" s="215">
        <v>5.208856405846948</v>
      </c>
      <c r="K33" s="215">
        <v>3.217626827171109</v>
      </c>
      <c r="L33" s="215">
        <v>3.2866723989681859</v>
      </c>
      <c r="M33" s="215">
        <v>3.284608770421324</v>
      </c>
      <c r="N33" s="215">
        <v>3.2878761822871878</v>
      </c>
      <c r="O33" s="215">
        <v>1.385296646603611</v>
      </c>
      <c r="P33" s="215">
        <v>1.3552020636285469</v>
      </c>
      <c r="Q33" s="215">
        <v>0.67764402407566637</v>
      </c>
      <c r="R33" s="215">
        <v>0</v>
      </c>
      <c r="S33" s="215">
        <v>0</v>
      </c>
      <c r="T33" s="215">
        <v>1.3566638005159071</v>
      </c>
      <c r="U33" s="215">
        <v>0.67833190025795354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1255.4217540842646</v>
      </c>
      <c r="C34" s="206">
        <f t="shared" si="8"/>
        <v>534.91917454858117</v>
      </c>
      <c r="D34" s="206">
        <f t="shared" si="8"/>
        <v>664.37368873602736</v>
      </c>
      <c r="E34" s="206">
        <f t="shared" si="8"/>
        <v>1072.7882201203784</v>
      </c>
      <c r="F34" s="206">
        <f t="shared" si="8"/>
        <v>522.02158211521919</v>
      </c>
      <c r="G34" s="206">
        <f t="shared" si="8"/>
        <v>518.13800515907133</v>
      </c>
      <c r="H34" s="206">
        <f t="shared" si="8"/>
        <v>438.10068787618212</v>
      </c>
      <c r="I34" s="206">
        <f t="shared" si="8"/>
        <v>1055.5842648323301</v>
      </c>
      <c r="J34" s="206">
        <f t="shared" si="8"/>
        <v>755.40980223559745</v>
      </c>
      <c r="K34" s="206">
        <f t="shared" si="8"/>
        <v>430.35253654342216</v>
      </c>
      <c r="L34" s="206">
        <f t="shared" si="8"/>
        <v>197.66878761822872</v>
      </c>
      <c r="M34" s="206">
        <f t="shared" si="8"/>
        <v>659.70670679277725</v>
      </c>
      <c r="N34" s="206">
        <f t="shared" si="8"/>
        <v>730.57222699913996</v>
      </c>
      <c r="O34" s="206">
        <f t="shared" si="8"/>
        <v>484.77351676698197</v>
      </c>
      <c r="P34" s="206">
        <f t="shared" si="8"/>
        <v>486.34290627687005</v>
      </c>
      <c r="Q34" s="206">
        <f t="shared" si="8"/>
        <v>265.62527944969906</v>
      </c>
      <c r="R34" s="206">
        <f t="shared" si="8"/>
        <v>393.20722269991404</v>
      </c>
      <c r="S34" s="206">
        <f t="shared" si="8"/>
        <v>303.32278589853826</v>
      </c>
      <c r="T34" s="206">
        <f t="shared" si="8"/>
        <v>373.03903697334482</v>
      </c>
      <c r="U34" s="206">
        <f t="shared" si="8"/>
        <v>327.36001719690444</v>
      </c>
      <c r="V34" s="206">
        <f t="shared" si="8"/>
        <v>246.88675838349099</v>
      </c>
      <c r="W34" s="206">
        <f t="shared" si="8"/>
        <v>211.88985382631125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133.5984522785898</v>
      </c>
      <c r="F35" s="206">
        <v>0</v>
      </c>
      <c r="G35" s="206">
        <v>0</v>
      </c>
      <c r="H35" s="206">
        <v>0</v>
      </c>
      <c r="I35" s="206">
        <v>316.85296646603609</v>
      </c>
      <c r="J35" s="206">
        <v>228.18142734307821</v>
      </c>
      <c r="K35" s="206">
        <v>0</v>
      </c>
      <c r="L35" s="206">
        <v>0</v>
      </c>
      <c r="M35" s="206">
        <v>21.281169389509891</v>
      </c>
      <c r="N35" s="206">
        <v>0</v>
      </c>
      <c r="O35" s="206">
        <v>1.182287188306105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14.28297506448839</v>
      </c>
      <c r="C36" s="206">
        <v>72.513585554600169</v>
      </c>
      <c r="D36" s="206">
        <v>59.329320722269991</v>
      </c>
      <c r="E36" s="206">
        <v>34.059415305245047</v>
      </c>
      <c r="F36" s="206">
        <v>15.3816852966466</v>
      </c>
      <c r="G36" s="206">
        <v>24.171195184866718</v>
      </c>
      <c r="H36" s="206">
        <v>28.56595012897678</v>
      </c>
      <c r="I36" s="206">
        <v>27.467239896818569</v>
      </c>
      <c r="J36" s="206">
        <v>18.677730008598449</v>
      </c>
      <c r="K36" s="206">
        <v>16.480395528804809</v>
      </c>
      <c r="L36" s="206">
        <v>0</v>
      </c>
      <c r="M36" s="206">
        <v>29.664660361134999</v>
      </c>
      <c r="N36" s="206">
        <v>19.77644024075666</v>
      </c>
      <c r="O36" s="206">
        <v>5.4934651762682716</v>
      </c>
      <c r="P36" s="206">
        <v>2.1974204643164228</v>
      </c>
      <c r="Q36" s="206">
        <v>5.4934651762682716</v>
      </c>
      <c r="R36" s="206">
        <v>9.8882201203783318</v>
      </c>
      <c r="S36" s="206">
        <v>7.690799656061909</v>
      </c>
      <c r="T36" s="206">
        <v>10.98693035253654</v>
      </c>
      <c r="U36" s="206">
        <v>11.465950128976781</v>
      </c>
      <c r="V36" s="206">
        <v>14.48400687876182</v>
      </c>
      <c r="W36" s="206">
        <v>5.1901977644024084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40.699312123817712</v>
      </c>
      <c r="G37" s="206">
        <v>39.681857265692173</v>
      </c>
      <c r="H37" s="206">
        <v>24.419604471195179</v>
      </c>
      <c r="I37" s="206">
        <v>32.559501289767837</v>
      </c>
      <c r="J37" s="206">
        <v>20.349699054170252</v>
      </c>
      <c r="K37" s="206">
        <v>0</v>
      </c>
      <c r="L37" s="206">
        <v>0</v>
      </c>
      <c r="M37" s="206">
        <v>372.39896818572652</v>
      </c>
      <c r="N37" s="206">
        <v>168.90223559759241</v>
      </c>
      <c r="O37" s="206">
        <v>86.486070507308682</v>
      </c>
      <c r="P37" s="206">
        <v>108.8707652622528</v>
      </c>
      <c r="Q37" s="206">
        <v>113.9581255374033</v>
      </c>
      <c r="R37" s="206">
        <v>89.538521066208091</v>
      </c>
      <c r="S37" s="206">
        <v>64.101461736887359</v>
      </c>
      <c r="T37" s="206">
        <v>126.1679277730009</v>
      </c>
      <c r="U37" s="206">
        <v>120.0579535683577</v>
      </c>
      <c r="V37" s="206">
        <v>114.828116938951</v>
      </c>
      <c r="W37" s="206">
        <v>125.0018916595013</v>
      </c>
      <c r="DA37" s="71" t="s">
        <v>959</v>
      </c>
    </row>
    <row r="38" spans="1:105" ht="12" customHeight="1" x14ac:dyDescent="0.25">
      <c r="A38" s="18" t="s">
        <v>70</v>
      </c>
      <c r="B38" s="206">
        <v>647.75004299226134</v>
      </c>
      <c r="C38" s="206">
        <v>458.58409286328452</v>
      </c>
      <c r="D38" s="206">
        <v>397.43955288048147</v>
      </c>
      <c r="E38" s="206">
        <v>568.45322441960445</v>
      </c>
      <c r="F38" s="206">
        <v>177.70137575236461</v>
      </c>
      <c r="G38" s="206">
        <v>159.54909716251069</v>
      </c>
      <c r="H38" s="206">
        <v>124.19982803095439</v>
      </c>
      <c r="I38" s="206">
        <v>308.58890799656058</v>
      </c>
      <c r="J38" s="206">
        <v>270.37351676698188</v>
      </c>
      <c r="K38" s="206">
        <v>196.80902837489251</v>
      </c>
      <c r="L38" s="206">
        <v>46.813757523645727</v>
      </c>
      <c r="M38" s="206">
        <v>230.2474634565778</v>
      </c>
      <c r="N38" s="206">
        <v>75.475322441960444</v>
      </c>
      <c r="O38" s="206">
        <v>88.850644883920893</v>
      </c>
      <c r="P38" s="206">
        <v>67.832244196044712</v>
      </c>
      <c r="Q38" s="206">
        <v>142.352192605331</v>
      </c>
      <c r="R38" s="206">
        <v>162.41521926053309</v>
      </c>
      <c r="S38" s="206">
        <v>110.6744625967326</v>
      </c>
      <c r="T38" s="206">
        <v>110.824505588994</v>
      </c>
      <c r="U38" s="206">
        <v>76.380997420464311</v>
      </c>
      <c r="V38" s="206">
        <v>70.332502149613063</v>
      </c>
      <c r="W38" s="206">
        <v>49.198452278589848</v>
      </c>
      <c r="DA38" s="71" t="s">
        <v>960</v>
      </c>
    </row>
    <row r="39" spans="1:105" ht="12" customHeight="1" x14ac:dyDescent="0.25">
      <c r="A39" s="18" t="s">
        <v>34</v>
      </c>
      <c r="B39" s="206">
        <v>593.38873602751505</v>
      </c>
      <c r="C39" s="206">
        <v>3.8214961306964752</v>
      </c>
      <c r="D39" s="206">
        <v>207.60481513327591</v>
      </c>
      <c r="E39" s="206">
        <v>336.67712811693889</v>
      </c>
      <c r="F39" s="206">
        <v>288.23920894239029</v>
      </c>
      <c r="G39" s="206">
        <v>294.73585554600169</v>
      </c>
      <c r="H39" s="206">
        <v>260.91530524505578</v>
      </c>
      <c r="I39" s="206">
        <v>370.11564918314701</v>
      </c>
      <c r="J39" s="206">
        <v>217.82742906276869</v>
      </c>
      <c r="K39" s="206">
        <v>217.06311263972481</v>
      </c>
      <c r="L39" s="206">
        <v>150.85503009458299</v>
      </c>
      <c r="M39" s="206">
        <v>6.114445399828031</v>
      </c>
      <c r="N39" s="206">
        <v>466.41822871883051</v>
      </c>
      <c r="O39" s="206">
        <v>302.76104901117799</v>
      </c>
      <c r="P39" s="206">
        <v>307.44247635425609</v>
      </c>
      <c r="Q39" s="206">
        <v>3.8214961306964752</v>
      </c>
      <c r="R39" s="206">
        <v>131.36526225279451</v>
      </c>
      <c r="S39" s="206">
        <v>120.8560619088564</v>
      </c>
      <c r="T39" s="206">
        <v>125.0596732588134</v>
      </c>
      <c r="U39" s="206">
        <v>119.45511607910569</v>
      </c>
      <c r="V39" s="206">
        <v>47.242132416165092</v>
      </c>
      <c r="W39" s="206">
        <v>32.49931212381771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3007.3731728288908</v>
      </c>
      <c r="C40" s="206">
        <f t="shared" si="9"/>
        <v>3012.2957867583832</v>
      </c>
      <c r="D40" s="206">
        <f t="shared" si="9"/>
        <v>2900.0644883920891</v>
      </c>
      <c r="E40" s="206">
        <f t="shared" si="9"/>
        <v>2954.965606190885</v>
      </c>
      <c r="F40" s="206">
        <f t="shared" si="9"/>
        <v>2264.57437661221</v>
      </c>
      <c r="G40" s="206">
        <f t="shared" si="9"/>
        <v>2160.468615649183</v>
      </c>
      <c r="H40" s="206">
        <f t="shared" si="9"/>
        <v>2077.751504729149</v>
      </c>
      <c r="I40" s="206">
        <f t="shared" si="9"/>
        <v>1987.489251934652</v>
      </c>
      <c r="J40" s="206">
        <f t="shared" si="9"/>
        <v>1342.626827171109</v>
      </c>
      <c r="K40" s="206">
        <f t="shared" si="9"/>
        <v>1586.027515047291</v>
      </c>
      <c r="L40" s="206">
        <f t="shared" si="9"/>
        <v>1578.0309544282029</v>
      </c>
      <c r="M40" s="206">
        <f t="shared" si="9"/>
        <v>927.34307824591565</v>
      </c>
      <c r="N40" s="206">
        <f t="shared" si="9"/>
        <v>1119.153052450559</v>
      </c>
      <c r="O40" s="206">
        <f t="shared" si="9"/>
        <v>1053.1599312123819</v>
      </c>
      <c r="P40" s="206">
        <f t="shared" si="9"/>
        <v>1028.331900257954</v>
      </c>
      <c r="Q40" s="206">
        <f t="shared" si="9"/>
        <v>935.81255374032673</v>
      </c>
      <c r="R40" s="206">
        <f t="shared" si="9"/>
        <v>956.57781599312113</v>
      </c>
      <c r="S40" s="206">
        <f t="shared" si="9"/>
        <v>1008.197506448839</v>
      </c>
      <c r="T40" s="206">
        <f t="shared" si="9"/>
        <v>941.76087704213239</v>
      </c>
      <c r="U40" s="206">
        <f t="shared" si="9"/>
        <v>931.44832330180566</v>
      </c>
      <c r="V40" s="206">
        <f t="shared" si="9"/>
        <v>908.67411865864131</v>
      </c>
      <c r="W40" s="206">
        <f t="shared" si="9"/>
        <v>1980.533190025795</v>
      </c>
      <c r="DA40" s="71"/>
    </row>
    <row r="41" spans="1:105" ht="12" customHeight="1" x14ac:dyDescent="0.25">
      <c r="A41" s="18" t="s">
        <v>72</v>
      </c>
      <c r="B41" s="206">
        <v>3007.3731728288908</v>
      </c>
      <c r="C41" s="206">
        <v>3012.2957867583832</v>
      </c>
      <c r="D41" s="206">
        <v>2900.0644883920891</v>
      </c>
      <c r="E41" s="206">
        <v>2954.965606190885</v>
      </c>
      <c r="F41" s="206">
        <v>2264.57437661221</v>
      </c>
      <c r="G41" s="206">
        <v>2160.468615649183</v>
      </c>
      <c r="H41" s="206">
        <v>2077.751504729149</v>
      </c>
      <c r="I41" s="206">
        <v>1987.489251934652</v>
      </c>
      <c r="J41" s="206">
        <v>1342.626827171109</v>
      </c>
      <c r="K41" s="206">
        <v>1586.027515047291</v>
      </c>
      <c r="L41" s="206">
        <v>1578.0309544282029</v>
      </c>
      <c r="M41" s="206">
        <v>927.34307824591565</v>
      </c>
      <c r="N41" s="206">
        <v>1119.153052450559</v>
      </c>
      <c r="O41" s="206">
        <v>1053.1599312123819</v>
      </c>
      <c r="P41" s="206">
        <v>1028.331900257954</v>
      </c>
      <c r="Q41" s="206">
        <v>935.81255374032673</v>
      </c>
      <c r="R41" s="206">
        <v>956.57781599312113</v>
      </c>
      <c r="S41" s="206">
        <v>1008.197506448839</v>
      </c>
      <c r="T41" s="206">
        <v>941.76087704213239</v>
      </c>
      <c r="U41" s="206">
        <v>931.44832330180566</v>
      </c>
      <c r="V41" s="206">
        <v>908.67411865864131</v>
      </c>
      <c r="W41" s="206">
        <v>1980.533190025795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5.1495270851246771</v>
      </c>
      <c r="C43" s="206">
        <f t="shared" si="10"/>
        <v>5.8851246775580393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5.8851246775580393</v>
      </c>
      <c r="K43" s="206">
        <f t="shared" si="10"/>
        <v>4.4138435081685294</v>
      </c>
      <c r="L43" s="206">
        <f t="shared" si="10"/>
        <v>78.054858125537393</v>
      </c>
      <c r="M43" s="206">
        <f t="shared" si="10"/>
        <v>78.628116938950996</v>
      </c>
      <c r="N43" s="206">
        <f t="shared" si="10"/>
        <v>71.868701633705925</v>
      </c>
      <c r="O43" s="206">
        <f t="shared" si="10"/>
        <v>77.86380051590713</v>
      </c>
      <c r="P43" s="206">
        <f t="shared" si="10"/>
        <v>83.40498710232157</v>
      </c>
      <c r="Q43" s="206">
        <f t="shared" si="10"/>
        <v>78.436973344797934</v>
      </c>
      <c r="R43" s="206">
        <f t="shared" si="10"/>
        <v>85.745657781599306</v>
      </c>
      <c r="S43" s="206">
        <f t="shared" si="10"/>
        <v>81.1109200343938</v>
      </c>
      <c r="T43" s="206">
        <f t="shared" si="10"/>
        <v>84.919174548581267</v>
      </c>
      <c r="U43" s="206">
        <f t="shared" si="10"/>
        <v>88.128976784178846</v>
      </c>
      <c r="V43" s="206">
        <f t="shared" si="10"/>
        <v>86.842132416165086</v>
      </c>
      <c r="W43" s="206">
        <f t="shared" si="10"/>
        <v>83.16294393344559</v>
      </c>
      <c r="DA43" s="71"/>
    </row>
    <row r="44" spans="1:105" ht="12" customHeight="1" x14ac:dyDescent="0.25">
      <c r="A44" s="18" t="s">
        <v>73</v>
      </c>
      <c r="B44" s="206">
        <v>5.1495270851246771</v>
      </c>
      <c r="C44" s="206">
        <v>5.8851246775580393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5.8851246775580393</v>
      </c>
      <c r="K44" s="206">
        <v>4.4138435081685294</v>
      </c>
      <c r="L44" s="206">
        <v>78.054858125537393</v>
      </c>
      <c r="M44" s="206">
        <v>78.628116938950996</v>
      </c>
      <c r="N44" s="206">
        <v>65.109372312983652</v>
      </c>
      <c r="O44" s="206">
        <v>71.104471195184857</v>
      </c>
      <c r="P44" s="206">
        <v>76.645657781599297</v>
      </c>
      <c r="Q44" s="206">
        <v>71.677644024075661</v>
      </c>
      <c r="R44" s="206">
        <v>78.986328460877033</v>
      </c>
      <c r="S44" s="206">
        <v>74.757609630266543</v>
      </c>
      <c r="T44" s="206">
        <v>78.498108340498717</v>
      </c>
      <c r="U44" s="206">
        <v>82.55356835769561</v>
      </c>
      <c r="V44" s="206">
        <v>81.257265692175409</v>
      </c>
      <c r="W44" s="206">
        <v>77.203869303525366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6.7593293207222702</v>
      </c>
      <c r="O45" s="206">
        <v>6.7593293207222702</v>
      </c>
      <c r="P45" s="206">
        <v>6.7593293207222702</v>
      </c>
      <c r="Q45" s="206">
        <v>6.7593293207222702</v>
      </c>
      <c r="R45" s="206">
        <v>6.7593293207222702</v>
      </c>
      <c r="S45" s="206">
        <v>6.3533104041272566</v>
      </c>
      <c r="T45" s="206">
        <v>6.4210662080825456</v>
      </c>
      <c r="U45" s="206">
        <v>5.5754084264832322</v>
      </c>
      <c r="V45" s="206">
        <v>5.5848667239896814</v>
      </c>
      <c r="W45" s="206">
        <v>5.4510748065348231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0.50799982338540506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1085.8411865864141</v>
      </c>
      <c r="G50" s="206">
        <v>1105.78486672399</v>
      </c>
      <c r="H50" s="206">
        <v>1037.85709372313</v>
      </c>
      <c r="I50" s="206">
        <v>1061.1923473774721</v>
      </c>
      <c r="J50" s="206">
        <v>1102.464918314703</v>
      </c>
      <c r="K50" s="206">
        <v>1086.199484092863</v>
      </c>
      <c r="L50" s="206">
        <v>1048.3184866723991</v>
      </c>
      <c r="M50" s="206">
        <v>1132.3445399828031</v>
      </c>
      <c r="N50" s="206">
        <v>909.35795356835763</v>
      </c>
      <c r="O50" s="206">
        <v>1243.1690455717969</v>
      </c>
      <c r="P50" s="206">
        <v>902.02545141874464</v>
      </c>
      <c r="Q50" s="206">
        <v>811.02510748065345</v>
      </c>
      <c r="R50" s="206">
        <v>874.77308684436798</v>
      </c>
      <c r="S50" s="206">
        <v>1033.3461736887359</v>
      </c>
      <c r="T50" s="206">
        <v>1001.340584694755</v>
      </c>
      <c r="U50" s="206">
        <v>973.65279449699051</v>
      </c>
      <c r="V50" s="206">
        <v>978.7103181427342</v>
      </c>
      <c r="W50" s="206">
        <v>613.20816852966459</v>
      </c>
      <c r="DA50" s="71" t="s">
        <v>970</v>
      </c>
    </row>
    <row r="51" spans="1:105" ht="12" customHeight="1" x14ac:dyDescent="0.25">
      <c r="A51" s="21" t="s">
        <v>38</v>
      </c>
      <c r="B51" s="209">
        <v>1887.0163370593291</v>
      </c>
      <c r="C51" s="209">
        <v>1824.93551160791</v>
      </c>
      <c r="D51" s="209">
        <v>1739.9828030954429</v>
      </c>
      <c r="E51" s="209">
        <v>1729.14875322442</v>
      </c>
      <c r="F51" s="209">
        <v>1670.7652622527939</v>
      </c>
      <c r="G51" s="209">
        <v>1634.995700773861</v>
      </c>
      <c r="H51" s="209">
        <v>1619.776440240757</v>
      </c>
      <c r="I51" s="209">
        <v>1564.2304385210659</v>
      </c>
      <c r="J51" s="209">
        <v>1506.8787618228721</v>
      </c>
      <c r="K51" s="209">
        <v>1254.600171969046</v>
      </c>
      <c r="L51" s="209">
        <v>1336.2854686156491</v>
      </c>
      <c r="M51" s="209">
        <v>1297.0765262252789</v>
      </c>
      <c r="N51" s="209">
        <v>1278.0739466895959</v>
      </c>
      <c r="O51" s="209">
        <v>1276.268271711092</v>
      </c>
      <c r="P51" s="209">
        <v>1221.2381771281171</v>
      </c>
      <c r="Q51" s="209">
        <v>1200.429922613929</v>
      </c>
      <c r="R51" s="209">
        <v>1196.130696474635</v>
      </c>
      <c r="S51" s="209">
        <v>1228.1693895098881</v>
      </c>
      <c r="T51" s="209">
        <v>1243.645743766122</v>
      </c>
      <c r="U51" s="209">
        <v>1174.688392089424</v>
      </c>
      <c r="V51" s="209">
        <v>1189.43456577816</v>
      </c>
      <c r="W51" s="209">
        <v>1226.9437661220979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6162.4705932932047</v>
      </c>
      <c r="C52" s="286">
        <f t="shared" si="11"/>
        <v>5385.54539982803</v>
      </c>
      <c r="D52" s="286">
        <f t="shared" si="11"/>
        <v>5311.8672398968183</v>
      </c>
      <c r="E52" s="286">
        <f t="shared" si="11"/>
        <v>5763.0212381771271</v>
      </c>
      <c r="F52" s="286">
        <f t="shared" si="11"/>
        <v>5547.8780739466893</v>
      </c>
      <c r="G52" s="286">
        <f t="shared" si="11"/>
        <v>5424.755546001722</v>
      </c>
      <c r="H52" s="286">
        <f t="shared" si="11"/>
        <v>5179.5466895958725</v>
      </c>
      <c r="I52" s="286">
        <f t="shared" si="11"/>
        <v>5674.4850386930357</v>
      </c>
      <c r="J52" s="286">
        <f t="shared" si="11"/>
        <v>4718.4742906276861</v>
      </c>
      <c r="K52" s="286">
        <f t="shared" si="11"/>
        <v>4364.8111779879619</v>
      </c>
      <c r="L52" s="286">
        <f t="shared" si="11"/>
        <v>4241.645227858985</v>
      </c>
      <c r="M52" s="286">
        <f t="shared" si="11"/>
        <v>4098.3835769561483</v>
      </c>
      <c r="N52" s="286">
        <f t="shared" si="11"/>
        <v>4112.3137575236469</v>
      </c>
      <c r="O52" s="286">
        <f t="shared" si="11"/>
        <v>4136.6198624247645</v>
      </c>
      <c r="P52" s="286">
        <f t="shared" si="11"/>
        <v>3722.6986242476364</v>
      </c>
      <c r="Q52" s="286">
        <f t="shared" si="11"/>
        <v>3292.0074806534822</v>
      </c>
      <c r="R52" s="286">
        <f t="shared" si="11"/>
        <v>3506.4344797936374</v>
      </c>
      <c r="S52" s="286">
        <f t="shared" si="11"/>
        <v>3654.1467755803942</v>
      </c>
      <c r="T52" s="286">
        <f t="shared" si="11"/>
        <v>3646.0620808254503</v>
      </c>
      <c r="U52" s="286">
        <f t="shared" si="11"/>
        <v>3495.9568357695625</v>
      </c>
      <c r="V52" s="286">
        <f t="shared" si="11"/>
        <v>3410.5478933791915</v>
      </c>
      <c r="W52" s="286">
        <f t="shared" si="11"/>
        <v>4115.7379224373153</v>
      </c>
      <c r="DA52" s="118"/>
    </row>
    <row r="53" spans="1:105" ht="12" customHeight="1" x14ac:dyDescent="0.25">
      <c r="A53" s="51" t="s">
        <v>46</v>
      </c>
      <c r="B53" s="239">
        <f>CHI_fec!B5-B58</f>
        <v>2302.4007700777966</v>
      </c>
      <c r="C53" s="239">
        <f>CHI_fec!C5-C58</f>
        <v>2062.7689876762197</v>
      </c>
      <c r="D53" s="239">
        <f>CHI_fec!D5-D58</f>
        <v>2025.9986586439936</v>
      </c>
      <c r="E53" s="239">
        <f>CHI_fec!E5-E58</f>
        <v>2002.4747364871191</v>
      </c>
      <c r="F53" s="239">
        <f>CHI_fec!F5-F58</f>
        <v>1898.3563148659505</v>
      </c>
      <c r="G53" s="239">
        <f>CHI_fec!G5-G58</f>
        <v>2061.5654939026908</v>
      </c>
      <c r="H53" s="239">
        <f>CHI_fec!H5-H58</f>
        <v>1991.3821004012407</v>
      </c>
      <c r="I53" s="239">
        <f>CHI_fec!I5-I58</f>
        <v>2144.1681683653269</v>
      </c>
      <c r="J53" s="239">
        <f>CHI_fec!J5-J58</f>
        <v>2124.8879200005586</v>
      </c>
      <c r="K53" s="239">
        <f>CHI_fec!K5-K58</f>
        <v>1624.7755252892994</v>
      </c>
      <c r="L53" s="239">
        <f>CHI_fec!L5-L58</f>
        <v>1989.9666871428153</v>
      </c>
      <c r="M53" s="239">
        <f>CHI_fec!M5-M58</f>
        <v>1885.9783845781058</v>
      </c>
      <c r="N53" s="239">
        <f>CHI_fec!N5-N58</f>
        <v>1748.2027200922985</v>
      </c>
      <c r="O53" s="239">
        <f>CHI_fec!O5-O58</f>
        <v>1854.714746125414</v>
      </c>
      <c r="P53" s="239">
        <f>CHI_fec!P5-P58</f>
        <v>1719.3452624529082</v>
      </c>
      <c r="Q53" s="239">
        <f>CHI_fec!Q5-Q58</f>
        <v>1619.6734544278174</v>
      </c>
      <c r="R53" s="239">
        <f>CHI_fec!R5-R58</f>
        <v>1799.7305337028911</v>
      </c>
      <c r="S53" s="239">
        <f>CHI_fec!S5-S58</f>
        <v>1976.4113079364652</v>
      </c>
      <c r="T53" s="239">
        <f>CHI_fec!T5-T58</f>
        <v>1934.5780552860006</v>
      </c>
      <c r="U53" s="239">
        <f>CHI_fec!U5-U58</f>
        <v>1799.4434961237657</v>
      </c>
      <c r="V53" s="239">
        <f>CHI_fec!V5-V58</f>
        <v>1637.4216098152192</v>
      </c>
      <c r="W53" s="239">
        <f>CHI_fec!W5-W58</f>
        <v>2103.7860246759865</v>
      </c>
      <c r="DA53" s="83"/>
    </row>
    <row r="54" spans="1:105" ht="12" customHeight="1" x14ac:dyDescent="0.25">
      <c r="A54" s="99" t="s">
        <v>47</v>
      </c>
      <c r="B54" s="240">
        <f>CHI_fec!B61</f>
        <v>2435.8751931452898</v>
      </c>
      <c r="C54" s="240">
        <f>CHI_fec!C61</f>
        <v>1834.5125092946471</v>
      </c>
      <c r="D54" s="240">
        <f>CHI_fec!D61</f>
        <v>1745.1780485145539</v>
      </c>
      <c r="E54" s="240">
        <f>CHI_fec!E61</f>
        <v>2251.9690077940681</v>
      </c>
      <c r="F54" s="240">
        <f>CHI_fec!F61</f>
        <v>2215.24616776314</v>
      </c>
      <c r="G54" s="240">
        <f>CHI_fec!G61</f>
        <v>2026.4086112105781</v>
      </c>
      <c r="H54" s="240">
        <f>CHI_fec!H61</f>
        <v>1879.632158617191</v>
      </c>
      <c r="I54" s="240">
        <f>CHI_fec!I61</f>
        <v>2242.8154635524588</v>
      </c>
      <c r="J54" s="240">
        <f>CHI_fec!J61</f>
        <v>1273.4731576721269</v>
      </c>
      <c r="K54" s="240">
        <f>CHI_fec!K61</f>
        <v>1542.5077077287569</v>
      </c>
      <c r="L54" s="240">
        <f>CHI_fec!L61</f>
        <v>1028.1689391111261</v>
      </c>
      <c r="M54" s="240">
        <f>CHI_fec!M61</f>
        <v>977.40710314521573</v>
      </c>
      <c r="N54" s="240">
        <f>CHI_fec!N61</f>
        <v>1151.0676630165219</v>
      </c>
      <c r="O54" s="240">
        <f>CHI_fec!O61</f>
        <v>1118.0663850487531</v>
      </c>
      <c r="P54" s="240">
        <f>CHI_fec!P61</f>
        <v>797.8073600750372</v>
      </c>
      <c r="Q54" s="240">
        <f>CHI_fec!Q61</f>
        <v>876.47083715525321</v>
      </c>
      <c r="R54" s="240">
        <f>CHI_fec!R61</f>
        <v>877.50742368700094</v>
      </c>
      <c r="S54" s="240">
        <f>CHI_fec!S61</f>
        <v>772.96093817034534</v>
      </c>
      <c r="T54" s="240">
        <f>CHI_fec!T61</f>
        <v>874.51306920047966</v>
      </c>
      <c r="U54" s="240">
        <f>CHI_fec!U61</f>
        <v>747.9296958127976</v>
      </c>
      <c r="V54" s="240">
        <f>CHI_fec!V61</f>
        <v>813.517513142648</v>
      </c>
      <c r="W54" s="240">
        <f>CHI_fec!W61</f>
        <v>1086.6630609225831</v>
      </c>
      <c r="DA54" s="94"/>
    </row>
    <row r="55" spans="1:105" ht="12" customHeight="1" x14ac:dyDescent="0.25">
      <c r="A55" s="52" t="s">
        <v>48</v>
      </c>
      <c r="B55" s="241">
        <f>CHI_fec!B110</f>
        <v>1424.1946300701179</v>
      </c>
      <c r="C55" s="241">
        <f>CHI_fec!C110</f>
        <v>1488.263902857163</v>
      </c>
      <c r="D55" s="241">
        <f>CHI_fec!D110</f>
        <v>1540.690532738271</v>
      </c>
      <c r="E55" s="241">
        <f>CHI_fec!E110</f>
        <v>1508.5774938959401</v>
      </c>
      <c r="F55" s="241">
        <f>CHI_fec!F110</f>
        <v>1434.275591317599</v>
      </c>
      <c r="G55" s="241">
        <f>CHI_fec!G110</f>
        <v>1336.7814408884531</v>
      </c>
      <c r="H55" s="241">
        <f>CHI_fec!H110</f>
        <v>1308.5324305774409</v>
      </c>
      <c r="I55" s="241">
        <f>CHI_fec!I110</f>
        <v>1287.50140677525</v>
      </c>
      <c r="J55" s="241">
        <f>CHI_fec!J110</f>
        <v>1320.113212955001</v>
      </c>
      <c r="K55" s="241">
        <f>CHI_fec!K110</f>
        <v>1197.5279449699051</v>
      </c>
      <c r="L55" s="241">
        <f>CHI_fec!L110</f>
        <v>1223.5096016050441</v>
      </c>
      <c r="M55" s="241">
        <f>CHI_fec!M110</f>
        <v>1234.9980892328269</v>
      </c>
      <c r="N55" s="241">
        <f>CHI_fec!N110</f>
        <v>1213.043374414827</v>
      </c>
      <c r="O55" s="241">
        <f>CHI_fec!O110</f>
        <v>1163.838731250597</v>
      </c>
      <c r="P55" s="241">
        <f>CHI_fec!P110</f>
        <v>1205.546001719691</v>
      </c>
      <c r="Q55" s="241">
        <f>CHI_fec!Q110</f>
        <v>795.86318907041164</v>
      </c>
      <c r="R55" s="241">
        <f>CHI_fec!R110</f>
        <v>829.19652240374512</v>
      </c>
      <c r="S55" s="241">
        <f>CHI_fec!S110</f>
        <v>904.7745294735837</v>
      </c>
      <c r="T55" s="241">
        <f>CHI_fec!T110</f>
        <v>836.97095633897015</v>
      </c>
      <c r="U55" s="241">
        <f>CHI_fec!U110</f>
        <v>948.58364383299909</v>
      </c>
      <c r="V55" s="241">
        <f>CHI_fec!V110</f>
        <v>959.60877042132415</v>
      </c>
      <c r="W55" s="241">
        <f>CHI_fec!W110</f>
        <v>925.28883683874562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4818.5775591933161</v>
      </c>
      <c r="C58" s="212">
        <v>5405.586626890321</v>
      </c>
      <c r="D58" s="212">
        <v>5437.085594361014</v>
      </c>
      <c r="E58" s="212">
        <v>4926.4689508436231</v>
      </c>
      <c r="F58" s="212">
        <v>4761.5600171969036</v>
      </c>
      <c r="G58" s="212">
        <v>5042.5001719690454</v>
      </c>
      <c r="H58" s="212">
        <v>5432.3660361134989</v>
      </c>
      <c r="I58" s="212">
        <v>5472.9578675838338</v>
      </c>
      <c r="J58" s="212">
        <v>5867.6889079965586</v>
      </c>
      <c r="K58" s="212">
        <v>5206.2171886248971</v>
      </c>
      <c r="L58" s="212">
        <v>5632.8938346610976</v>
      </c>
      <c r="M58" s="212">
        <v>5938.5999307883403</v>
      </c>
      <c r="N58" s="212">
        <v>4866.9748228334811</v>
      </c>
      <c r="O58" s="212">
        <v>3695.3378434885858</v>
      </c>
      <c r="P58" s="212">
        <v>4954.9393987288759</v>
      </c>
      <c r="Q58" s="212">
        <v>4031.0069169805552</v>
      </c>
      <c r="R58" s="212">
        <v>4052.9879105264572</v>
      </c>
      <c r="S58" s="212">
        <v>5764.4506441149824</v>
      </c>
      <c r="T58" s="212">
        <v>5444.457953568357</v>
      </c>
      <c r="U58" s="212">
        <v>4965.7417884780734</v>
      </c>
      <c r="V58" s="212">
        <v>4415.1170249355109</v>
      </c>
      <c r="W58" s="212">
        <v>3479.8037833190019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3841.5139306464548</v>
      </c>
      <c r="C60" s="206">
        <f t="shared" si="12"/>
        <v>4412.1429467527469</v>
      </c>
      <c r="D60" s="206">
        <f t="shared" si="12"/>
        <v>4516.5352934151842</v>
      </c>
      <c r="E60" s="206">
        <f t="shared" si="12"/>
        <v>3996.8687788745769</v>
      </c>
      <c r="F60" s="206">
        <f t="shared" si="12"/>
        <v>3774.6726569217535</v>
      </c>
      <c r="G60" s="206">
        <f t="shared" si="12"/>
        <v>4049.8733447979362</v>
      </c>
      <c r="H60" s="206">
        <f t="shared" si="12"/>
        <v>4486.3858125537399</v>
      </c>
      <c r="I60" s="206">
        <f t="shared" si="12"/>
        <v>4703.8907996560602</v>
      </c>
      <c r="J60" s="206">
        <f t="shared" si="12"/>
        <v>5172.3750644883912</v>
      </c>
      <c r="K60" s="206">
        <f t="shared" si="12"/>
        <v>4639.5146950737362</v>
      </c>
      <c r="L60" s="206">
        <f t="shared" si="12"/>
        <v>5066.9866979457074</v>
      </c>
      <c r="M60" s="206">
        <f t="shared" si="12"/>
        <v>5511.9017364633182</v>
      </c>
      <c r="N60" s="206">
        <f t="shared" si="12"/>
        <v>4496.1665683192932</v>
      </c>
      <c r="O60" s="206">
        <f t="shared" si="12"/>
        <v>3245.7032777104268</v>
      </c>
      <c r="P60" s="206">
        <f t="shared" si="12"/>
        <v>4445.5240934838203</v>
      </c>
      <c r="Q60" s="206">
        <f t="shared" si="12"/>
        <v>3458.5004681413466</v>
      </c>
      <c r="R60" s="206">
        <f t="shared" si="12"/>
        <v>3400.4083748428802</v>
      </c>
      <c r="S60" s="206">
        <f t="shared" si="12"/>
        <v>5108.9307816902192</v>
      </c>
      <c r="T60" s="206">
        <f t="shared" si="12"/>
        <v>4828.3737747205505</v>
      </c>
      <c r="U60" s="206">
        <f t="shared" si="12"/>
        <v>4322.8247635425623</v>
      </c>
      <c r="V60" s="206">
        <f t="shared" si="12"/>
        <v>3761.8199484092861</v>
      </c>
      <c r="W60" s="206">
        <f t="shared" si="12"/>
        <v>2815.958985382631</v>
      </c>
      <c r="DA60" s="71"/>
    </row>
    <row r="61" spans="1:105" ht="12" customHeight="1" x14ac:dyDescent="0.25">
      <c r="A61" s="18" t="s">
        <v>32</v>
      </c>
      <c r="B61" s="206">
        <v>105.2235597592433</v>
      </c>
      <c r="C61" s="206">
        <v>503.65434221840059</v>
      </c>
      <c r="D61" s="206">
        <v>367.6913155631986</v>
      </c>
      <c r="E61" s="206">
        <v>266.01461736887359</v>
      </c>
      <c r="F61" s="206">
        <v>0</v>
      </c>
      <c r="G61" s="206">
        <v>5.9114359415305238</v>
      </c>
      <c r="H61" s="206">
        <v>203.35339638865</v>
      </c>
      <c r="I61" s="206">
        <v>422.07652622527939</v>
      </c>
      <c r="J61" s="206">
        <v>487.10232158211522</v>
      </c>
      <c r="K61" s="206">
        <v>0</v>
      </c>
      <c r="L61" s="206">
        <v>0</v>
      </c>
      <c r="M61" s="206">
        <v>282.56663800515912</v>
      </c>
      <c r="N61" s="206">
        <v>282.56663800515912</v>
      </c>
      <c r="O61" s="206">
        <v>277.83748925193458</v>
      </c>
      <c r="P61" s="206">
        <v>262.46775580395519</v>
      </c>
      <c r="Q61" s="206">
        <v>294.38950988822012</v>
      </c>
      <c r="R61" s="206">
        <v>176.1607910576096</v>
      </c>
      <c r="S61" s="206">
        <v>176.1607910576096</v>
      </c>
      <c r="T61" s="206">
        <v>147.7858985382631</v>
      </c>
      <c r="U61" s="206">
        <v>107.6283748925193</v>
      </c>
      <c r="V61" s="206">
        <v>161.4424763542562</v>
      </c>
      <c r="W61" s="206">
        <v>52.059673258813397</v>
      </c>
      <c r="DA61" s="71" t="s">
        <v>975</v>
      </c>
    </row>
    <row r="62" spans="1:105" ht="12" customHeight="1" x14ac:dyDescent="0.25">
      <c r="A62" s="18" t="s">
        <v>33</v>
      </c>
      <c r="B62" s="206">
        <v>20.875150472914871</v>
      </c>
      <c r="C62" s="206">
        <v>35.158125537403272</v>
      </c>
      <c r="D62" s="206">
        <v>32.960705073086842</v>
      </c>
      <c r="E62" s="206">
        <v>38.454170249355109</v>
      </c>
      <c r="F62" s="206">
        <v>17.579019776440241</v>
      </c>
      <c r="G62" s="206">
        <v>3.2960447119518479</v>
      </c>
      <c r="H62" s="206">
        <v>15.3816852966466</v>
      </c>
      <c r="I62" s="206">
        <v>14.28297506448839</v>
      </c>
      <c r="J62" s="206">
        <v>0</v>
      </c>
      <c r="K62" s="206">
        <v>34.059415305245047</v>
      </c>
      <c r="L62" s="206">
        <v>8.7895098882201186</v>
      </c>
      <c r="M62" s="206">
        <v>7.690799656061909</v>
      </c>
      <c r="N62" s="206">
        <v>93.388736027515051</v>
      </c>
      <c r="O62" s="206">
        <v>43.947635425623382</v>
      </c>
      <c r="P62" s="206">
        <v>46.145055889939812</v>
      </c>
      <c r="Q62" s="206">
        <v>62.625365434221827</v>
      </c>
      <c r="R62" s="206">
        <v>34.059415305245047</v>
      </c>
      <c r="S62" s="206">
        <v>31.862080825451411</v>
      </c>
      <c r="T62" s="206">
        <v>25.26990541702493</v>
      </c>
      <c r="U62" s="206">
        <v>21.984780739466899</v>
      </c>
      <c r="V62" s="206">
        <v>16.708856405846952</v>
      </c>
      <c r="W62" s="206">
        <v>88.519346517626829</v>
      </c>
      <c r="DA62" s="71" t="s">
        <v>976</v>
      </c>
    </row>
    <row r="63" spans="1:105" ht="12" customHeight="1" x14ac:dyDescent="0.25">
      <c r="A63" s="18" t="s">
        <v>69</v>
      </c>
      <c r="B63" s="206">
        <v>1053.095442820292</v>
      </c>
      <c r="C63" s="206">
        <v>733.60558899398109</v>
      </c>
      <c r="D63" s="206">
        <v>1051.0604471195179</v>
      </c>
      <c r="E63" s="206">
        <v>670.52166809974199</v>
      </c>
      <c r="F63" s="206">
        <v>661.36431642304387</v>
      </c>
      <c r="G63" s="206">
        <v>662.38177128116934</v>
      </c>
      <c r="H63" s="206">
        <v>651.18942390369727</v>
      </c>
      <c r="I63" s="206">
        <v>661.36431642304387</v>
      </c>
      <c r="J63" s="206">
        <v>951.34711951848658</v>
      </c>
      <c r="K63" s="206">
        <v>861.8085124677558</v>
      </c>
      <c r="L63" s="206">
        <v>1181.2983662940669</v>
      </c>
      <c r="M63" s="206">
        <v>669.50412725709361</v>
      </c>
      <c r="N63" s="206">
        <v>524.00404127257093</v>
      </c>
      <c r="O63" s="206">
        <v>346.96190885640578</v>
      </c>
      <c r="P63" s="206">
        <v>312.36741186586409</v>
      </c>
      <c r="Q63" s="206">
        <v>183.14703353396391</v>
      </c>
      <c r="R63" s="206">
        <v>135.32527944969911</v>
      </c>
      <c r="S63" s="206">
        <v>127.1854686156492</v>
      </c>
      <c r="T63" s="206">
        <v>84.722785898538262</v>
      </c>
      <c r="U63" s="206">
        <v>42.260189165950123</v>
      </c>
      <c r="V63" s="206">
        <v>14.81556319862425</v>
      </c>
      <c r="W63" s="206">
        <v>10.9938950988822</v>
      </c>
      <c r="DA63" s="71" t="s">
        <v>977</v>
      </c>
    </row>
    <row r="64" spans="1:105" ht="12" customHeight="1" x14ac:dyDescent="0.25">
      <c r="A64" s="18" t="s">
        <v>70</v>
      </c>
      <c r="B64" s="206">
        <v>126.11066208082541</v>
      </c>
      <c r="C64" s="206">
        <v>95.538349097162509</v>
      </c>
      <c r="D64" s="206">
        <v>159.54909716251069</v>
      </c>
      <c r="E64" s="206">
        <v>115.6013757523646</v>
      </c>
      <c r="F64" s="206">
        <v>37.259931212381773</v>
      </c>
      <c r="G64" s="206">
        <v>140.44135855546</v>
      </c>
      <c r="H64" s="206">
        <v>270.37351676698188</v>
      </c>
      <c r="I64" s="206">
        <v>192.98744625967319</v>
      </c>
      <c r="J64" s="206">
        <v>210.18435081685291</v>
      </c>
      <c r="K64" s="206">
        <v>256.04282029234741</v>
      </c>
      <c r="L64" s="206">
        <v>241.71203783319001</v>
      </c>
      <c r="M64" s="206">
        <v>279.92742906276868</v>
      </c>
      <c r="N64" s="206">
        <v>358.26887360275151</v>
      </c>
      <c r="O64" s="206">
        <v>349.67042132416162</v>
      </c>
      <c r="P64" s="206">
        <v>333.42889079965602</v>
      </c>
      <c r="Q64" s="206">
        <v>303.81195184866721</v>
      </c>
      <c r="R64" s="206">
        <v>262.73052450558902</v>
      </c>
      <c r="S64" s="206">
        <v>229.29208942390369</v>
      </c>
      <c r="T64" s="206">
        <v>187.2552020636285</v>
      </c>
      <c r="U64" s="206">
        <v>131.8429062768702</v>
      </c>
      <c r="V64" s="206">
        <v>114.3145313843508</v>
      </c>
      <c r="W64" s="206">
        <v>45.758125537403266</v>
      </c>
      <c r="DA64" s="71" t="s">
        <v>978</v>
      </c>
    </row>
    <row r="65" spans="1:105" ht="12" customHeight="1" x14ac:dyDescent="0.25">
      <c r="A65" s="18" t="s">
        <v>34</v>
      </c>
      <c r="B65" s="206">
        <v>465.89286443837329</v>
      </c>
      <c r="C65" s="206">
        <v>917.12050479229981</v>
      </c>
      <c r="D65" s="206">
        <v>471.33847484252811</v>
      </c>
      <c r="E65" s="206">
        <v>348.33292332857548</v>
      </c>
      <c r="F65" s="206">
        <v>351.29449699054169</v>
      </c>
      <c r="G65" s="206">
        <v>379.33508168529659</v>
      </c>
      <c r="H65" s="206">
        <v>371.97867583834909</v>
      </c>
      <c r="I65" s="206">
        <v>343.43654342218389</v>
      </c>
      <c r="J65" s="206">
        <v>381.48469475494409</v>
      </c>
      <c r="K65" s="206">
        <v>405.24986274355541</v>
      </c>
      <c r="L65" s="206">
        <v>439.33312958801213</v>
      </c>
      <c r="M65" s="206">
        <v>1595.514548157214</v>
      </c>
      <c r="N65" s="206">
        <v>760.91523555919002</v>
      </c>
      <c r="O65" s="206">
        <v>564.72726739228415</v>
      </c>
      <c r="P65" s="206">
        <v>1036.161324782187</v>
      </c>
      <c r="Q65" s="206">
        <v>245.7485334895843</v>
      </c>
      <c r="R65" s="206">
        <v>303.54921749120348</v>
      </c>
      <c r="S65" s="206">
        <v>284.4415297555679</v>
      </c>
      <c r="T65" s="206">
        <v>216.2032674118658</v>
      </c>
      <c r="U65" s="206">
        <v>212.4295786758384</v>
      </c>
      <c r="V65" s="206">
        <v>81.821066208082541</v>
      </c>
      <c r="W65" s="206">
        <v>171.17050730868439</v>
      </c>
      <c r="DA65" s="71" t="s">
        <v>979</v>
      </c>
    </row>
    <row r="66" spans="1:105" ht="12" customHeight="1" x14ac:dyDescent="0.25">
      <c r="A66" s="18" t="s">
        <v>84</v>
      </c>
      <c r="B66" s="206">
        <v>2070.3162510748061</v>
      </c>
      <c r="C66" s="206">
        <v>2127.0660361134992</v>
      </c>
      <c r="D66" s="206">
        <v>2433.935253654342</v>
      </c>
      <c r="E66" s="206">
        <v>2557.9440240756662</v>
      </c>
      <c r="F66" s="206">
        <v>2707.174892519346</v>
      </c>
      <c r="G66" s="206">
        <v>2858.507652622528</v>
      </c>
      <c r="H66" s="206">
        <v>2974.1091143594149</v>
      </c>
      <c r="I66" s="206">
        <v>3069.7429922613919</v>
      </c>
      <c r="J66" s="206">
        <v>3142.2565778159928</v>
      </c>
      <c r="K66" s="206">
        <v>3082.3540842648322</v>
      </c>
      <c r="L66" s="206">
        <v>3195.8536543422179</v>
      </c>
      <c r="M66" s="206">
        <v>2676.6981943250212</v>
      </c>
      <c r="N66" s="206">
        <v>2477.0230438521062</v>
      </c>
      <c r="O66" s="206">
        <v>1662.558555460017</v>
      </c>
      <c r="P66" s="206">
        <v>2454.9536543422182</v>
      </c>
      <c r="Q66" s="206">
        <v>2368.7780739466889</v>
      </c>
      <c r="R66" s="206">
        <v>2488.5831470335338</v>
      </c>
      <c r="S66" s="206">
        <v>4259.9888220120374</v>
      </c>
      <c r="T66" s="206">
        <v>4167.1367153912297</v>
      </c>
      <c r="U66" s="206">
        <v>3806.6789337919172</v>
      </c>
      <c r="V66" s="206">
        <v>3372.7174548581252</v>
      </c>
      <c r="W66" s="206">
        <v>2447.4574376612209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977.06362854686154</v>
      </c>
      <c r="C67" s="206">
        <f t="shared" si="13"/>
        <v>993.44368013757514</v>
      </c>
      <c r="D67" s="206">
        <f t="shared" si="13"/>
        <v>920.55030094582969</v>
      </c>
      <c r="E67" s="206">
        <f t="shared" si="13"/>
        <v>929.6001719690455</v>
      </c>
      <c r="F67" s="206">
        <f t="shared" si="13"/>
        <v>986.8873602751504</v>
      </c>
      <c r="G67" s="206">
        <f t="shared" si="13"/>
        <v>992.62682717110908</v>
      </c>
      <c r="H67" s="206">
        <f t="shared" si="13"/>
        <v>945.98022355975922</v>
      </c>
      <c r="I67" s="206">
        <f t="shared" si="13"/>
        <v>769.067067927773</v>
      </c>
      <c r="J67" s="206">
        <f t="shared" si="13"/>
        <v>695.31384350816847</v>
      </c>
      <c r="K67" s="206">
        <f t="shared" si="13"/>
        <v>566.70249355116073</v>
      </c>
      <c r="L67" s="206">
        <f t="shared" si="13"/>
        <v>565.90713671539118</v>
      </c>
      <c r="M67" s="206">
        <f t="shared" si="13"/>
        <v>426.69819432502152</v>
      </c>
      <c r="N67" s="206">
        <f t="shared" si="13"/>
        <v>370.80825451418741</v>
      </c>
      <c r="O67" s="206">
        <f t="shared" si="13"/>
        <v>449.63456577815992</v>
      </c>
      <c r="P67" s="206">
        <f t="shared" si="13"/>
        <v>509.41530524505578</v>
      </c>
      <c r="Q67" s="206">
        <f t="shared" si="13"/>
        <v>572.50644883920893</v>
      </c>
      <c r="R67" s="206">
        <f t="shared" si="13"/>
        <v>652.57953568357686</v>
      </c>
      <c r="S67" s="206">
        <f t="shared" si="13"/>
        <v>655.51986242476346</v>
      </c>
      <c r="T67" s="206">
        <f t="shared" si="13"/>
        <v>616.08417884780738</v>
      </c>
      <c r="U67" s="206">
        <f t="shared" si="13"/>
        <v>642.91702493551156</v>
      </c>
      <c r="V67" s="206">
        <f t="shared" si="13"/>
        <v>653.29707652622528</v>
      </c>
      <c r="W67" s="206">
        <f t="shared" si="13"/>
        <v>663.84479793637149</v>
      </c>
      <c r="DA67" s="71"/>
    </row>
    <row r="68" spans="1:105" ht="12" customHeight="1" x14ac:dyDescent="0.25">
      <c r="A68" s="18" t="s">
        <v>72</v>
      </c>
      <c r="B68" s="206">
        <v>977.06362854686154</v>
      </c>
      <c r="C68" s="206">
        <v>993.44368013757514</v>
      </c>
      <c r="D68" s="206">
        <v>920.55030094582969</v>
      </c>
      <c r="E68" s="206">
        <v>929.6001719690455</v>
      </c>
      <c r="F68" s="206">
        <v>986.8873602751504</v>
      </c>
      <c r="G68" s="206">
        <v>992.62682717110908</v>
      </c>
      <c r="H68" s="206">
        <v>945.98022355975922</v>
      </c>
      <c r="I68" s="206">
        <v>769.067067927773</v>
      </c>
      <c r="J68" s="206">
        <v>695.31384350816847</v>
      </c>
      <c r="K68" s="206">
        <v>566.70249355116073</v>
      </c>
      <c r="L68" s="206">
        <v>565.90713671539118</v>
      </c>
      <c r="M68" s="206">
        <v>426.69819432502152</v>
      </c>
      <c r="N68" s="206">
        <v>370.80825451418741</v>
      </c>
      <c r="O68" s="206">
        <v>449.63456577815992</v>
      </c>
      <c r="P68" s="206">
        <v>509.41530524505578</v>
      </c>
      <c r="Q68" s="206">
        <v>572.50644883920893</v>
      </c>
      <c r="R68" s="206">
        <v>652.57953568357686</v>
      </c>
      <c r="S68" s="206">
        <v>655.51986242476346</v>
      </c>
      <c r="T68" s="206">
        <v>616.08417884780738</v>
      </c>
      <c r="U68" s="206">
        <v>642.91702493551156</v>
      </c>
      <c r="V68" s="206">
        <v>653.29707652622528</v>
      </c>
      <c r="W68" s="206">
        <v>663.84479793637149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4818.5775591933161</v>
      </c>
      <c r="C71" s="286">
        <f t="shared" si="14"/>
        <v>5405.586626890321</v>
      </c>
      <c r="D71" s="286">
        <f t="shared" si="14"/>
        <v>5437.085594361014</v>
      </c>
      <c r="E71" s="286">
        <f t="shared" si="14"/>
        <v>4926.4689508436231</v>
      </c>
      <c r="F71" s="286">
        <f t="shared" si="14"/>
        <v>4761.5600171969036</v>
      </c>
      <c r="G71" s="286">
        <f t="shared" si="14"/>
        <v>5042.5001719690454</v>
      </c>
      <c r="H71" s="286">
        <f t="shared" si="14"/>
        <v>5432.3660361134989</v>
      </c>
      <c r="I71" s="286">
        <f t="shared" si="14"/>
        <v>5472.9578675838338</v>
      </c>
      <c r="J71" s="286">
        <f t="shared" si="14"/>
        <v>5867.6889079965586</v>
      </c>
      <c r="K71" s="286">
        <f t="shared" si="14"/>
        <v>5206.2171886248971</v>
      </c>
      <c r="L71" s="286">
        <f t="shared" si="14"/>
        <v>5632.8938346610976</v>
      </c>
      <c r="M71" s="286">
        <f t="shared" si="14"/>
        <v>5938.5999307883403</v>
      </c>
      <c r="N71" s="286">
        <f t="shared" si="14"/>
        <v>4866.9748228334811</v>
      </c>
      <c r="O71" s="286">
        <f t="shared" si="14"/>
        <v>3695.3378434885858</v>
      </c>
      <c r="P71" s="286">
        <f t="shared" si="14"/>
        <v>4954.9393987288759</v>
      </c>
      <c r="Q71" s="286">
        <f t="shared" si="14"/>
        <v>4031.0069169805552</v>
      </c>
      <c r="R71" s="286">
        <f t="shared" si="14"/>
        <v>4052.9879105264572</v>
      </c>
      <c r="S71" s="286">
        <f t="shared" si="14"/>
        <v>5764.4506441149824</v>
      </c>
      <c r="T71" s="286">
        <f t="shared" si="14"/>
        <v>5444.457953568357</v>
      </c>
      <c r="U71" s="286">
        <f t="shared" si="14"/>
        <v>4965.7417884780734</v>
      </c>
      <c r="V71" s="286">
        <f t="shared" si="14"/>
        <v>4415.1170249355109</v>
      </c>
      <c r="W71" s="286">
        <f t="shared" si="14"/>
        <v>3479.8037833190019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4818.5775591933161</v>
      </c>
      <c r="C72" s="243">
        <f>CHI_fec!C16</f>
        <v>5405.586626890321</v>
      </c>
      <c r="D72" s="243">
        <f>CHI_fec!D16</f>
        <v>5437.085594361014</v>
      </c>
      <c r="E72" s="243">
        <f>CHI_fec!E16</f>
        <v>4926.4689508436231</v>
      </c>
      <c r="F72" s="243">
        <f>CHI_fec!F16</f>
        <v>4761.5600171969036</v>
      </c>
      <c r="G72" s="243">
        <f>CHI_fec!G16</f>
        <v>5042.5001719690454</v>
      </c>
      <c r="H72" s="243">
        <f>CHI_fec!H16</f>
        <v>5432.3660361134989</v>
      </c>
      <c r="I72" s="243">
        <f>CHI_fec!I16</f>
        <v>5472.9578675838338</v>
      </c>
      <c r="J72" s="243">
        <f>CHI_fec!J16</f>
        <v>5867.6889079965586</v>
      </c>
      <c r="K72" s="243">
        <f>CHI_fec!K16</f>
        <v>5206.2171886248971</v>
      </c>
      <c r="L72" s="243">
        <f>CHI_fec!L16</f>
        <v>5632.8938346610976</v>
      </c>
      <c r="M72" s="243">
        <f>CHI_fec!M16</f>
        <v>5938.5999307883403</v>
      </c>
      <c r="N72" s="243">
        <f>CHI_fec!N16</f>
        <v>4866.9748228334811</v>
      </c>
      <c r="O72" s="243">
        <f>CHI_fec!O16</f>
        <v>3695.3378434885858</v>
      </c>
      <c r="P72" s="243">
        <f>CHI_fec!P16</f>
        <v>4954.9393987288759</v>
      </c>
      <c r="Q72" s="243">
        <f>CHI_fec!Q16</f>
        <v>4031.0069169805552</v>
      </c>
      <c r="R72" s="243">
        <f>CHI_fec!R16</f>
        <v>4052.9879105264572</v>
      </c>
      <c r="S72" s="243">
        <f>CHI_fec!S16</f>
        <v>5764.4506441149824</v>
      </c>
      <c r="T72" s="243">
        <f>CHI_fec!T16</f>
        <v>5444.457953568357</v>
      </c>
      <c r="U72" s="243">
        <f>CHI_fec!U16</f>
        <v>4965.7417884780734</v>
      </c>
      <c r="V72" s="243">
        <f>CHI_fec!V16</f>
        <v>4415.1170249355109</v>
      </c>
      <c r="W72" s="243">
        <f>CHI_fec!W16</f>
        <v>3479.8037833190019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12414.592040211173</v>
      </c>
      <c r="C76" s="205">
        <f t="shared" si="15"/>
        <v>10149.712428631334</v>
      </c>
      <c r="D76" s="205">
        <f t="shared" si="15"/>
        <v>10293.804344621181</v>
      </c>
      <c r="E76" s="205">
        <f t="shared" si="15"/>
        <v>11758.893291859191</v>
      </c>
      <c r="F76" s="205">
        <f t="shared" si="15"/>
        <v>8551.8982249744768</v>
      </c>
      <c r="G76" s="205">
        <f t="shared" si="15"/>
        <v>8304.9502883172936</v>
      </c>
      <c r="H76" s="205">
        <f t="shared" si="15"/>
        <v>7818.0831857114299</v>
      </c>
      <c r="I76" s="205">
        <f t="shared" si="15"/>
        <v>9334.1532441556192</v>
      </c>
      <c r="J76" s="205">
        <f t="shared" si="15"/>
        <v>6778.3308106167178</v>
      </c>
      <c r="K76" s="205">
        <f t="shared" si="15"/>
        <v>6132.6639942490328</v>
      </c>
      <c r="L76" s="205">
        <f t="shared" si="15"/>
        <v>6146.8597234164663</v>
      </c>
      <c r="M76" s="205">
        <f t="shared" si="15"/>
        <v>6083.172759561181</v>
      </c>
      <c r="N76" s="205">
        <f t="shared" si="15"/>
        <v>6525.6539478122722</v>
      </c>
      <c r="O76" s="205">
        <f t="shared" si="15"/>
        <v>5668.9429336110225</v>
      </c>
      <c r="P76" s="205">
        <f t="shared" si="15"/>
        <v>5721.4588331390387</v>
      </c>
      <c r="Q76" s="205">
        <f t="shared" si="15"/>
        <v>4688.6422176641727</v>
      </c>
      <c r="R76" s="205">
        <f t="shared" si="15"/>
        <v>5352.8128737370644</v>
      </c>
      <c r="S76" s="205">
        <f t="shared" si="15"/>
        <v>5172.9737423870429</v>
      </c>
      <c r="T76" s="205">
        <f t="shared" si="15"/>
        <v>5398.0105069456931</v>
      </c>
      <c r="U76" s="205">
        <f t="shared" si="15"/>
        <v>4989.1003541985629</v>
      </c>
      <c r="V76" s="205">
        <f t="shared" si="15"/>
        <v>4731.5088607507842</v>
      </c>
      <c r="W76" s="205">
        <f t="shared" si="15"/>
        <v>7169.7128499141345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11058.222231012751</v>
      </c>
      <c r="C77" s="215">
        <f>(CHI_emi!C5-CHI_emi!C59)+(CHI_emi!C61-CHI_emi!C108)+CHI_emi!C110</f>
        <v>8801.4513893015046</v>
      </c>
      <c r="D77" s="215">
        <f>(CHI_emi!D5-CHI_emi!D59)+(CHI_emi!D61-CHI_emi!D108)+CHI_emi!D110</f>
        <v>8909.0054126211799</v>
      </c>
      <c r="E77" s="215">
        <f>(CHI_emi!E5-CHI_emi!E59)+(CHI_emi!E61-CHI_emi!E108)+CHI_emi!E110</f>
        <v>10249.171891859191</v>
      </c>
      <c r="F77" s="215">
        <f>(CHI_emi!F5-CHI_emi!F59)+(CHI_emi!F61-CHI_emi!F108)+CHI_emi!F110</f>
        <v>6927.2673249744776</v>
      </c>
      <c r="G77" s="215">
        <f>(CHI_emi!G5-CHI_emi!G59)+(CHI_emi!G61-CHI_emi!G108)+CHI_emi!G110</f>
        <v>6669.9256883172939</v>
      </c>
      <c r="H77" s="215">
        <f>(CHI_emi!H5-CHI_emi!H59)+(CHI_emi!H61-CHI_emi!H108)+CHI_emi!H110</f>
        <v>6226.7939857114297</v>
      </c>
      <c r="I77" s="215">
        <f>(CHI_emi!I5-CHI_emi!I59)+(CHI_emi!I61-CHI_emi!I108)+CHI_emi!I110</f>
        <v>7719.1820441556192</v>
      </c>
      <c r="J77" s="215">
        <f>(CHI_emi!J5-CHI_emi!J59)+(CHI_emi!J61-CHI_emi!J108)+CHI_emi!J110</f>
        <v>5356.0282106167178</v>
      </c>
      <c r="K77" s="215">
        <f>(CHI_emi!K5-CHI_emi!K59)+(CHI_emi!K61-CHI_emi!K108)+CHI_emi!K110</f>
        <v>5058.1524942490323</v>
      </c>
      <c r="L77" s="215">
        <f>(CHI_emi!L5-CHI_emi!L59)+(CHI_emi!L61-CHI_emi!L108)+CHI_emi!L110</f>
        <v>4784.9884884164658</v>
      </c>
      <c r="M77" s="215">
        <f>(CHI_emi!M5-CHI_emi!M59)+(CHI_emi!M61-CHI_emi!M108)+CHI_emi!M110</f>
        <v>4719.0634595611809</v>
      </c>
      <c r="N77" s="215">
        <f>(CHI_emi!N5-CHI_emi!N59)+(CHI_emi!N61-CHI_emi!N108)+CHI_emi!N110</f>
        <v>5214.2460122884413</v>
      </c>
      <c r="O77" s="215">
        <f>(CHI_emi!O5-CHI_emi!O59)+(CHI_emi!O61-CHI_emi!O108)+CHI_emi!O110</f>
        <v>4364.0452786794722</v>
      </c>
      <c r="P77" s="215">
        <f>(CHI_emi!P5-CHI_emi!P59)+(CHI_emi!P61-CHI_emi!P108)+CHI_emi!P110</f>
        <v>4343.8197887458173</v>
      </c>
      <c r="Q77" s="215">
        <f>(CHI_emi!Q5-CHI_emi!Q59)+(CHI_emi!Q61-CHI_emi!Q108)+CHI_emi!Q110</f>
        <v>3468.9607991789344</v>
      </c>
      <c r="R77" s="215">
        <f>(CHI_emi!R5-CHI_emi!R59)+(CHI_emi!R61-CHI_emi!R108)+CHI_emi!R110</f>
        <v>3924.9366490790776</v>
      </c>
      <c r="S77" s="215">
        <f>(CHI_emi!S5-CHI_emi!S59)+(CHI_emi!S61-CHI_emi!S108)+CHI_emi!S110</f>
        <v>3737.969180999009</v>
      </c>
      <c r="T77" s="215">
        <f>(CHI_emi!T5-CHI_emi!T59)+(CHI_emi!T61-CHI_emi!T108)+CHI_emi!T110</f>
        <v>3824.3445460700545</v>
      </c>
      <c r="U77" s="215">
        <f>(CHI_emi!U5-CHI_emi!U59)+(CHI_emi!U61-CHI_emi!U108)+CHI_emi!U110</f>
        <v>3674.6336619138356</v>
      </c>
      <c r="V77" s="215">
        <f>(CHI_emi!V5-CHI_emi!V59)+(CHI_emi!V61-CHI_emi!V108)+CHI_emi!V110</f>
        <v>3373.0368933588502</v>
      </c>
      <c r="W77" s="215">
        <f>(CHI_emi!W5-CHI_emi!W59)+(CHI_emi!W61-CHI_emi!W108)+CHI_emi!W110</f>
        <v>5766.7673620780924</v>
      </c>
      <c r="DA77" s="85"/>
    </row>
    <row r="78" spans="1:105" ht="12" customHeight="1" x14ac:dyDescent="0.25">
      <c r="A78" s="14" t="s">
        <v>147</v>
      </c>
      <c r="B78" s="206">
        <f>CHI_emi!B59+CHI_emi!B108</f>
        <v>1356.3698091984229</v>
      </c>
      <c r="C78" s="206">
        <f>CHI_emi!C59+CHI_emi!C108</f>
        <v>1348.2610393298289</v>
      </c>
      <c r="D78" s="206">
        <f>CHI_emi!D59+CHI_emi!D108</f>
        <v>1384.7989320000011</v>
      </c>
      <c r="E78" s="206">
        <f>CHI_emi!E59+CHI_emi!E108</f>
        <v>1509.7213999999999</v>
      </c>
      <c r="F78" s="206">
        <f>CHI_emi!F59+CHI_emi!F108</f>
        <v>1624.6309000000001</v>
      </c>
      <c r="G78" s="206">
        <f>CHI_emi!G59+CHI_emi!G108</f>
        <v>1635.0246</v>
      </c>
      <c r="H78" s="206">
        <f>CHI_emi!H59+CHI_emi!H108</f>
        <v>1591.2891999999999</v>
      </c>
      <c r="I78" s="206">
        <f>CHI_emi!I59+CHI_emi!I108</f>
        <v>1614.9712</v>
      </c>
      <c r="J78" s="206">
        <f>CHI_emi!J59+CHI_emi!J108</f>
        <v>1422.3026</v>
      </c>
      <c r="K78" s="206">
        <f>CHI_emi!K59+CHI_emi!K108</f>
        <v>1074.5115000000001</v>
      </c>
      <c r="L78" s="206">
        <f>CHI_emi!L59+CHI_emi!L108</f>
        <v>1361.8712350000001</v>
      </c>
      <c r="M78" s="206">
        <f>CHI_emi!M59+CHI_emi!M108</f>
        <v>1364.1093000000001</v>
      </c>
      <c r="N78" s="206">
        <f>CHI_emi!N59+CHI_emi!N108</f>
        <v>1311.4079355238309</v>
      </c>
      <c r="O78" s="206">
        <f>CHI_emi!O59+CHI_emi!O108</f>
        <v>1304.8976549315501</v>
      </c>
      <c r="P78" s="206">
        <f>CHI_emi!P59+CHI_emi!P108</f>
        <v>1377.639044393221</v>
      </c>
      <c r="Q78" s="206">
        <f>CHI_emi!Q59+CHI_emi!Q108</f>
        <v>1219.6814184852381</v>
      </c>
      <c r="R78" s="206">
        <f>CHI_emi!R59+CHI_emi!R108</f>
        <v>1427.876224657987</v>
      </c>
      <c r="S78" s="206">
        <f>CHI_emi!S59+CHI_emi!S108</f>
        <v>1435.0045613880341</v>
      </c>
      <c r="T78" s="206">
        <f>CHI_emi!T59+CHI_emi!T108</f>
        <v>1573.665960875639</v>
      </c>
      <c r="U78" s="206">
        <f>CHI_emi!U59+CHI_emi!U108</f>
        <v>1314.4666922847271</v>
      </c>
      <c r="V78" s="206">
        <f>CHI_emi!V59+CHI_emi!V108</f>
        <v>1358.471967391934</v>
      </c>
      <c r="W78" s="206">
        <f>CHI_emi!W59+CHI_emi!W108</f>
        <v>1402.945487836042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12414.592040211173</v>
      </c>
      <c r="C79" s="212">
        <f t="shared" si="16"/>
        <v>10149.712428631334</v>
      </c>
      <c r="D79" s="212">
        <f t="shared" si="16"/>
        <v>10293.804344621181</v>
      </c>
      <c r="E79" s="212">
        <f t="shared" si="16"/>
        <v>11758.893291859189</v>
      </c>
      <c r="F79" s="212">
        <f t="shared" si="16"/>
        <v>8551.8982249744768</v>
      </c>
      <c r="G79" s="212">
        <f t="shared" si="16"/>
        <v>8304.9502883172936</v>
      </c>
      <c r="H79" s="212">
        <f t="shared" si="16"/>
        <v>7818.083185711429</v>
      </c>
      <c r="I79" s="212">
        <f t="shared" si="16"/>
        <v>9334.1532441556192</v>
      </c>
      <c r="J79" s="212">
        <f t="shared" si="16"/>
        <v>6778.3308106167178</v>
      </c>
      <c r="K79" s="212">
        <f t="shared" si="16"/>
        <v>6132.6639942490319</v>
      </c>
      <c r="L79" s="212">
        <f t="shared" si="16"/>
        <v>6146.8597234164654</v>
      </c>
      <c r="M79" s="212">
        <f t="shared" si="16"/>
        <v>6083.172759561181</v>
      </c>
      <c r="N79" s="212">
        <f t="shared" si="16"/>
        <v>6525.6539478122722</v>
      </c>
      <c r="O79" s="212">
        <f t="shared" si="16"/>
        <v>5668.9429336110215</v>
      </c>
      <c r="P79" s="212">
        <f t="shared" si="16"/>
        <v>5721.4588331390387</v>
      </c>
      <c r="Q79" s="212">
        <f t="shared" si="16"/>
        <v>4688.6422176641718</v>
      </c>
      <c r="R79" s="212">
        <f t="shared" si="16"/>
        <v>5352.8128737370644</v>
      </c>
      <c r="S79" s="212">
        <f t="shared" si="16"/>
        <v>5172.9737423870429</v>
      </c>
      <c r="T79" s="212">
        <f t="shared" si="16"/>
        <v>5398.0105069456931</v>
      </c>
      <c r="U79" s="212">
        <f t="shared" si="16"/>
        <v>4989.1003541985619</v>
      </c>
      <c r="V79" s="212">
        <f t="shared" si="16"/>
        <v>4731.5088607507842</v>
      </c>
      <c r="W79" s="212">
        <f t="shared" si="16"/>
        <v>7169.7128499141345</v>
      </c>
      <c r="DA79" s="109"/>
    </row>
    <row r="80" spans="1:105" ht="12" customHeight="1" x14ac:dyDescent="0.25">
      <c r="A80" s="51" t="s">
        <v>46</v>
      </c>
      <c r="B80" s="243">
        <f>CHI_emi!B$5</f>
        <v>5130.1003548195968</v>
      </c>
      <c r="C80" s="243">
        <f>CHI_emi!C$5</f>
        <v>4344.4191836061364</v>
      </c>
      <c r="D80" s="243">
        <f>CHI_emi!D$5</f>
        <v>4399.7864584691542</v>
      </c>
      <c r="E80" s="243">
        <f>CHI_emi!E$5</f>
        <v>4711.178467809521</v>
      </c>
      <c r="F80" s="243">
        <f>CHI_emi!F$5</f>
        <v>3744.3686526228194</v>
      </c>
      <c r="G80" s="243">
        <f>CHI_emi!G$5</f>
        <v>3938.134925071251</v>
      </c>
      <c r="H80" s="243">
        <f>CHI_emi!H$5</f>
        <v>3764.757349155564</v>
      </c>
      <c r="I80" s="243">
        <f>CHI_emi!I$5</f>
        <v>4317.4588507418848</v>
      </c>
      <c r="J80" s="243">
        <f>CHI_emi!J$5</f>
        <v>3634.5662952749135</v>
      </c>
      <c r="K80" s="243">
        <f>CHI_emi!K$5</f>
        <v>2800.328400213114</v>
      </c>
      <c r="L80" s="243">
        <f>CHI_emi!L$5</f>
        <v>3423.7109952679589</v>
      </c>
      <c r="M80" s="243">
        <f>CHI_emi!M$5</f>
        <v>3354.5307685535909</v>
      </c>
      <c r="N80" s="243">
        <f>CHI_emi!N$5</f>
        <v>3370.2015220012199</v>
      </c>
      <c r="O80" s="243">
        <f>CHI_emi!O$5</f>
        <v>3131.3767851916591</v>
      </c>
      <c r="P80" s="243">
        <f>CHI_emi!P$5</f>
        <v>3221.2215903426877</v>
      </c>
      <c r="Q80" s="243">
        <f>CHI_emi!Q$5</f>
        <v>2851.5043324435837</v>
      </c>
      <c r="R80" s="243">
        <f>CHI_emi!R$5</f>
        <v>3354.39924637274</v>
      </c>
      <c r="S80" s="243">
        <f>CHI_emi!S$5</f>
        <v>3352.3507031145318</v>
      </c>
      <c r="T80" s="243">
        <f>CHI_emi!T$5</f>
        <v>3518.0560457578504</v>
      </c>
      <c r="U80" s="243">
        <f>CHI_emi!U$5</f>
        <v>3129.4017484301949</v>
      </c>
      <c r="V80" s="243">
        <f>CHI_emi!V$5</f>
        <v>2916.5734209383522</v>
      </c>
      <c r="W80" s="243">
        <f>CHI_emi!W$5</f>
        <v>4245.4444379537617</v>
      </c>
      <c r="DA80" s="83"/>
    </row>
    <row r="81" spans="1:105" ht="12" customHeight="1" x14ac:dyDescent="0.25">
      <c r="A81" s="99" t="s">
        <v>47</v>
      </c>
      <c r="B81" s="284">
        <f>CHI_emi!B$61</f>
        <v>4143.5802709243653</v>
      </c>
      <c r="C81" s="284">
        <f>CHI_emi!C$61</f>
        <v>2768.8715592725366</v>
      </c>
      <c r="D81" s="284">
        <f>CHI_emi!D$61</f>
        <v>2698.9541639501836</v>
      </c>
      <c r="E81" s="284">
        <f>CHI_emi!E$61</f>
        <v>3763.8181185851436</v>
      </c>
      <c r="F81" s="284">
        <f>CHI_emi!F$61</f>
        <v>2576.3716643149892</v>
      </c>
      <c r="G81" s="284">
        <f>CHI_emi!G$61</f>
        <v>2319.5722058815359</v>
      </c>
      <c r="H81" s="284">
        <f>CHI_emi!H$61</f>
        <v>2090.0882044548503</v>
      </c>
      <c r="I81" s="284">
        <f>CHI_emi!I$61</f>
        <v>2877.9999611795383</v>
      </c>
      <c r="J81" s="284">
        <f>CHI_emi!J$61</f>
        <v>1322.7064598577365</v>
      </c>
      <c r="K81" s="284">
        <f>CHI_emi!K$61</f>
        <v>1634.6191391564712</v>
      </c>
      <c r="L81" s="284">
        <f>CHI_emi!L$61</f>
        <v>1038.5648300758517</v>
      </c>
      <c r="M81" s="284">
        <f>CHI_emi!M$61</f>
        <v>999.48418776822905</v>
      </c>
      <c r="N81" s="284">
        <f>CHI_emi!N$61</f>
        <v>1325.9928914668524</v>
      </c>
      <c r="O81" s="284">
        <f>CHI_emi!O$61</f>
        <v>1075.1595094918607</v>
      </c>
      <c r="P81" s="284">
        <f>CHI_emi!P$61</f>
        <v>832.73477405822177</v>
      </c>
      <c r="Q81" s="284">
        <f>CHI_emi!Q$61</f>
        <v>854.49674339558771</v>
      </c>
      <c r="R81" s="284">
        <f>CHI_emi!R$61</f>
        <v>914.16565859265484</v>
      </c>
      <c r="S81" s="284">
        <f>CHI_emi!S$61</f>
        <v>729.15118117435998</v>
      </c>
      <c r="T81" s="284">
        <f>CHI_emi!T$61</f>
        <v>854.84812833408637</v>
      </c>
      <c r="U81" s="284">
        <f>CHI_emi!U$61</f>
        <v>734.98094107321742</v>
      </c>
      <c r="V81" s="284">
        <f>CHI_emi!V$61</f>
        <v>751.79774777947273</v>
      </c>
      <c r="W81" s="284">
        <f>CHI_emi!W$61</f>
        <v>1448.0155609584026</v>
      </c>
      <c r="DA81" s="94"/>
    </row>
    <row r="82" spans="1:105" ht="12" customHeight="1" x14ac:dyDescent="0.25">
      <c r="A82" s="52" t="s">
        <v>48</v>
      </c>
      <c r="B82" s="244">
        <f>CHI_emi!B$110</f>
        <v>3140.9114144672121</v>
      </c>
      <c r="C82" s="244">
        <f>CHI_emi!C$110</f>
        <v>3036.4216857526608</v>
      </c>
      <c r="D82" s="244">
        <f>CHI_emi!D$110</f>
        <v>3195.0637222018431</v>
      </c>
      <c r="E82" s="244">
        <f>CHI_emi!E$110</f>
        <v>3283.896705464525</v>
      </c>
      <c r="F82" s="244">
        <f>CHI_emi!F$110</f>
        <v>2231.1579080366691</v>
      </c>
      <c r="G82" s="244">
        <f>CHI_emi!G$110</f>
        <v>2047.2431573645069</v>
      </c>
      <c r="H82" s="244">
        <f>CHI_emi!H$110</f>
        <v>1963.2376321010149</v>
      </c>
      <c r="I82" s="244">
        <f>CHI_emi!I$110</f>
        <v>2138.694432234196</v>
      </c>
      <c r="J82" s="244">
        <f>CHI_emi!J$110</f>
        <v>1821.0580554840681</v>
      </c>
      <c r="K82" s="244">
        <f>CHI_emi!K$110</f>
        <v>1697.7164548794469</v>
      </c>
      <c r="L82" s="244">
        <f>CHI_emi!L$110</f>
        <v>1684.5838980726551</v>
      </c>
      <c r="M82" s="244">
        <f>CHI_emi!M$110</f>
        <v>1729.1578032393611</v>
      </c>
      <c r="N82" s="244">
        <f>CHI_emi!N$110</f>
        <v>1829.4595343441999</v>
      </c>
      <c r="O82" s="244">
        <f>CHI_emi!O$110</f>
        <v>1462.4066389275019</v>
      </c>
      <c r="P82" s="244">
        <f>CHI_emi!P$110</f>
        <v>1667.502468738129</v>
      </c>
      <c r="Q82" s="244">
        <f>CHI_emi!Q$110</f>
        <v>982.64114182500077</v>
      </c>
      <c r="R82" s="244">
        <f>CHI_emi!R$110</f>
        <v>1084.24796877167</v>
      </c>
      <c r="S82" s="244">
        <f>CHI_emi!S$110</f>
        <v>1091.471858098151</v>
      </c>
      <c r="T82" s="244">
        <f>CHI_emi!T$110</f>
        <v>1025.1063328537571</v>
      </c>
      <c r="U82" s="244">
        <f>CHI_emi!U$110</f>
        <v>1124.71766469515</v>
      </c>
      <c r="V82" s="244">
        <f>CHI_emi!V$110</f>
        <v>1063.137692032959</v>
      </c>
      <c r="W82" s="244">
        <f>CHI_emi!W$110</f>
        <v>1476.2528510019699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544.41944432395189</v>
      </c>
      <c r="C85" s="289">
        <f t="shared" si="17"/>
        <v>537.85918491545533</v>
      </c>
      <c r="D85" s="289">
        <f t="shared" si="17"/>
        <v>544.79232000417858</v>
      </c>
      <c r="E85" s="289">
        <f t="shared" si="17"/>
        <v>430.29025279805211</v>
      </c>
      <c r="F85" s="289">
        <f t="shared" si="17"/>
        <v>433.16168693946372</v>
      </c>
      <c r="G85" s="289">
        <f t="shared" si="17"/>
        <v>452.06845543174853</v>
      </c>
      <c r="H85" s="289">
        <f t="shared" si="17"/>
        <v>458.63887966988977</v>
      </c>
      <c r="I85" s="289">
        <f t="shared" si="17"/>
        <v>412.37564306213255</v>
      </c>
      <c r="J85" s="289">
        <f t="shared" si="17"/>
        <v>501.22381699566677</v>
      </c>
      <c r="K85" s="289">
        <f t="shared" si="17"/>
        <v>461.34953059502141</v>
      </c>
      <c r="L85" s="289">
        <f t="shared" si="17"/>
        <v>640.60715254757167</v>
      </c>
      <c r="M85" s="289">
        <f t="shared" si="17"/>
        <v>639.71088757524262</v>
      </c>
      <c r="N85" s="289">
        <f t="shared" si="17"/>
        <v>605.41939695254257</v>
      </c>
      <c r="O85" s="289">
        <f t="shared" si="17"/>
        <v>624.19926209710445</v>
      </c>
      <c r="P85" s="289">
        <f t="shared" si="17"/>
        <v>673.36641149163825</v>
      </c>
      <c r="Q85" s="289">
        <f t="shared" si="17"/>
        <v>814.43266581696491</v>
      </c>
      <c r="R85" s="289">
        <f t="shared" si="17"/>
        <v>923.53704210780995</v>
      </c>
      <c r="S85" s="289">
        <f t="shared" si="17"/>
        <v>856.43171896059982</v>
      </c>
      <c r="T85" s="289">
        <f t="shared" si="17"/>
        <v>847.36408154305514</v>
      </c>
      <c r="U85" s="289">
        <f t="shared" si="17"/>
        <v>796.79828460370015</v>
      </c>
      <c r="V85" s="289">
        <f t="shared" si="17"/>
        <v>757.37180577518347</v>
      </c>
      <c r="W85" s="289">
        <f t="shared" si="17"/>
        <v>811.45192504639203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2786.9301770329275</v>
      </c>
      <c r="C86" s="290">
        <f t="shared" si="18"/>
        <v>2909.0249116304008</v>
      </c>
      <c r="D86" s="290">
        <f t="shared" si="18"/>
        <v>3021.7183209383988</v>
      </c>
      <c r="E86" s="290">
        <f t="shared" si="18"/>
        <v>2188.4275062207385</v>
      </c>
      <c r="F86" s="290">
        <f t="shared" si="18"/>
        <v>2225.1202445401923</v>
      </c>
      <c r="G86" s="290">
        <f t="shared" si="18"/>
        <v>2292.5790075292884</v>
      </c>
      <c r="H86" s="290">
        <f t="shared" si="18"/>
        <v>2376.7908765962293</v>
      </c>
      <c r="I86" s="290">
        <f t="shared" si="18"/>
        <v>2030.761928182359</v>
      </c>
      <c r="J86" s="290">
        <f t="shared" si="18"/>
        <v>2684.0130678861119</v>
      </c>
      <c r="K86" s="290">
        <f t="shared" si="18"/>
        <v>2235.0337949360746</v>
      </c>
      <c r="L86" s="290">
        <f t="shared" si="18"/>
        <v>3012.4010093161601</v>
      </c>
      <c r="M86" s="290">
        <f t="shared" si="18"/>
        <v>2966.330014445321</v>
      </c>
      <c r="N86" s="290">
        <f t="shared" si="18"/>
        <v>2673.1826322297279</v>
      </c>
      <c r="O86" s="290">
        <f t="shared" si="18"/>
        <v>2745.4037147985755</v>
      </c>
      <c r="P86" s="290">
        <f t="shared" si="18"/>
        <v>3181.9260115291099</v>
      </c>
      <c r="Q86" s="290">
        <f t="shared" si="18"/>
        <v>4131.302870496731</v>
      </c>
      <c r="R86" s="290">
        <f t="shared" si="18"/>
        <v>4453.8931019173297</v>
      </c>
      <c r="S86" s="290">
        <f t="shared" si="18"/>
        <v>4108.3866926391402</v>
      </c>
      <c r="T86" s="290">
        <f t="shared" si="18"/>
        <v>3984.9205938934065</v>
      </c>
      <c r="U86" s="290">
        <f t="shared" si="18"/>
        <v>4121.3395047197109</v>
      </c>
      <c r="V86" s="290">
        <f t="shared" si="18"/>
        <v>4467.7862824819249</v>
      </c>
      <c r="W86" s="290">
        <f t="shared" si="18"/>
        <v>4257.8813392770426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4853.100568851024</v>
      </c>
      <c r="C87" s="291">
        <f t="shared" si="19"/>
        <v>4707.5194418052952</v>
      </c>
      <c r="D87" s="291">
        <f t="shared" si="19"/>
        <v>4728.3156317974317</v>
      </c>
      <c r="E87" s="291">
        <f t="shared" si="19"/>
        <v>3844.0388895474957</v>
      </c>
      <c r="F87" s="291">
        <f t="shared" si="19"/>
        <v>3856.8436776553604</v>
      </c>
      <c r="G87" s="291">
        <f t="shared" si="19"/>
        <v>4042.4747676295497</v>
      </c>
      <c r="H87" s="291">
        <f t="shared" si="19"/>
        <v>4071.7457324999345</v>
      </c>
      <c r="I87" s="291">
        <f t="shared" si="19"/>
        <v>3723.8097670486945</v>
      </c>
      <c r="J87" s="291">
        <f t="shared" si="19"/>
        <v>4401.4645387302435</v>
      </c>
      <c r="K87" s="291">
        <f t="shared" si="19"/>
        <v>3822.9445546505062</v>
      </c>
      <c r="L87" s="291">
        <f t="shared" si="19"/>
        <v>5025.7052341104873</v>
      </c>
      <c r="M87" s="291">
        <f t="shared" si="19"/>
        <v>5050.6173915708523</v>
      </c>
      <c r="N87" s="291">
        <f t="shared" si="19"/>
        <v>4624.4233337020923</v>
      </c>
      <c r="O87" s="291">
        <f t="shared" si="19"/>
        <v>4767.439937810791</v>
      </c>
      <c r="P87" s="291">
        <f t="shared" si="19"/>
        <v>5180.553509531941</v>
      </c>
      <c r="Q87" s="291">
        <f t="shared" si="19"/>
        <v>5721.997616177252</v>
      </c>
      <c r="R87" s="291">
        <f t="shared" si="19"/>
        <v>6296.0006962794523</v>
      </c>
      <c r="S87" s="291">
        <f t="shared" si="19"/>
        <v>5615.1468467087725</v>
      </c>
      <c r="T87" s="291">
        <f t="shared" si="19"/>
        <v>5611.330031734773</v>
      </c>
      <c r="U87" s="291">
        <f t="shared" si="19"/>
        <v>5391.8163602032628</v>
      </c>
      <c r="V87" s="291">
        <f t="shared" si="19"/>
        <v>5429.990013585244</v>
      </c>
      <c r="W87" s="291">
        <f t="shared" si="19"/>
        <v>5789.7263879403217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1.7760975585365375</v>
      </c>
      <c r="C89" s="254">
        <f t="shared" si="20"/>
        <v>1.9450525402804526</v>
      </c>
      <c r="D89" s="254">
        <f t="shared" si="20"/>
        <v>1.9463916590229429</v>
      </c>
      <c r="E89" s="254">
        <f t="shared" si="20"/>
        <v>1.7255201933334807</v>
      </c>
      <c r="F89" s="254">
        <f t="shared" si="20"/>
        <v>1.7490645900799302</v>
      </c>
      <c r="G89" s="254">
        <f t="shared" si="20"/>
        <v>1.6728499553310228</v>
      </c>
      <c r="H89" s="254">
        <f t="shared" si="20"/>
        <v>1.7744429668654025</v>
      </c>
      <c r="I89" s="254">
        <f t="shared" si="20"/>
        <v>1.6174168227371695</v>
      </c>
      <c r="J89" s="254">
        <f t="shared" si="20"/>
        <v>1.7373515359515244</v>
      </c>
      <c r="K89" s="254">
        <f t="shared" si="20"/>
        <v>1.8467270442764705</v>
      </c>
      <c r="L89" s="254">
        <f t="shared" si="20"/>
        <v>1.7448539180582645</v>
      </c>
      <c r="M89" s="254">
        <f t="shared" si="20"/>
        <v>1.8602192833419089</v>
      </c>
      <c r="N89" s="254">
        <f t="shared" si="20"/>
        <v>1.6530092224032296</v>
      </c>
      <c r="O89" s="254">
        <f t="shared" si="20"/>
        <v>1.3123159444735317</v>
      </c>
      <c r="P89" s="254">
        <f t="shared" si="20"/>
        <v>1.7249914102411854</v>
      </c>
      <c r="Q89" s="254">
        <f t="shared" si="20"/>
        <v>1.4122270709242111</v>
      </c>
      <c r="R89" s="254">
        <f t="shared" si="20"/>
        <v>1.4007364257548272</v>
      </c>
      <c r="S89" s="254">
        <f t="shared" si="20"/>
        <v>1.4528501085872618</v>
      </c>
      <c r="T89" s="254">
        <f t="shared" si="20"/>
        <v>1.4290809918335425</v>
      </c>
      <c r="U89" s="254">
        <f t="shared" si="20"/>
        <v>1.3797035177192931</v>
      </c>
      <c r="V89" s="254">
        <f t="shared" si="20"/>
        <v>1.4050730875632462</v>
      </c>
      <c r="W89" s="254">
        <f t="shared" si="20"/>
        <v>1.200824192300904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1.2018382085679231</v>
      </c>
      <c r="C90" s="293">
        <f t="shared" si="21"/>
        <v>1.4078266412263361</v>
      </c>
      <c r="D90" s="293">
        <f t="shared" si="21"/>
        <v>1.4180059733342765</v>
      </c>
      <c r="E90" s="293">
        <f t="shared" si="21"/>
        <v>1.2268423644507691</v>
      </c>
      <c r="F90" s="293">
        <f t="shared" si="21"/>
        <v>1.2505076046563295</v>
      </c>
      <c r="G90" s="293">
        <f t="shared" si="21"/>
        <v>1.1873969898615788</v>
      </c>
      <c r="H90" s="293">
        <f t="shared" si="21"/>
        <v>1.2984578044623085</v>
      </c>
      <c r="I90" s="293">
        <f t="shared" si="21"/>
        <v>1.162125200946448</v>
      </c>
      <c r="J90" s="293">
        <f t="shared" si="21"/>
        <v>1.2754632900223428</v>
      </c>
      <c r="K90" s="293">
        <f t="shared" si="21"/>
        <v>1.4074765533019391</v>
      </c>
      <c r="L90" s="293">
        <f t="shared" si="21"/>
        <v>1.2893554656157835</v>
      </c>
      <c r="M90" s="293">
        <f t="shared" si="21"/>
        <v>1.4118458097109647</v>
      </c>
      <c r="N90" s="293">
        <f t="shared" si="21"/>
        <v>1.2161660386502393</v>
      </c>
      <c r="O90" s="293">
        <f t="shared" si="21"/>
        <v>0.87376663444621194</v>
      </c>
      <c r="P90" s="293">
        <f t="shared" si="21"/>
        <v>1.2806208208026173</v>
      </c>
      <c r="Q90" s="293">
        <f t="shared" si="21"/>
        <v>1.0074356921773366</v>
      </c>
      <c r="R90" s="293">
        <f t="shared" si="21"/>
        <v>0.97000528105292971</v>
      </c>
      <c r="S90" s="293">
        <f t="shared" si="21"/>
        <v>1.0819057097419094</v>
      </c>
      <c r="T90" s="293">
        <f t="shared" si="21"/>
        <v>1.0544156937227727</v>
      </c>
      <c r="U90" s="293">
        <f t="shared" si="21"/>
        <v>1.0127219174976547</v>
      </c>
      <c r="V90" s="293">
        <f t="shared" si="21"/>
        <v>1.0249520878002099</v>
      </c>
      <c r="W90" s="293">
        <f t="shared" si="21"/>
        <v>0.74837742584285138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0.57425934996861427</v>
      </c>
      <c r="C91" s="293">
        <f t="shared" si="22"/>
        <v>0.53722589905411655</v>
      </c>
      <c r="D91" s="293">
        <f t="shared" si="22"/>
        <v>0.5283856856886664</v>
      </c>
      <c r="E91" s="293">
        <f t="shared" si="22"/>
        <v>0.49867782888271156</v>
      </c>
      <c r="F91" s="293">
        <f t="shared" si="22"/>
        <v>0.49855698542360072</v>
      </c>
      <c r="G91" s="293">
        <f t="shared" si="22"/>
        <v>0.485452965469444</v>
      </c>
      <c r="H91" s="293">
        <f t="shared" si="22"/>
        <v>0.47598516240309396</v>
      </c>
      <c r="I91" s="293">
        <f t="shared" si="22"/>
        <v>0.45529162179072158</v>
      </c>
      <c r="J91" s="293">
        <f t="shared" si="22"/>
        <v>0.4618882459291816</v>
      </c>
      <c r="K91" s="293">
        <f t="shared" si="22"/>
        <v>0.43925049097453139</v>
      </c>
      <c r="L91" s="293">
        <f t="shared" si="22"/>
        <v>0.45549845244248105</v>
      </c>
      <c r="M91" s="293">
        <f t="shared" si="22"/>
        <v>0.44837347363094421</v>
      </c>
      <c r="N91" s="293">
        <f t="shared" si="22"/>
        <v>0.43684318375299031</v>
      </c>
      <c r="O91" s="293">
        <f t="shared" si="22"/>
        <v>0.43854931002731984</v>
      </c>
      <c r="P91" s="293">
        <f t="shared" si="22"/>
        <v>0.44437058943856805</v>
      </c>
      <c r="Q91" s="293">
        <f t="shared" si="22"/>
        <v>0.40479137874687432</v>
      </c>
      <c r="R91" s="293">
        <f t="shared" si="22"/>
        <v>0.43073114470189738</v>
      </c>
      <c r="S91" s="293">
        <f t="shared" si="22"/>
        <v>0.37094439884535241</v>
      </c>
      <c r="T91" s="293">
        <f t="shared" si="22"/>
        <v>0.37466529811076993</v>
      </c>
      <c r="U91" s="293">
        <f t="shared" si="22"/>
        <v>0.36698160022163834</v>
      </c>
      <c r="V91" s="293">
        <f t="shared" si="22"/>
        <v>0.38012099976303648</v>
      </c>
      <c r="W91" s="293">
        <f t="shared" si="22"/>
        <v>0.45244676645805254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0.61091085719983695</v>
      </c>
      <c r="C92" s="293">
        <f t="shared" si="23"/>
        <v>0.54254630116437108</v>
      </c>
      <c r="D92" s="293">
        <f t="shared" si="23"/>
        <v>0.52277539723309796</v>
      </c>
      <c r="E92" s="293">
        <f t="shared" si="23"/>
        <v>0.53050319328350393</v>
      </c>
      <c r="F92" s="293">
        <f t="shared" si="23"/>
        <v>0.52333230233778982</v>
      </c>
      <c r="G92" s="293">
        <f t="shared" si="23"/>
        <v>0.52114455993125586</v>
      </c>
      <c r="H92" s="293">
        <f t="shared" si="23"/>
        <v>0.50172163074766696</v>
      </c>
      <c r="I92" s="293">
        <f t="shared" si="23"/>
        <v>0.49804938853596792</v>
      </c>
      <c r="J92" s="293">
        <f t="shared" si="23"/>
        <v>0.44406236658706916</v>
      </c>
      <c r="K92" s="293">
        <f t="shared" si="23"/>
        <v>0.48007385776087724</v>
      </c>
      <c r="L92" s="293">
        <f t="shared" si="23"/>
        <v>0.41181809268362485</v>
      </c>
      <c r="M92" s="293">
        <f t="shared" si="23"/>
        <v>0.39534487959811343</v>
      </c>
      <c r="N92" s="293">
        <f t="shared" si="23"/>
        <v>0.41601688983180923</v>
      </c>
      <c r="O92" s="293">
        <f t="shared" si="23"/>
        <v>0.41976117319169243</v>
      </c>
      <c r="P92" s="293">
        <f t="shared" si="23"/>
        <v>0.34527607426140167</v>
      </c>
      <c r="Q92" s="293">
        <f t="shared" si="23"/>
        <v>0.47410689842181147</v>
      </c>
      <c r="R92" s="293">
        <f t="shared" si="23"/>
        <v>0.48570170639453947</v>
      </c>
      <c r="S92" s="293">
        <f t="shared" si="23"/>
        <v>0.42936552261504707</v>
      </c>
      <c r="T92" s="293">
        <f t="shared" si="23"/>
        <v>0.45911964839802305</v>
      </c>
      <c r="U92" s="293">
        <f t="shared" si="23"/>
        <v>0.40793445979949017</v>
      </c>
      <c r="V92" s="293">
        <f t="shared" si="23"/>
        <v>0.44064102285296153</v>
      </c>
      <c r="W92" s="293">
        <f t="shared" si="23"/>
        <v>0.52620823778593118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0.72338721750215162</v>
      </c>
      <c r="C93" s="255">
        <f t="shared" si="24"/>
        <v>0.70168737326435326</v>
      </c>
      <c r="D93" s="255">
        <f t="shared" si="24"/>
        <v>0.70478718498257986</v>
      </c>
      <c r="E93" s="255">
        <f t="shared" si="24"/>
        <v>0.57297980060985321</v>
      </c>
      <c r="F93" s="255">
        <f t="shared" si="24"/>
        <v>0.57488844023284102</v>
      </c>
      <c r="G93" s="255">
        <f t="shared" si="24"/>
        <v>0.60255800029104367</v>
      </c>
      <c r="H93" s="255">
        <f t="shared" si="24"/>
        <v>0.60692103409402998</v>
      </c>
      <c r="I93" s="255">
        <f t="shared" si="24"/>
        <v>0.55505884283177775</v>
      </c>
      <c r="J93" s="255">
        <f t="shared" si="24"/>
        <v>0.65606783548692649</v>
      </c>
      <c r="K93" s="255">
        <f t="shared" si="24"/>
        <v>0.54129483749434804</v>
      </c>
      <c r="L93" s="255">
        <f t="shared" si="24"/>
        <v>0.69964420952228068</v>
      </c>
      <c r="M93" s="255">
        <f t="shared" si="24"/>
        <v>0.70078777963941807</v>
      </c>
      <c r="N93" s="255">
        <f t="shared" si="24"/>
        <v>0.64315493213980657</v>
      </c>
      <c r="O93" s="255">
        <f t="shared" si="24"/>
        <v>0.63177915316277877</v>
      </c>
      <c r="P93" s="255">
        <f t="shared" si="24"/>
        <v>0.75646164659781656</v>
      </c>
      <c r="Q93" s="255">
        <f t="shared" si="24"/>
        <v>0.51233923279114824</v>
      </c>
      <c r="R93" s="255">
        <f t="shared" si="24"/>
        <v>0.56758184643095344</v>
      </c>
      <c r="S93" s="255">
        <f t="shared" si="24"/>
        <v>0.5609654538463924</v>
      </c>
      <c r="T93" s="255">
        <f t="shared" si="24"/>
        <v>0.52578127073323588</v>
      </c>
      <c r="U93" s="255">
        <f t="shared" si="24"/>
        <v>0.52465223670636596</v>
      </c>
      <c r="V93" s="255">
        <f t="shared" si="24"/>
        <v>0.52497149457462888</v>
      </c>
      <c r="W93" s="255">
        <f t="shared" si="24"/>
        <v>0.55975081122632764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1.4976646367601483</v>
      </c>
      <c r="C95" s="254">
        <f t="shared" si="25"/>
        <v>1.6868466654872587</v>
      </c>
      <c r="D95" s="254">
        <f t="shared" si="25"/>
        <v>1.6919651316798257</v>
      </c>
      <c r="E95" s="254">
        <f t="shared" si="25"/>
        <v>1.4861542646176553</v>
      </c>
      <c r="F95" s="254">
        <f t="shared" si="25"/>
        <v>1.5193895088877429</v>
      </c>
      <c r="G95" s="254">
        <f t="shared" si="25"/>
        <v>1.453387936237486</v>
      </c>
      <c r="H95" s="254">
        <f t="shared" si="25"/>
        <v>1.5588417949226825</v>
      </c>
      <c r="I95" s="254">
        <f t="shared" si="25"/>
        <v>1.4137157829960052</v>
      </c>
      <c r="J95" s="254">
        <f t="shared" si="25"/>
        <v>1.5312889630858368</v>
      </c>
      <c r="K95" s="254">
        <f t="shared" si="25"/>
        <v>1.6516369952955787</v>
      </c>
      <c r="L95" s="254">
        <f t="shared" si="25"/>
        <v>1.5439701339561844</v>
      </c>
      <c r="M95" s="254">
        <f t="shared" si="25"/>
        <v>1.6615525438533612</v>
      </c>
      <c r="N95" s="254">
        <f t="shared" si="25"/>
        <v>1.4581677864589184</v>
      </c>
      <c r="O95" s="254">
        <f t="shared" si="25"/>
        <v>1.121396543109124</v>
      </c>
      <c r="P95" s="254">
        <f t="shared" si="25"/>
        <v>1.5276576581223542</v>
      </c>
      <c r="Q95" s="254">
        <f t="shared" si="25"/>
        <v>1.2386707901914515</v>
      </c>
      <c r="R95" s="254">
        <f t="shared" si="25"/>
        <v>1.2179705012293758</v>
      </c>
      <c r="S95" s="254">
        <f t="shared" si="25"/>
        <v>1.3038389346518993</v>
      </c>
      <c r="T95" s="254">
        <f t="shared" si="25"/>
        <v>1.2812643585079722</v>
      </c>
      <c r="U95" s="254">
        <f t="shared" si="25"/>
        <v>1.2366328578154488</v>
      </c>
      <c r="V95" s="254">
        <f t="shared" si="25"/>
        <v>1.2583494132680593</v>
      </c>
      <c r="W95" s="254">
        <f t="shared" si="25"/>
        <v>1.0230627679130073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1.2018382085679231</v>
      </c>
      <c r="C96" s="293">
        <f>IF(CHI_ued!C$16=0,"",CHI_ued!C$16/C$10)</f>
        <v>1.4078266412263361</v>
      </c>
      <c r="D96" s="293">
        <f>IF(CHI_ued!D$16=0,"",CHI_ued!D$16/D$10)</f>
        <v>1.4180059733342765</v>
      </c>
      <c r="E96" s="293">
        <f>IF(CHI_ued!E$16=0,"",CHI_ued!E$16/E$10)</f>
        <v>1.2268423644507691</v>
      </c>
      <c r="F96" s="293">
        <f>IF(CHI_ued!F$16=0,"",CHI_ued!F$16/F$10)</f>
        <v>1.2505076046563295</v>
      </c>
      <c r="G96" s="293">
        <f>IF(CHI_ued!G$16=0,"",CHI_ued!G$16/G$10)</f>
        <v>1.1873969898615788</v>
      </c>
      <c r="H96" s="293">
        <f>IF(CHI_ued!H$16=0,"",CHI_ued!H$16/H$10)</f>
        <v>1.2984578044623085</v>
      </c>
      <c r="I96" s="293">
        <f>IF(CHI_ued!I$16=0,"",CHI_ued!I$16/I$10)</f>
        <v>1.162125200946448</v>
      </c>
      <c r="J96" s="293">
        <f>IF(CHI_ued!J$16=0,"",CHI_ued!J$16/J$10)</f>
        <v>1.2754632900223428</v>
      </c>
      <c r="K96" s="293">
        <f>IF(CHI_ued!K$16=0,"",CHI_ued!K$16/K$10)</f>
        <v>1.4074765533019391</v>
      </c>
      <c r="L96" s="293">
        <f>IF(CHI_ued!L$16=0,"",CHI_ued!L$16/L$10)</f>
        <v>1.2893554656157835</v>
      </c>
      <c r="M96" s="293">
        <f>IF(CHI_ued!M$16=0,"",CHI_ued!M$16/M$10)</f>
        <v>1.4118458097109647</v>
      </c>
      <c r="N96" s="293">
        <f>IF(CHI_ued!N$16=0,"",CHI_ued!N$16/N$10)</f>
        <v>1.2161660386502393</v>
      </c>
      <c r="O96" s="293">
        <f>IF(CHI_ued!O$16=0,"",CHI_ued!O$16/O$10)</f>
        <v>0.87376663444621194</v>
      </c>
      <c r="P96" s="293">
        <f>IF(CHI_ued!P$16=0,"",CHI_ued!P$16/P$10)</f>
        <v>1.2806208208026173</v>
      </c>
      <c r="Q96" s="293">
        <f>IF(CHI_ued!Q$16=0,"",CHI_ued!Q$16/Q$10)</f>
        <v>1.0074356921773366</v>
      </c>
      <c r="R96" s="293">
        <f>IF(CHI_ued!R$16=0,"",CHI_ued!R$16/R$10)</f>
        <v>0.97000528105292971</v>
      </c>
      <c r="S96" s="293">
        <f>IF(CHI_ued!S$16=0,"",CHI_ued!S$16/S$10)</f>
        <v>1.0819057097419094</v>
      </c>
      <c r="T96" s="293">
        <f>IF(CHI_ued!T$16=0,"",CHI_ued!T$16/T$10)</f>
        <v>1.0544156937227727</v>
      </c>
      <c r="U96" s="293">
        <f>IF(CHI_ued!U$16=0,"",CHI_ued!U$16/U$10)</f>
        <v>1.0127219174976547</v>
      </c>
      <c r="V96" s="293">
        <f>IF(CHI_ued!V$16=0,"",CHI_ued!V$16/V$10)</f>
        <v>1.0249520878002099</v>
      </c>
      <c r="W96" s="293">
        <f>IF(CHI_ued!W$16=0,"",CHI_ued!W$16/W$10)</f>
        <v>0.74837742584285138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0.29582642819222515</v>
      </c>
      <c r="C97" s="293">
        <f>IF((CHI_ued!C$5-CHI_ued!C$16)=0,"",(CHI_ued!C$5-CHI_ued!C$16)/C$10)</f>
        <v>0.27902002426092276</v>
      </c>
      <c r="D97" s="293">
        <f>IF((CHI_ued!D$5-CHI_ued!D$16)=0,"",(CHI_ued!D$5-CHI_ued!D$16)/D$10)</f>
        <v>0.27395915834554924</v>
      </c>
      <c r="E97" s="293">
        <f>IF((CHI_ued!E$5-CHI_ued!E$16)=0,"",(CHI_ued!E$5-CHI_ued!E$16)/E$10)</f>
        <v>0.2593119001668861</v>
      </c>
      <c r="F97" s="293">
        <f>IF((CHI_ued!F$5-CHI_ued!F$16)=0,"",(CHI_ued!F$5-CHI_ued!F$16)/F$10)</f>
        <v>0.26888190423141356</v>
      </c>
      <c r="G97" s="293">
        <f>IF((CHI_ued!G$5-CHI_ued!G$16)=0,"",(CHI_ued!G$5-CHI_ued!G$16)/G$10)</f>
        <v>0.26599094637590709</v>
      </c>
      <c r="H97" s="293">
        <f>IF((CHI_ued!H$5-CHI_ued!H$16)=0,"",(CHI_ued!H$5-CHI_ued!H$16)/H$10)</f>
        <v>0.26038399046037397</v>
      </c>
      <c r="I97" s="293">
        <f>IF((CHI_ued!I$5-CHI_ued!I$16)=0,"",(CHI_ued!I$5-CHI_ued!I$16)/I$10)</f>
        <v>0.25159058204955709</v>
      </c>
      <c r="J97" s="293">
        <f>IF((CHI_ued!J$5-CHI_ued!J$16)=0,"",(CHI_ued!J$5-CHI_ued!J$16)/J$10)</f>
        <v>0.25582567306349413</v>
      </c>
      <c r="K97" s="293">
        <f>IF((CHI_ued!K$5-CHI_ued!K$16)=0,"",(CHI_ued!K$5-CHI_ued!K$16)/K$10)</f>
        <v>0.24416044199363973</v>
      </c>
      <c r="L97" s="293">
        <f>IF((CHI_ued!L$5-CHI_ued!L$16)=0,"",(CHI_ued!L$5-CHI_ued!L$16)/L$10)</f>
        <v>0.25461466834040097</v>
      </c>
      <c r="M97" s="293">
        <f>IF((CHI_ued!M$5-CHI_ued!M$16)=0,"",(CHI_ued!M$5-CHI_ued!M$16)/M$10)</f>
        <v>0.24970673414239633</v>
      </c>
      <c r="N97" s="293">
        <f>IF((CHI_ued!N$5-CHI_ued!N$16)=0,"",(CHI_ued!N$5-CHI_ued!N$16)/N$10)</f>
        <v>0.24200174780867914</v>
      </c>
      <c r="O97" s="293">
        <f>IF((CHI_ued!O$5-CHI_ued!O$16)=0,"",(CHI_ued!O$5-CHI_ued!O$16)/O$10)</f>
        <v>0.24762990866291196</v>
      </c>
      <c r="P97" s="293">
        <f>IF((CHI_ued!P$5-CHI_ued!P$16)=0,"",(CHI_ued!P$5-CHI_ued!P$16)/P$10)</f>
        <v>0.24703683731973694</v>
      </c>
      <c r="Q97" s="293">
        <f>IF((CHI_ued!Q$5-CHI_ued!Q$16)=0,"",(CHI_ued!Q$5-CHI_ued!Q$16)/Q$10)</f>
        <v>0.23123509801411496</v>
      </c>
      <c r="R97" s="293">
        <f>IF((CHI_ued!R$5-CHI_ued!R$16)=0,"",(CHI_ued!R$5-CHI_ued!R$16)/R$10)</f>
        <v>0.24796522017644615</v>
      </c>
      <c r="S97" s="293">
        <f>IF((CHI_ued!S$5-CHI_ued!S$16)=0,"",(CHI_ued!S$5-CHI_ued!S$16)/S$10)</f>
        <v>0.22193322490998985</v>
      </c>
      <c r="T97" s="293">
        <f>IF((CHI_ued!T$5-CHI_ued!T$16)=0,"",(CHI_ued!T$5-CHI_ued!T$16)/T$10)</f>
        <v>0.22684866478519949</v>
      </c>
      <c r="U97" s="293">
        <f>IF((CHI_ued!U$5-CHI_ued!U$16)=0,"",(CHI_ued!U$5-CHI_ued!U$16)/U$10)</f>
        <v>0.22391094031779404</v>
      </c>
      <c r="V97" s="293">
        <f>IF((CHI_ued!V$5-CHI_ued!V$16)=0,"",(CHI_ued!V$5-CHI_ued!V$16)/V$10)</f>
        <v>0.23339732546784939</v>
      </c>
      <c r="W97" s="293">
        <f>IF((CHI_ued!W$5-CHI_ued!W$16)=0,"",(CHI_ued!W$5-CHI_ued!W$16)/W$10)</f>
        <v>0.27468534207015599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0.35079476911002322</v>
      </c>
      <c r="C98" s="293">
        <f>IF(CHI_ued!C$61=0,"",CHI_ued!C$61/C$11)</f>
        <v>0.31334788999861546</v>
      </c>
      <c r="D98" s="293">
        <f>IF(CHI_ued!D$61=0,"",CHI_ued!D$61/D$11)</f>
        <v>0.30152287182449666</v>
      </c>
      <c r="E98" s="293">
        <f>IF(CHI_ued!E$61=0,"",CHI_ued!E$61/E$11)</f>
        <v>0.30900451248200095</v>
      </c>
      <c r="F98" s="293">
        <f>IF(CHI_ued!F$61=0,"",CHI_ued!F$61/F$11)</f>
        <v>0.31948758257158366</v>
      </c>
      <c r="G98" s="293">
        <f>IF(CHI_ued!G$61=0,"",CHI_ued!G$61/G$11)</f>
        <v>0.3186512327780055</v>
      </c>
      <c r="H98" s="293">
        <f>IF(CHI_ued!H$61=0,"",CHI_ued!H$61/H$11)</f>
        <v>0.30630953681733286</v>
      </c>
      <c r="I98" s="293">
        <f>IF(CHI_ued!I$61=0,"",CHI_ued!I$61/I$11)</f>
        <v>0.3078752569457896</v>
      </c>
      <c r="J98" s="293">
        <f>IF(CHI_ued!J$61=0,"",CHI_ued!J$61/J$11)</f>
        <v>0.27589056956943425</v>
      </c>
      <c r="K98" s="293">
        <f>IF(CHI_ued!K$61=0,"",CHI_ued!K$61/K$11)</f>
        <v>0.29978980584953924</v>
      </c>
      <c r="L98" s="293">
        <f>IF(CHI_ued!L$61=0,"",CHI_ued!L$61/L$11)</f>
        <v>0.25664062606183224</v>
      </c>
      <c r="M98" s="293">
        <f>IF(CHI_ued!M$61=0,"",CHI_ued!M$61/M$11)</f>
        <v>0.24578533407460768</v>
      </c>
      <c r="N98" s="293">
        <f>IF(CHI_ued!N$61=0,"",CHI_ued!N$61/N$11)</f>
        <v>0.25692423144213544</v>
      </c>
      <c r="O98" s="293">
        <f>IF(CHI_ued!O$61=0,"",CHI_ued!O$61/O$11)</f>
        <v>0.26470338967352208</v>
      </c>
      <c r="P98" s="293">
        <f>IF(CHI_ued!P$61=0,"",CHI_ued!P$61/P$11)</f>
        <v>0.21398590300738141</v>
      </c>
      <c r="Q98" s="293">
        <f>IF(CHI_ued!Q$61=0,"",CHI_ued!Q$61/Q$11)</f>
        <v>0.29429768783965765</v>
      </c>
      <c r="R98" s="293">
        <f>IF(CHI_ued!R$61=0,"",CHI_ued!R$61/R$11)</f>
        <v>0.30194948877055788</v>
      </c>
      <c r="S98" s="293">
        <f>IF(CHI_ued!S$61=0,"",CHI_ued!S$61/S$11)</f>
        <v>0.26947213866249725</v>
      </c>
      <c r="T98" s="293">
        <f>IF(CHI_ued!T$61=0,"",CHI_ued!T$61/T$11)</f>
        <v>0.28754535482718357</v>
      </c>
      <c r="U98" s="293">
        <f>IF(CHI_ued!U$61=0,"",CHI_ued!U$61/U$11)</f>
        <v>0.25619486979484096</v>
      </c>
      <c r="V98" s="293">
        <f>IF(CHI_ued!V$61=0,"",CHI_ued!V$61/V$11)</f>
        <v>0.27726913075001608</v>
      </c>
      <c r="W98" s="293">
        <f>IF(CHI_ued!W$61=0,"",CHI_ued!W$61/W$11)</f>
        <v>0.33505821620740406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0.36722414094858552</v>
      </c>
      <c r="C99" s="255">
        <f>IF(CHI_ued!C$110=0,"",CHI_ued!C$110/C$12)</f>
        <v>0.36450105791296955</v>
      </c>
      <c r="D99" s="255">
        <f>IF(CHI_ued!D$110=0,"",CHI_ued!D$110/D$12)</f>
        <v>0.36445688014348421</v>
      </c>
      <c r="E99" s="255">
        <f>IF(CHI_ued!E$110=0,"",CHI_ued!E$110/E$12)</f>
        <v>0.29554125624359134</v>
      </c>
      <c r="F99" s="255">
        <f>IF(CHI_ued!F$110=0,"",CHI_ued!F$110/F$12)</f>
        <v>0.31086675310043094</v>
      </c>
      <c r="G99" s="255">
        <f>IF(CHI_ued!G$110=0,"",CHI_ued!G$110/G$12)</f>
        <v>0.32649472002604335</v>
      </c>
      <c r="H99" s="255">
        <f>IF(CHI_ued!H$110=0,"",CHI_ued!H$110/H$12)</f>
        <v>0.33004815709145002</v>
      </c>
      <c r="I99" s="255">
        <f>IF(CHI_ued!I$110=0,"",CHI_ued!I$110/I$12)</f>
        <v>0.29923396737670716</v>
      </c>
      <c r="J99" s="255">
        <f>IF(CHI_ued!J$110=0,"",CHI_ued!J$110/J$12)</f>
        <v>0.36321498535547408</v>
      </c>
      <c r="K99" s="255">
        <f>IF(CHI_ued!K$110=0,"",CHI_ued!K$110/K$12)</f>
        <v>0.2970411845789076</v>
      </c>
      <c r="L99" s="255">
        <f>IF(CHI_ued!L$110=0,"",CHI_ued!L$110/L$12)</f>
        <v>0.38878372958730051</v>
      </c>
      <c r="M99" s="255">
        <f>IF(CHI_ued!M$110=0,"",CHI_ued!M$110/M$12)</f>
        <v>0.39303092331903716</v>
      </c>
      <c r="N99" s="255">
        <f>IF(CHI_ued!N$110=0,"",CHI_ued!N$110/N$12)</f>
        <v>0.35364424947329576</v>
      </c>
      <c r="O99" s="255">
        <f>IF(CHI_ued!O$110=0,"",CHI_ued!O$110/O$12)</f>
        <v>0.35932221810341408</v>
      </c>
      <c r="P99" s="255">
        <f>IF(CHI_ued!P$110=0,"",CHI_ued!P$110/P$12)</f>
        <v>0.42742239715062508</v>
      </c>
      <c r="Q99" s="255">
        <f>IF(CHI_ued!Q$110=0,"",CHI_ued!Q$110/Q$12)</f>
        <v>0.28801398567661524</v>
      </c>
      <c r="R99" s="255">
        <f>IF(CHI_ued!R$110=0,"",CHI_ued!R$110/R$12)</f>
        <v>0.31738697994477866</v>
      </c>
      <c r="S99" s="255">
        <f>IF(CHI_ued!S$110=0,"",CHI_ued!S$110/S$12)</f>
        <v>0.31716493623040087</v>
      </c>
      <c r="T99" s="255">
        <f>IF(CHI_ued!T$110=0,"",CHI_ued!T$110/T$12)</f>
        <v>0.30355688551713578</v>
      </c>
      <c r="U99" s="255">
        <f>IF(CHI_ued!U$110=0,"",CHI_ued!U$110/U$12)</f>
        <v>0.31488640858491929</v>
      </c>
      <c r="V99" s="255">
        <f>IF(CHI_ued!V$110=0,"",CHI_ued!V$110/V$12)</f>
        <v>0.31994082444074662</v>
      </c>
      <c r="W99" s="255">
        <f>IF(CHI_ued!W$110=0,"",CHI_ued!W$110/W$12)</f>
        <v>0.32847064656536523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2.0145478752827368</v>
      </c>
      <c r="C100" s="315">
        <f t="shared" si="26"/>
        <v>1.8846210875792508</v>
      </c>
      <c r="D100" s="315">
        <f t="shared" si="26"/>
        <v>1.9378881059574704</v>
      </c>
      <c r="E100" s="315">
        <f t="shared" si="26"/>
        <v>2.0404042959207604</v>
      </c>
      <c r="F100" s="315">
        <f t="shared" si="26"/>
        <v>1.5414719125019931</v>
      </c>
      <c r="G100" s="315">
        <f t="shared" si="26"/>
        <v>1.5309353975292765</v>
      </c>
      <c r="H100" s="315">
        <f t="shared" si="26"/>
        <v>1.509414559659356</v>
      </c>
      <c r="I100" s="315">
        <f t="shared" si="26"/>
        <v>1.6449339773579681</v>
      </c>
      <c r="J100" s="315">
        <f t="shared" si="26"/>
        <v>1.4365513920634321</v>
      </c>
      <c r="K100" s="315">
        <f t="shared" si="26"/>
        <v>1.4050238931701036</v>
      </c>
      <c r="L100" s="315">
        <f t="shared" si="26"/>
        <v>1.4491687525029426</v>
      </c>
      <c r="M100" s="315">
        <f t="shared" si="26"/>
        <v>1.4842858520527078</v>
      </c>
      <c r="N100" s="315">
        <f t="shared" si="26"/>
        <v>1.5868570183569579</v>
      </c>
      <c r="O100" s="315">
        <f t="shared" si="26"/>
        <v>1.3704287853726194</v>
      </c>
      <c r="P100" s="315">
        <f t="shared" si="26"/>
        <v>1.5369116360568551</v>
      </c>
      <c r="Q100" s="315">
        <f t="shared" si="26"/>
        <v>1.4242501711245958</v>
      </c>
      <c r="R100" s="315">
        <f t="shared" si="26"/>
        <v>1.5265686282129223</v>
      </c>
      <c r="S100" s="315">
        <f t="shared" si="26"/>
        <v>1.4156447619883608</v>
      </c>
      <c r="T100" s="315">
        <f t="shared" si="26"/>
        <v>1.4805042775694073</v>
      </c>
      <c r="U100" s="315">
        <f t="shared" si="26"/>
        <v>1.4271058221175992</v>
      </c>
      <c r="V100" s="315">
        <f t="shared" si="26"/>
        <v>1.3873163517028861</v>
      </c>
      <c r="W100" s="315">
        <f t="shared" si="26"/>
        <v>1.7420236625922658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2.2281526402748093</v>
      </c>
      <c r="C101" s="257">
        <f t="shared" si="27"/>
        <v>2.1061103834512629</v>
      </c>
      <c r="D101" s="257">
        <f t="shared" si="27"/>
        <v>2.1716630658649811</v>
      </c>
      <c r="E101" s="257">
        <f t="shared" si="27"/>
        <v>2.3526781047306491</v>
      </c>
      <c r="F101" s="257">
        <f t="shared" si="27"/>
        <v>1.9724266847592424</v>
      </c>
      <c r="G101" s="257">
        <f t="shared" si="27"/>
        <v>1.9102642805764469</v>
      </c>
      <c r="H101" s="257">
        <f t="shared" si="27"/>
        <v>1.8905248512563253</v>
      </c>
      <c r="I101" s="257">
        <f t="shared" si="27"/>
        <v>2.0135821967888989</v>
      </c>
      <c r="J101" s="257">
        <f t="shared" si="27"/>
        <v>1.7104743554069233</v>
      </c>
      <c r="K101" s="257">
        <f t="shared" si="27"/>
        <v>1.7235170992094442</v>
      </c>
      <c r="L101" s="257">
        <f t="shared" si="27"/>
        <v>1.7204865877346454</v>
      </c>
      <c r="M101" s="257">
        <f t="shared" si="27"/>
        <v>1.7786687249355728</v>
      </c>
      <c r="N101" s="257">
        <f t="shared" si="27"/>
        <v>1.9278093342763396</v>
      </c>
      <c r="O101" s="257">
        <f t="shared" si="27"/>
        <v>1.6883333632480424</v>
      </c>
      <c r="P101" s="257">
        <f t="shared" si="27"/>
        <v>1.8735164255183534</v>
      </c>
      <c r="Q101" s="257">
        <f t="shared" si="27"/>
        <v>1.7605427344926978</v>
      </c>
      <c r="R101" s="257">
        <f t="shared" si="27"/>
        <v>1.8638341593678278</v>
      </c>
      <c r="S101" s="257">
        <f t="shared" si="27"/>
        <v>1.696180693589868</v>
      </c>
      <c r="T101" s="257">
        <f t="shared" si="27"/>
        <v>1.8185133632345243</v>
      </c>
      <c r="U101" s="257">
        <f t="shared" si="27"/>
        <v>1.739094200607761</v>
      </c>
      <c r="V101" s="257">
        <f t="shared" si="27"/>
        <v>1.7811988088196073</v>
      </c>
      <c r="W101" s="257">
        <f t="shared" si="27"/>
        <v>2.0180020154890141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1.7010642756183354</v>
      </c>
      <c r="C102" s="295">
        <f t="shared" si="28"/>
        <v>1.5093228011495772</v>
      </c>
      <c r="D102" s="295">
        <f t="shared" si="28"/>
        <v>1.5465208070015874</v>
      </c>
      <c r="E102" s="295">
        <f t="shared" si="28"/>
        <v>1.6713454339551581</v>
      </c>
      <c r="F102" s="295">
        <f t="shared" si="28"/>
        <v>1.1630182242529272</v>
      </c>
      <c r="G102" s="295">
        <f t="shared" si="28"/>
        <v>1.1446715104984782</v>
      </c>
      <c r="H102" s="295">
        <f t="shared" si="28"/>
        <v>1.1119666126549397</v>
      </c>
      <c r="I102" s="295">
        <f t="shared" si="28"/>
        <v>1.2832085420977939</v>
      </c>
      <c r="J102" s="295">
        <f t="shared" si="28"/>
        <v>1.0386606516902221</v>
      </c>
      <c r="K102" s="295">
        <f t="shared" si="28"/>
        <v>1.059715378384295</v>
      </c>
      <c r="L102" s="295">
        <f t="shared" si="28"/>
        <v>1.0101110727714777</v>
      </c>
      <c r="M102" s="295">
        <f t="shared" si="28"/>
        <v>1.0225873994080574</v>
      </c>
      <c r="N102" s="295">
        <f t="shared" si="28"/>
        <v>1.1519678069940009</v>
      </c>
      <c r="O102" s="295">
        <f t="shared" si="28"/>
        <v>0.96162403580801559</v>
      </c>
      <c r="P102" s="295">
        <f t="shared" si="28"/>
        <v>1.0437792576642806</v>
      </c>
      <c r="Q102" s="295">
        <f t="shared" si="28"/>
        <v>0.97492889343473599</v>
      </c>
      <c r="R102" s="295">
        <f t="shared" si="28"/>
        <v>1.0417754128524952</v>
      </c>
      <c r="S102" s="295">
        <f t="shared" si="28"/>
        <v>0.94332215920291362</v>
      </c>
      <c r="T102" s="295">
        <f t="shared" si="28"/>
        <v>0.97751326817291373</v>
      </c>
      <c r="U102" s="295">
        <f t="shared" si="28"/>
        <v>0.98268720334000326</v>
      </c>
      <c r="V102" s="295">
        <f t="shared" si="28"/>
        <v>0.92413222288878627</v>
      </c>
      <c r="W102" s="295">
        <f t="shared" si="28"/>
        <v>1.3325340788974911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2.2053947881495484</v>
      </c>
      <c r="C103" s="258">
        <f t="shared" si="29"/>
        <v>2.040244126007055</v>
      </c>
      <c r="D103" s="258">
        <f t="shared" si="29"/>
        <v>2.0737868211101764</v>
      </c>
      <c r="E103" s="258">
        <f t="shared" si="29"/>
        <v>2.1768167155826896</v>
      </c>
      <c r="F103" s="258">
        <f t="shared" si="29"/>
        <v>1.5555991620738754</v>
      </c>
      <c r="G103" s="258">
        <f t="shared" si="29"/>
        <v>1.5314718582596913</v>
      </c>
      <c r="H103" s="258">
        <f t="shared" si="29"/>
        <v>1.5003354798280848</v>
      </c>
      <c r="I103" s="258">
        <f t="shared" si="29"/>
        <v>1.6611200741060883</v>
      </c>
      <c r="J103" s="258">
        <f t="shared" si="29"/>
        <v>1.3794711223348257</v>
      </c>
      <c r="K103" s="258">
        <f t="shared" si="29"/>
        <v>1.4176842068784559</v>
      </c>
      <c r="L103" s="258">
        <f t="shared" si="29"/>
        <v>1.3768456707350372</v>
      </c>
      <c r="M103" s="258">
        <f t="shared" si="29"/>
        <v>1.4001299421552167</v>
      </c>
      <c r="N103" s="258">
        <f t="shared" si="29"/>
        <v>1.5081567344834084</v>
      </c>
      <c r="O103" s="258">
        <f t="shared" si="29"/>
        <v>1.2565371813636761</v>
      </c>
      <c r="P103" s="258">
        <f t="shared" si="29"/>
        <v>1.3831927328857339</v>
      </c>
      <c r="Q103" s="258">
        <f t="shared" si="29"/>
        <v>1.2346860054838702</v>
      </c>
      <c r="R103" s="258">
        <f t="shared" si="29"/>
        <v>1.307588658993118</v>
      </c>
      <c r="S103" s="258">
        <f t="shared" si="29"/>
        <v>1.2063467997194743</v>
      </c>
      <c r="T103" s="258">
        <f t="shared" si="29"/>
        <v>1.2247812484888576</v>
      </c>
      <c r="U103" s="258">
        <f t="shared" si="29"/>
        <v>1.1856810646138021</v>
      </c>
      <c r="V103" s="258">
        <f t="shared" si="29"/>
        <v>1.1078865937898625</v>
      </c>
      <c r="W103" s="258">
        <f t="shared" si="29"/>
        <v>1.595450838946243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IT: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7120.9783292711127</v>
      </c>
      <c r="C5" s="225">
        <f t="shared" si="0"/>
        <v>7468.3556145665407</v>
      </c>
      <c r="D5" s="225">
        <f t="shared" si="0"/>
        <v>7463.0842530050077</v>
      </c>
      <c r="E5" s="225">
        <f t="shared" si="0"/>
        <v>6928.9436873307423</v>
      </c>
      <c r="F5" s="225">
        <f t="shared" si="0"/>
        <v>6659.9163320628541</v>
      </c>
      <c r="G5" s="225">
        <f t="shared" si="0"/>
        <v>7104.0656658717362</v>
      </c>
      <c r="H5" s="225">
        <f t="shared" si="0"/>
        <v>7423.7481365147396</v>
      </c>
      <c r="I5" s="225">
        <f t="shared" si="0"/>
        <v>7617.1260359491607</v>
      </c>
      <c r="J5" s="225">
        <f t="shared" si="0"/>
        <v>7992.5768279971171</v>
      </c>
      <c r="K5" s="225">
        <f t="shared" si="0"/>
        <v>6830.9927139141964</v>
      </c>
      <c r="L5" s="225">
        <f t="shared" si="0"/>
        <v>7622.8605218039129</v>
      </c>
      <c r="M5" s="225">
        <f t="shared" si="0"/>
        <v>7824.5783153664461</v>
      </c>
      <c r="N5" s="225">
        <f t="shared" si="0"/>
        <v>6615.1775429257796</v>
      </c>
      <c r="O5" s="225">
        <f t="shared" si="0"/>
        <v>5550.0525896139998</v>
      </c>
      <c r="P5" s="225">
        <f t="shared" si="0"/>
        <v>6674.284661181784</v>
      </c>
      <c r="Q5" s="225">
        <f t="shared" si="0"/>
        <v>5650.6803714083726</v>
      </c>
      <c r="R5" s="225">
        <f t="shared" si="0"/>
        <v>5852.7184442293483</v>
      </c>
      <c r="S5" s="225">
        <f t="shared" si="0"/>
        <v>7740.8619520514476</v>
      </c>
      <c r="T5" s="225">
        <f t="shared" si="0"/>
        <v>7379.0360088543575</v>
      </c>
      <c r="U5" s="225">
        <f t="shared" si="0"/>
        <v>6765.1852846018392</v>
      </c>
      <c r="V5" s="225">
        <f t="shared" si="0"/>
        <v>6052.5386347507301</v>
      </c>
      <c r="W5" s="225">
        <f t="shared" si="0"/>
        <v>5583.5898079949884</v>
      </c>
      <c r="DA5" s="89"/>
    </row>
    <row r="6" spans="1:105" ht="12" customHeight="1" x14ac:dyDescent="0.25">
      <c r="A6" s="55" t="s">
        <v>92</v>
      </c>
      <c r="B6" s="261">
        <v>18.087726942247219</v>
      </c>
      <c r="C6" s="261">
        <v>18.202955671209502</v>
      </c>
      <c r="D6" s="261">
        <v>17.499276872142179</v>
      </c>
      <c r="E6" s="261">
        <v>15.657741676081161</v>
      </c>
      <c r="F6" s="261">
        <v>14.425389491574521</v>
      </c>
      <c r="G6" s="261">
        <v>15.90652620805605</v>
      </c>
      <c r="H6" s="261">
        <v>16.023287083930981</v>
      </c>
      <c r="I6" s="261">
        <v>15.252886828739561</v>
      </c>
      <c r="J6" s="261">
        <v>17.524741514017499</v>
      </c>
      <c r="K6" s="261">
        <v>12.64251169015084</v>
      </c>
      <c r="L6" s="261">
        <v>17.433237620348368</v>
      </c>
      <c r="M6" s="261">
        <v>16.567380336965901</v>
      </c>
      <c r="N6" s="261">
        <v>14.753776556586679</v>
      </c>
      <c r="O6" s="261">
        <v>15.14187264649418</v>
      </c>
      <c r="P6" s="261">
        <v>15.319516360411461</v>
      </c>
      <c r="Q6" s="261">
        <v>14.923763198491191</v>
      </c>
      <c r="R6" s="261">
        <v>15.58553928180932</v>
      </c>
      <c r="S6" s="261">
        <v>16.989430656877349</v>
      </c>
      <c r="T6" s="261">
        <v>16.578618964729579</v>
      </c>
      <c r="U6" s="261">
        <v>15.138162392032131</v>
      </c>
      <c r="V6" s="261">
        <v>14.147169772052511</v>
      </c>
      <c r="W6" s="261">
        <v>16.533279463792709</v>
      </c>
      <c r="DA6" s="67" t="s">
        <v>989</v>
      </c>
    </row>
    <row r="7" spans="1:105" ht="12" customHeight="1" x14ac:dyDescent="0.25">
      <c r="A7" s="202" t="s">
        <v>93</v>
      </c>
      <c r="B7" s="226">
        <v>143.11551107584009</v>
      </c>
      <c r="C7" s="226">
        <v>144.02723527914719</v>
      </c>
      <c r="D7" s="226">
        <v>138.45951793780819</v>
      </c>
      <c r="E7" s="226">
        <v>123.888740106524</v>
      </c>
      <c r="F7" s="226">
        <v>114.138000653511</v>
      </c>
      <c r="G7" s="226">
        <v>125.85719781019419</v>
      </c>
      <c r="H7" s="226">
        <v>126.7810448186026</v>
      </c>
      <c r="I7" s="226">
        <v>120.6854073398459</v>
      </c>
      <c r="J7" s="226">
        <v>138.6610018085006</v>
      </c>
      <c r="K7" s="226">
        <v>100.0313376907617</v>
      </c>
      <c r="L7" s="226">
        <v>137.9369956053055</v>
      </c>
      <c r="M7" s="226">
        <v>131.0860735394383</v>
      </c>
      <c r="N7" s="226">
        <v>116.7362974317611</v>
      </c>
      <c r="O7" s="226">
        <v>119.8070298920084</v>
      </c>
      <c r="P7" s="226">
        <v>121.2126001434755</v>
      </c>
      <c r="Q7" s="226">
        <v>118.08128263691751</v>
      </c>
      <c r="R7" s="226">
        <v>123.3174531454753</v>
      </c>
      <c r="S7" s="226">
        <v>134.42546203345469</v>
      </c>
      <c r="T7" s="226">
        <v>131.17499692717661</v>
      </c>
      <c r="U7" s="226">
        <v>119.7776732478456</v>
      </c>
      <c r="V7" s="226">
        <v>111.9366429330022</v>
      </c>
      <c r="W7" s="226">
        <v>130.8162572210089</v>
      </c>
      <c r="DA7" s="174" t="s">
        <v>990</v>
      </c>
    </row>
    <row r="8" spans="1:105" ht="12" customHeight="1" x14ac:dyDescent="0.25">
      <c r="A8" s="202" t="s">
        <v>94</v>
      </c>
      <c r="B8" s="226">
        <v>157.94679740394449</v>
      </c>
      <c r="C8" s="226">
        <v>158.95300502564459</v>
      </c>
      <c r="D8" s="226">
        <v>152.8082963472898</v>
      </c>
      <c r="E8" s="226">
        <v>136.72752580861521</v>
      </c>
      <c r="F8" s="226">
        <v>125.9663018340345</v>
      </c>
      <c r="G8" s="226">
        <v>138.8999778914301</v>
      </c>
      <c r="H8" s="226">
        <v>139.9195646236607</v>
      </c>
      <c r="I8" s="226">
        <v>133.1922266106981</v>
      </c>
      <c r="J8" s="226">
        <v>153.03066030955489</v>
      </c>
      <c r="K8" s="226">
        <v>110.3977431203507</v>
      </c>
      <c r="L8" s="226">
        <v>152.23162420064099</v>
      </c>
      <c r="M8" s="226">
        <v>144.6707302665495</v>
      </c>
      <c r="N8" s="226">
        <v>128.8338642089621</v>
      </c>
      <c r="O8" s="226">
        <v>132.2228215213764</v>
      </c>
      <c r="P8" s="226">
        <v>133.77405323676919</v>
      </c>
      <c r="Q8" s="226">
        <v>130.31823235405821</v>
      </c>
      <c r="R8" s="226">
        <v>136.09703547798671</v>
      </c>
      <c r="S8" s="226">
        <v>148.3561848616001</v>
      </c>
      <c r="T8" s="226">
        <v>144.7688689253294</v>
      </c>
      <c r="U8" s="226">
        <v>132.19042260183801</v>
      </c>
      <c r="V8" s="226">
        <v>123.5368139379912</v>
      </c>
      <c r="W8" s="226">
        <v>144.3729524571221</v>
      </c>
      <c r="DA8" s="174" t="s">
        <v>991</v>
      </c>
    </row>
    <row r="9" spans="1:105" ht="12" customHeight="1" x14ac:dyDescent="0.25">
      <c r="A9" s="202" t="s">
        <v>95</v>
      </c>
      <c r="B9" s="226">
        <v>256.98435912212727</v>
      </c>
      <c r="C9" s="226">
        <v>258.62149026410992</v>
      </c>
      <c r="D9" s="226">
        <v>248.62385784829911</v>
      </c>
      <c r="E9" s="226">
        <v>222.4599432960938</v>
      </c>
      <c r="F9" s="226">
        <v>204.95109669754771</v>
      </c>
      <c r="G9" s="226">
        <v>225.99459050263329</v>
      </c>
      <c r="H9" s="226">
        <v>227.65348987418309</v>
      </c>
      <c r="I9" s="226">
        <v>216.7079013831565</v>
      </c>
      <c r="J9" s="226">
        <v>248.98565094112391</v>
      </c>
      <c r="K9" s="226">
        <v>179.62056673903831</v>
      </c>
      <c r="L9" s="226">
        <v>247.6855943034478</v>
      </c>
      <c r="M9" s="226">
        <v>235.38378436504411</v>
      </c>
      <c r="N9" s="226">
        <v>209.61671000073389</v>
      </c>
      <c r="O9" s="226">
        <v>215.13064910768341</v>
      </c>
      <c r="P9" s="226">
        <v>217.6545514265801</v>
      </c>
      <c r="Q9" s="226">
        <v>212.03182320808341</v>
      </c>
      <c r="R9" s="226">
        <v>221.4341158895723</v>
      </c>
      <c r="S9" s="226">
        <v>241.3801337861758</v>
      </c>
      <c r="T9" s="226">
        <v>235.54345901971371</v>
      </c>
      <c r="U9" s="226">
        <v>215.07793505642891</v>
      </c>
      <c r="V9" s="226">
        <v>200.99824421670311</v>
      </c>
      <c r="W9" s="226">
        <v>234.8992905938866</v>
      </c>
      <c r="DA9" s="174" t="s">
        <v>992</v>
      </c>
    </row>
    <row r="10" spans="1:105" ht="12" customHeight="1" x14ac:dyDescent="0.25">
      <c r="A10" s="56" t="s">
        <v>96</v>
      </c>
      <c r="B10" s="262">
        <v>58.606132339336277</v>
      </c>
      <c r="C10" s="262">
        <v>53.289197770459623</v>
      </c>
      <c r="D10" s="262">
        <v>52.035014860945523</v>
      </c>
      <c r="E10" s="262">
        <v>50.978691757747512</v>
      </c>
      <c r="F10" s="262">
        <v>45.219415798847898</v>
      </c>
      <c r="G10" s="262">
        <v>49.618415064241887</v>
      </c>
      <c r="H10" s="262">
        <v>48.30264972459031</v>
      </c>
      <c r="I10" s="262">
        <v>50.508995579641883</v>
      </c>
      <c r="J10" s="262">
        <v>49.918374643326892</v>
      </c>
      <c r="K10" s="262">
        <v>39.070078748029204</v>
      </c>
      <c r="L10" s="262">
        <v>49.302493179487328</v>
      </c>
      <c r="M10" s="262">
        <v>46.609060829247873</v>
      </c>
      <c r="N10" s="262">
        <v>41.82095659057746</v>
      </c>
      <c r="O10" s="262">
        <v>42.82848821228869</v>
      </c>
      <c r="P10" s="262">
        <v>41.744710052914513</v>
      </c>
      <c r="Q10" s="262">
        <v>40.993453551093637</v>
      </c>
      <c r="R10" s="262">
        <v>44.020092953736473</v>
      </c>
      <c r="S10" s="262">
        <v>47.641923874738112</v>
      </c>
      <c r="T10" s="262">
        <v>46.732809797249637</v>
      </c>
      <c r="U10" s="262">
        <v>43.11981511071366</v>
      </c>
      <c r="V10" s="262">
        <v>39.705544150157017</v>
      </c>
      <c r="W10" s="262">
        <v>55.714404955844941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0.57975224327025565</v>
      </c>
      <c r="G11" s="228">
        <v>0.64070295374885555</v>
      </c>
      <c r="H11" s="228">
        <v>0.38123694732060381</v>
      </c>
      <c r="I11" s="228">
        <v>0.61668667941838928</v>
      </c>
      <c r="J11" s="228">
        <v>0.40319277791740482</v>
      </c>
      <c r="K11" s="228">
        <v>0</v>
      </c>
      <c r="L11" s="228">
        <v>0</v>
      </c>
      <c r="M11" s="228">
        <v>7.2935754847205647</v>
      </c>
      <c r="N11" s="228">
        <v>3.0622586349831118</v>
      </c>
      <c r="O11" s="228">
        <v>1.7071042969954671</v>
      </c>
      <c r="P11" s="228">
        <v>1.9658629948684501</v>
      </c>
      <c r="Q11" s="228">
        <v>2.115937818752712</v>
      </c>
      <c r="R11" s="228">
        <v>1.925697341682101</v>
      </c>
      <c r="S11" s="228">
        <v>1.434598986352362</v>
      </c>
      <c r="T11" s="228">
        <v>2.7735356806095131</v>
      </c>
      <c r="U11" s="228">
        <v>2.5975721217394909</v>
      </c>
      <c r="V11" s="228">
        <v>2.2260263421032631</v>
      </c>
      <c r="W11" s="228">
        <v>2.6318653297560028</v>
      </c>
      <c r="DA11" s="69" t="s">
        <v>994</v>
      </c>
    </row>
    <row r="12" spans="1:105" ht="12" customHeight="1" x14ac:dyDescent="0.25">
      <c r="A12" s="37" t="s">
        <v>162</v>
      </c>
      <c r="B12" s="228">
        <v>41.732129461041211</v>
      </c>
      <c r="C12" s="228">
        <v>34.897942546424567</v>
      </c>
      <c r="D12" s="228">
        <v>34.733539683742883</v>
      </c>
      <c r="E12" s="228">
        <v>37.060254043271847</v>
      </c>
      <c r="F12" s="228">
        <v>29.47925104799582</v>
      </c>
      <c r="G12" s="228">
        <v>31.934220965085231</v>
      </c>
      <c r="H12" s="228">
        <v>29.78576117052857</v>
      </c>
      <c r="I12" s="228">
        <v>34.132522463982923</v>
      </c>
      <c r="J12" s="228">
        <v>24.188564898454921</v>
      </c>
      <c r="K12" s="228">
        <v>24.904656296373599</v>
      </c>
      <c r="L12" s="228">
        <v>27.14269388648367</v>
      </c>
      <c r="M12" s="228">
        <v>16.254525118042771</v>
      </c>
      <c r="N12" s="228">
        <v>18.488242390931209</v>
      </c>
      <c r="O12" s="228">
        <v>19.01134221115873</v>
      </c>
      <c r="P12" s="228">
        <v>17.020684577306511</v>
      </c>
      <c r="Q12" s="228">
        <v>16.222142718466809</v>
      </c>
      <c r="R12" s="228">
        <v>19.08544948151652</v>
      </c>
      <c r="S12" s="228">
        <v>20.9184988386085</v>
      </c>
      <c r="T12" s="228">
        <v>19.220683888108351</v>
      </c>
      <c r="U12" s="228">
        <v>18.59122864633424</v>
      </c>
      <c r="V12" s="228">
        <v>16.29195897687525</v>
      </c>
      <c r="W12" s="228">
        <v>38.746313005826771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0.19953016075614449</v>
      </c>
      <c r="DA14" s="69" t="s">
        <v>997</v>
      </c>
    </row>
    <row r="15" spans="1:105" ht="12" customHeight="1" x14ac:dyDescent="0.25">
      <c r="A15" s="37" t="s">
        <v>38</v>
      </c>
      <c r="B15" s="228">
        <v>16.87400287829507</v>
      </c>
      <c r="C15" s="228">
        <v>18.391255224035039</v>
      </c>
      <c r="D15" s="228">
        <v>17.30147517720264</v>
      </c>
      <c r="E15" s="228">
        <v>13.91843771447566</v>
      </c>
      <c r="F15" s="228">
        <v>15.160412507581819</v>
      </c>
      <c r="G15" s="228">
        <v>17.043491145407799</v>
      </c>
      <c r="H15" s="228">
        <v>18.135651606741131</v>
      </c>
      <c r="I15" s="228">
        <v>15.759786436240571</v>
      </c>
      <c r="J15" s="228">
        <v>25.32661696695456</v>
      </c>
      <c r="K15" s="228">
        <v>14.165422451655591</v>
      </c>
      <c r="L15" s="228">
        <v>22.159799293003658</v>
      </c>
      <c r="M15" s="228">
        <v>23.060960226484529</v>
      </c>
      <c r="N15" s="228">
        <v>20.270455564663131</v>
      </c>
      <c r="O15" s="228">
        <v>22.110041704134499</v>
      </c>
      <c r="P15" s="228">
        <v>22.758162480739561</v>
      </c>
      <c r="Q15" s="228">
        <v>22.655373013874119</v>
      </c>
      <c r="R15" s="228">
        <v>23.008946130537851</v>
      </c>
      <c r="S15" s="228">
        <v>25.288826049777249</v>
      </c>
      <c r="T15" s="228">
        <v>24.73859022853178</v>
      </c>
      <c r="U15" s="228">
        <v>21.93101434263993</v>
      </c>
      <c r="V15" s="228">
        <v>21.187558831178521</v>
      </c>
      <c r="W15" s="228">
        <v>14.13669645950602</v>
      </c>
      <c r="DA15" s="69" t="s">
        <v>998</v>
      </c>
    </row>
    <row r="16" spans="1:105" ht="12" customHeight="1" x14ac:dyDescent="0.25">
      <c r="A16" s="134" t="s">
        <v>999</v>
      </c>
      <c r="B16" s="316">
        <v>4818.5775591933161</v>
      </c>
      <c r="C16" s="316">
        <v>5405.586626890321</v>
      </c>
      <c r="D16" s="316">
        <v>5437.085594361014</v>
      </c>
      <c r="E16" s="316">
        <v>4926.4689508436231</v>
      </c>
      <c r="F16" s="316">
        <v>4761.5600171969036</v>
      </c>
      <c r="G16" s="316">
        <v>5042.5001719690454</v>
      </c>
      <c r="H16" s="316">
        <v>5432.3660361134989</v>
      </c>
      <c r="I16" s="316">
        <v>5472.9578675838338</v>
      </c>
      <c r="J16" s="316">
        <v>5867.6889079965586</v>
      </c>
      <c r="K16" s="316">
        <v>5206.2171886248971</v>
      </c>
      <c r="L16" s="316">
        <v>5632.8938346610976</v>
      </c>
      <c r="M16" s="316">
        <v>5938.5999307883403</v>
      </c>
      <c r="N16" s="316">
        <v>4866.9748228334811</v>
      </c>
      <c r="O16" s="316">
        <v>3695.3378434885858</v>
      </c>
      <c r="P16" s="316">
        <v>4954.9393987288759</v>
      </c>
      <c r="Q16" s="316">
        <v>4031.0069169805552</v>
      </c>
      <c r="R16" s="316">
        <v>4052.9879105264572</v>
      </c>
      <c r="S16" s="316">
        <v>5764.4506441149824</v>
      </c>
      <c r="T16" s="316">
        <v>5444.457953568357</v>
      </c>
      <c r="U16" s="316">
        <v>4965.7417884780734</v>
      </c>
      <c r="V16" s="316">
        <v>4415.1170249355109</v>
      </c>
      <c r="W16" s="316">
        <v>3479.8037833190019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105.2235597592433</v>
      </c>
      <c r="C18" s="317">
        <v>503.65434221840059</v>
      </c>
      <c r="D18" s="317">
        <v>367.6913155631986</v>
      </c>
      <c r="E18" s="317">
        <v>266.01461736887359</v>
      </c>
      <c r="F18" s="317">
        <v>0</v>
      </c>
      <c r="G18" s="317">
        <v>5.9114359415305238</v>
      </c>
      <c r="H18" s="317">
        <v>203.35339638865</v>
      </c>
      <c r="I18" s="317">
        <v>422.07652622527939</v>
      </c>
      <c r="J18" s="317">
        <v>487.10232158211522</v>
      </c>
      <c r="K18" s="317">
        <v>0</v>
      </c>
      <c r="L18" s="317">
        <v>0</v>
      </c>
      <c r="M18" s="317">
        <v>282.56663800515912</v>
      </c>
      <c r="N18" s="317">
        <v>282.56663800515912</v>
      </c>
      <c r="O18" s="317">
        <v>277.83748925193458</v>
      </c>
      <c r="P18" s="317">
        <v>262.46775580395519</v>
      </c>
      <c r="Q18" s="317">
        <v>294.38950988822012</v>
      </c>
      <c r="R18" s="317">
        <v>176.1607910576096</v>
      </c>
      <c r="S18" s="317">
        <v>176.1607910576096</v>
      </c>
      <c r="T18" s="317">
        <v>147.7858985382631</v>
      </c>
      <c r="U18" s="317">
        <v>107.6283748925193</v>
      </c>
      <c r="V18" s="317">
        <v>161.4424763542562</v>
      </c>
      <c r="W18" s="317">
        <v>52.059673258813397</v>
      </c>
      <c r="DA18" s="137" t="s">
        <v>975</v>
      </c>
    </row>
    <row r="19" spans="1:105" ht="12" customHeight="1" x14ac:dyDescent="0.25">
      <c r="A19" s="135" t="s">
        <v>33</v>
      </c>
      <c r="B19" s="317">
        <v>20.875150472914871</v>
      </c>
      <c r="C19" s="317">
        <v>35.158125537403272</v>
      </c>
      <c r="D19" s="317">
        <v>32.960705073086842</v>
      </c>
      <c r="E19" s="317">
        <v>38.454170249355109</v>
      </c>
      <c r="F19" s="317">
        <v>17.579019776440241</v>
      </c>
      <c r="G19" s="317">
        <v>3.2960447119518479</v>
      </c>
      <c r="H19" s="317">
        <v>15.3816852966466</v>
      </c>
      <c r="I19" s="317">
        <v>14.28297506448839</v>
      </c>
      <c r="J19" s="317">
        <v>0</v>
      </c>
      <c r="K19" s="317">
        <v>34.059415305245047</v>
      </c>
      <c r="L19" s="317">
        <v>8.7895098882201186</v>
      </c>
      <c r="M19" s="317">
        <v>7.690799656061909</v>
      </c>
      <c r="N19" s="317">
        <v>93.388736027515051</v>
      </c>
      <c r="O19" s="317">
        <v>43.947635425623382</v>
      </c>
      <c r="P19" s="317">
        <v>46.145055889939812</v>
      </c>
      <c r="Q19" s="317">
        <v>62.625365434221827</v>
      </c>
      <c r="R19" s="317">
        <v>34.059415305245047</v>
      </c>
      <c r="S19" s="317">
        <v>31.862080825451411</v>
      </c>
      <c r="T19" s="317">
        <v>25.26990541702493</v>
      </c>
      <c r="U19" s="317">
        <v>21.984780739466899</v>
      </c>
      <c r="V19" s="317">
        <v>16.708856405846952</v>
      </c>
      <c r="W19" s="317">
        <v>88.519346517626829</v>
      </c>
      <c r="DA19" s="137" t="s">
        <v>976</v>
      </c>
    </row>
    <row r="20" spans="1:105" ht="12" customHeight="1" x14ac:dyDescent="0.25">
      <c r="A20" s="135" t="s">
        <v>83</v>
      </c>
      <c r="B20" s="317">
        <v>1053.095442820292</v>
      </c>
      <c r="C20" s="317">
        <v>733.60558899398109</v>
      </c>
      <c r="D20" s="317">
        <v>1051.0604471195179</v>
      </c>
      <c r="E20" s="317">
        <v>670.52166809974199</v>
      </c>
      <c r="F20" s="317">
        <v>661.36431642304387</v>
      </c>
      <c r="G20" s="317">
        <v>662.38177128116934</v>
      </c>
      <c r="H20" s="317">
        <v>651.18942390369727</v>
      </c>
      <c r="I20" s="317">
        <v>661.36431642304387</v>
      </c>
      <c r="J20" s="317">
        <v>951.34711951848658</v>
      </c>
      <c r="K20" s="317">
        <v>861.8085124677558</v>
      </c>
      <c r="L20" s="317">
        <v>1181.2983662940669</v>
      </c>
      <c r="M20" s="317">
        <v>669.50412725709361</v>
      </c>
      <c r="N20" s="317">
        <v>524.00404127257093</v>
      </c>
      <c r="O20" s="317">
        <v>346.96190885640578</v>
      </c>
      <c r="P20" s="317">
        <v>312.36741186586409</v>
      </c>
      <c r="Q20" s="317">
        <v>183.14703353396391</v>
      </c>
      <c r="R20" s="317">
        <v>135.32527944969911</v>
      </c>
      <c r="S20" s="317">
        <v>127.1854686156492</v>
      </c>
      <c r="T20" s="317">
        <v>84.722785898538262</v>
      </c>
      <c r="U20" s="317">
        <v>42.260189165950123</v>
      </c>
      <c r="V20" s="317">
        <v>14.81556319862425</v>
      </c>
      <c r="W20" s="317">
        <v>10.9938950988822</v>
      </c>
      <c r="DA20" s="137" t="s">
        <v>977</v>
      </c>
    </row>
    <row r="21" spans="1:105" ht="12" customHeight="1" x14ac:dyDescent="0.25">
      <c r="A21" s="135" t="s">
        <v>70</v>
      </c>
      <c r="B21" s="317">
        <v>126.11066208082541</v>
      </c>
      <c r="C21" s="317">
        <v>95.538349097162509</v>
      </c>
      <c r="D21" s="317">
        <v>159.54909716251069</v>
      </c>
      <c r="E21" s="317">
        <v>115.6013757523646</v>
      </c>
      <c r="F21" s="317">
        <v>37.259931212381773</v>
      </c>
      <c r="G21" s="317">
        <v>140.44135855546</v>
      </c>
      <c r="H21" s="317">
        <v>270.37351676698188</v>
      </c>
      <c r="I21" s="317">
        <v>192.98744625967319</v>
      </c>
      <c r="J21" s="317">
        <v>210.18435081685291</v>
      </c>
      <c r="K21" s="317">
        <v>256.04282029234741</v>
      </c>
      <c r="L21" s="317">
        <v>241.71203783319001</v>
      </c>
      <c r="M21" s="317">
        <v>279.92742906276868</v>
      </c>
      <c r="N21" s="317">
        <v>358.26887360275151</v>
      </c>
      <c r="O21" s="317">
        <v>349.67042132416162</v>
      </c>
      <c r="P21" s="317">
        <v>333.42889079965602</v>
      </c>
      <c r="Q21" s="317">
        <v>303.81195184866721</v>
      </c>
      <c r="R21" s="317">
        <v>262.73052450558902</v>
      </c>
      <c r="S21" s="317">
        <v>229.29208942390369</v>
      </c>
      <c r="T21" s="317">
        <v>187.2552020636285</v>
      </c>
      <c r="U21" s="317">
        <v>131.8429062768702</v>
      </c>
      <c r="V21" s="317">
        <v>114.3145313843508</v>
      </c>
      <c r="W21" s="317">
        <v>45.758125537403266</v>
      </c>
      <c r="DA21" s="137" t="s">
        <v>978</v>
      </c>
    </row>
    <row r="22" spans="1:105" ht="12" customHeight="1" x14ac:dyDescent="0.25">
      <c r="A22" s="135" t="s">
        <v>34</v>
      </c>
      <c r="B22" s="317">
        <v>465.89286443837329</v>
      </c>
      <c r="C22" s="317">
        <v>917.12050479229981</v>
      </c>
      <c r="D22" s="317">
        <v>471.33847484252811</v>
      </c>
      <c r="E22" s="317">
        <v>348.33292332857548</v>
      </c>
      <c r="F22" s="317">
        <v>351.29449699054169</v>
      </c>
      <c r="G22" s="317">
        <v>379.33508168529659</v>
      </c>
      <c r="H22" s="317">
        <v>371.97867583834909</v>
      </c>
      <c r="I22" s="317">
        <v>343.43654342218389</v>
      </c>
      <c r="J22" s="317">
        <v>381.48469475494409</v>
      </c>
      <c r="K22" s="317">
        <v>405.24986274355541</v>
      </c>
      <c r="L22" s="317">
        <v>439.33312958801213</v>
      </c>
      <c r="M22" s="317">
        <v>1595.514548157214</v>
      </c>
      <c r="N22" s="317">
        <v>760.91523555919002</v>
      </c>
      <c r="O22" s="317">
        <v>564.72726739228415</v>
      </c>
      <c r="P22" s="317">
        <v>1036.161324782187</v>
      </c>
      <c r="Q22" s="317">
        <v>245.7485334895843</v>
      </c>
      <c r="R22" s="317">
        <v>303.54921749120348</v>
      </c>
      <c r="S22" s="317">
        <v>284.4415297555679</v>
      </c>
      <c r="T22" s="317">
        <v>216.2032674118658</v>
      </c>
      <c r="U22" s="317">
        <v>212.4295786758384</v>
      </c>
      <c r="V22" s="317">
        <v>81.821066208082541</v>
      </c>
      <c r="W22" s="317">
        <v>171.17050730868439</v>
      </c>
      <c r="DA22" s="137" t="s">
        <v>979</v>
      </c>
    </row>
    <row r="23" spans="1:105" ht="12" customHeight="1" x14ac:dyDescent="0.25">
      <c r="A23" s="135" t="s">
        <v>84</v>
      </c>
      <c r="B23" s="317">
        <v>2070.3162510748061</v>
      </c>
      <c r="C23" s="317">
        <v>2127.0660361134992</v>
      </c>
      <c r="D23" s="317">
        <v>2433.935253654342</v>
      </c>
      <c r="E23" s="317">
        <v>2557.9440240756662</v>
      </c>
      <c r="F23" s="317">
        <v>2707.174892519346</v>
      </c>
      <c r="G23" s="317">
        <v>2858.507652622528</v>
      </c>
      <c r="H23" s="317">
        <v>2974.1091143594149</v>
      </c>
      <c r="I23" s="317">
        <v>3069.7429922613919</v>
      </c>
      <c r="J23" s="317">
        <v>3142.2565778159928</v>
      </c>
      <c r="K23" s="317">
        <v>3082.3540842648322</v>
      </c>
      <c r="L23" s="317">
        <v>3195.8536543422179</v>
      </c>
      <c r="M23" s="317">
        <v>2676.6981943250212</v>
      </c>
      <c r="N23" s="317">
        <v>2477.0230438521062</v>
      </c>
      <c r="O23" s="317">
        <v>1662.558555460017</v>
      </c>
      <c r="P23" s="317">
        <v>2454.9536543422182</v>
      </c>
      <c r="Q23" s="317">
        <v>2368.7780739466889</v>
      </c>
      <c r="R23" s="317">
        <v>2488.5831470335338</v>
      </c>
      <c r="S23" s="317">
        <v>4259.9888220120374</v>
      </c>
      <c r="T23" s="317">
        <v>4167.1367153912297</v>
      </c>
      <c r="U23" s="317">
        <v>3806.6789337919172</v>
      </c>
      <c r="V23" s="317">
        <v>3372.7174548581252</v>
      </c>
      <c r="W23" s="317">
        <v>2447.4574376612209</v>
      </c>
      <c r="DA23" s="137" t="s">
        <v>980</v>
      </c>
    </row>
    <row r="24" spans="1:105" ht="12" customHeight="1" x14ac:dyDescent="0.25">
      <c r="A24" s="135" t="s">
        <v>72</v>
      </c>
      <c r="B24" s="317">
        <v>977.06362854686154</v>
      </c>
      <c r="C24" s="317">
        <v>993.44368013757514</v>
      </c>
      <c r="D24" s="317">
        <v>920.55030094582969</v>
      </c>
      <c r="E24" s="317">
        <v>929.6001719690455</v>
      </c>
      <c r="F24" s="317">
        <v>986.8873602751504</v>
      </c>
      <c r="G24" s="317">
        <v>992.62682717110908</v>
      </c>
      <c r="H24" s="317">
        <v>945.98022355975922</v>
      </c>
      <c r="I24" s="317">
        <v>769.067067927773</v>
      </c>
      <c r="J24" s="317">
        <v>695.31384350816847</v>
      </c>
      <c r="K24" s="317">
        <v>566.70249355116073</v>
      </c>
      <c r="L24" s="317">
        <v>565.90713671539118</v>
      </c>
      <c r="M24" s="317">
        <v>426.69819432502152</v>
      </c>
      <c r="N24" s="317">
        <v>370.80825451418741</v>
      </c>
      <c r="O24" s="317">
        <v>449.63456577815992</v>
      </c>
      <c r="P24" s="317">
        <v>509.41530524505578</v>
      </c>
      <c r="Q24" s="317">
        <v>572.50644883920893</v>
      </c>
      <c r="R24" s="317">
        <v>652.57953568357686</v>
      </c>
      <c r="S24" s="317">
        <v>655.51986242476346</v>
      </c>
      <c r="T24" s="317">
        <v>616.08417884780738</v>
      </c>
      <c r="U24" s="317">
        <v>642.91702493551156</v>
      </c>
      <c r="V24" s="317">
        <v>653.29707652622528</v>
      </c>
      <c r="W24" s="317">
        <v>663.84479793637149</v>
      </c>
      <c r="DA24" s="137" t="s">
        <v>981</v>
      </c>
    </row>
    <row r="25" spans="1:105" ht="12" customHeight="1" x14ac:dyDescent="0.25">
      <c r="A25" s="57" t="s">
        <v>1000</v>
      </c>
      <c r="B25" s="296">
        <v>880.33334303333834</v>
      </c>
      <c r="C25" s="296">
        <v>719.24558446986759</v>
      </c>
      <c r="D25" s="296">
        <v>722.1901879293481</v>
      </c>
      <c r="E25" s="296">
        <v>755.86838763767821</v>
      </c>
      <c r="F25" s="296">
        <v>762.61097850917417</v>
      </c>
      <c r="G25" s="296">
        <v>845.253850965129</v>
      </c>
      <c r="H25" s="296">
        <v>803.76584995368682</v>
      </c>
      <c r="I25" s="296">
        <v>940.50024503732766</v>
      </c>
      <c r="J25" s="296">
        <v>899.85501185012811</v>
      </c>
      <c r="K25" s="296">
        <v>699.02682112360242</v>
      </c>
      <c r="L25" s="296">
        <v>836.48451360995227</v>
      </c>
      <c r="M25" s="296">
        <v>790.44214017520517</v>
      </c>
      <c r="N25" s="296">
        <v>764.69465279721453</v>
      </c>
      <c r="O25" s="296">
        <v>841.77713471351171</v>
      </c>
      <c r="P25" s="296">
        <v>732.20255466026083</v>
      </c>
      <c r="Q25" s="296">
        <v>656.23997608874402</v>
      </c>
      <c r="R25" s="296">
        <v>764.95368627340872</v>
      </c>
      <c r="S25" s="296">
        <v>853.93681696275553</v>
      </c>
      <c r="T25" s="296">
        <v>834.87798064926801</v>
      </c>
      <c r="U25" s="296">
        <v>786.18063548496661</v>
      </c>
      <c r="V25" s="296">
        <v>703.30687837361927</v>
      </c>
      <c r="W25" s="296">
        <v>882.91929863463702</v>
      </c>
      <c r="DA25" s="70" t="s">
        <v>1001</v>
      </c>
    </row>
    <row r="26" spans="1:105" ht="12" customHeight="1" x14ac:dyDescent="0.25">
      <c r="A26" s="46" t="s">
        <v>30</v>
      </c>
      <c r="B26" s="231">
        <v>1.549317149246825</v>
      </c>
      <c r="C26" s="231">
        <v>1.6808549160407049</v>
      </c>
      <c r="D26" s="231">
        <v>1.613984257842805</v>
      </c>
      <c r="E26" s="231">
        <v>1.1773760407293159</v>
      </c>
      <c r="F26" s="231">
        <v>0.73183696637881757</v>
      </c>
      <c r="G26" s="231">
        <v>0.92995881099648725</v>
      </c>
      <c r="H26" s="231">
        <v>1.0711059357319199</v>
      </c>
      <c r="I26" s="231">
        <v>0.96835681416143493</v>
      </c>
      <c r="J26" s="231">
        <v>0.9272276752309484</v>
      </c>
      <c r="K26" s="231">
        <v>0.51727028907162265</v>
      </c>
      <c r="L26" s="231">
        <v>0.65567320696194364</v>
      </c>
      <c r="M26" s="231">
        <v>0.63674866520929918</v>
      </c>
      <c r="N26" s="231">
        <v>0.53521227996867948</v>
      </c>
      <c r="O26" s="231">
        <v>0.21326929132710931</v>
      </c>
      <c r="P26" s="231">
        <v>0.2376572879945264</v>
      </c>
      <c r="Q26" s="231">
        <v>0.1515366320424085</v>
      </c>
      <c r="R26" s="231">
        <v>0</v>
      </c>
      <c r="S26" s="231">
        <v>0</v>
      </c>
      <c r="T26" s="231">
        <v>0.28904552625369029</v>
      </c>
      <c r="U26" s="231">
        <v>0.1391828014289771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41.705871131499499</v>
      </c>
      <c r="F27" s="231">
        <v>0</v>
      </c>
      <c r="G27" s="231">
        <v>0</v>
      </c>
      <c r="H27" s="231">
        <v>0</v>
      </c>
      <c r="I27" s="231">
        <v>110.4457511947132</v>
      </c>
      <c r="J27" s="231">
        <v>94.077611513624262</v>
      </c>
      <c r="K27" s="231">
        <v>0</v>
      </c>
      <c r="L27" s="231">
        <v>0</v>
      </c>
      <c r="M27" s="231">
        <v>8.9575633833060753</v>
      </c>
      <c r="N27" s="231">
        <v>0</v>
      </c>
      <c r="O27" s="231">
        <v>0.49367970679232681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2.9466632429789601</v>
      </c>
      <c r="C28" s="231">
        <v>16.230096736960071</v>
      </c>
      <c r="D28" s="231">
        <v>12.85968981422096</v>
      </c>
      <c r="E28" s="231">
        <v>6.5538448688775972</v>
      </c>
      <c r="F28" s="231">
        <v>2.4075468586292308</v>
      </c>
      <c r="G28" s="231">
        <v>4.1871680705710599</v>
      </c>
      <c r="H28" s="231">
        <v>5.0482338546543417</v>
      </c>
      <c r="I28" s="231">
        <v>4.4413526991483776</v>
      </c>
      <c r="J28" s="231">
        <v>3.3248196581161289</v>
      </c>
      <c r="K28" s="231">
        <v>2.6494119477162741</v>
      </c>
      <c r="L28" s="231">
        <v>0</v>
      </c>
      <c r="M28" s="231">
        <v>5.7507405627541424</v>
      </c>
      <c r="N28" s="231">
        <v>3.219279888927149</v>
      </c>
      <c r="O28" s="231">
        <v>0.8457303552602381</v>
      </c>
      <c r="P28" s="231">
        <v>0.38535433360751958</v>
      </c>
      <c r="Q28" s="231">
        <v>1.2284638858720249</v>
      </c>
      <c r="R28" s="231">
        <v>2.1404971888756008</v>
      </c>
      <c r="S28" s="231">
        <v>1.6406390252738221</v>
      </c>
      <c r="T28" s="231">
        <v>2.3408327578681729</v>
      </c>
      <c r="U28" s="231">
        <v>2.352628645931381</v>
      </c>
      <c r="V28" s="231">
        <v>2.8416385331435738</v>
      </c>
      <c r="W28" s="231">
        <v>1.4274762552609761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5.9754068314986766</v>
      </c>
      <c r="G29" s="231">
        <v>6.4512465842962889</v>
      </c>
      <c r="H29" s="231">
        <v>4.0601831349736761</v>
      </c>
      <c r="I29" s="231">
        <v>4.8951775512792919</v>
      </c>
      <c r="J29" s="231">
        <v>3.3876672751196799</v>
      </c>
      <c r="K29" s="231">
        <v>0</v>
      </c>
      <c r="L29" s="231">
        <v>0</v>
      </c>
      <c r="M29" s="231">
        <v>67.574462153914482</v>
      </c>
      <c r="N29" s="231">
        <v>25.76873589467867</v>
      </c>
      <c r="O29" s="231">
        <v>12.469014160971311</v>
      </c>
      <c r="P29" s="231">
        <v>17.962164657789732</v>
      </c>
      <c r="Q29" s="231">
        <v>24.174948421877879</v>
      </c>
      <c r="R29" s="231">
        <v>18.284639153728541</v>
      </c>
      <c r="S29" s="231">
        <v>12.899779915998151</v>
      </c>
      <c r="T29" s="231">
        <v>25.38972145064999</v>
      </c>
      <c r="U29" s="231">
        <v>23.217058729222721</v>
      </c>
      <c r="V29" s="231">
        <v>21.276025307892539</v>
      </c>
      <c r="W29" s="231">
        <v>32.536751549788633</v>
      </c>
      <c r="DA29" s="73" t="s">
        <v>1005</v>
      </c>
    </row>
    <row r="30" spans="1:105" ht="12" customHeight="1" x14ac:dyDescent="0.25">
      <c r="A30" s="46" t="s">
        <v>70</v>
      </c>
      <c r="B30" s="231">
        <v>133.63471081518031</v>
      </c>
      <c r="C30" s="231">
        <v>102.6409621352674</v>
      </c>
      <c r="D30" s="231">
        <v>86.145421989084056</v>
      </c>
      <c r="E30" s="231">
        <v>109.3839754637722</v>
      </c>
      <c r="F30" s="231">
        <v>27.813882595814711</v>
      </c>
      <c r="G30" s="231">
        <v>27.63863682444499</v>
      </c>
      <c r="H30" s="231">
        <v>21.948850774338649</v>
      </c>
      <c r="I30" s="231">
        <v>49.897703031185188</v>
      </c>
      <c r="J30" s="231">
        <v>48.129145413656587</v>
      </c>
      <c r="K30" s="231">
        <v>31.639300785197008</v>
      </c>
      <c r="L30" s="231">
        <v>9.3390891453324727</v>
      </c>
      <c r="M30" s="231">
        <v>44.635381341016398</v>
      </c>
      <c r="N30" s="231">
        <v>12.286143749316061</v>
      </c>
      <c r="O30" s="231">
        <v>13.678741022588049</v>
      </c>
      <c r="P30" s="231">
        <v>11.89551553002436</v>
      </c>
      <c r="Q30" s="231">
        <v>31.833191269839059</v>
      </c>
      <c r="R30" s="231">
        <v>35.157926909548202</v>
      </c>
      <c r="S30" s="231">
        <v>23.609618057634371</v>
      </c>
      <c r="T30" s="231">
        <v>23.6118392247175</v>
      </c>
      <c r="U30" s="231">
        <v>15.67215281026443</v>
      </c>
      <c r="V30" s="231">
        <v>13.798636655841531</v>
      </c>
      <c r="W30" s="231">
        <v>13.53120355161715</v>
      </c>
      <c r="DA30" s="73" t="s">
        <v>1006</v>
      </c>
    </row>
    <row r="31" spans="1:105" ht="12" customHeight="1" x14ac:dyDescent="0.25">
      <c r="A31" s="46" t="s">
        <v>34</v>
      </c>
      <c r="B31" s="231">
        <v>201.38682990066519</v>
      </c>
      <c r="C31" s="231">
        <v>1.3040657838220051</v>
      </c>
      <c r="D31" s="231">
        <v>70.53619179343417</v>
      </c>
      <c r="E31" s="231">
        <v>105.1016136690578</v>
      </c>
      <c r="F31" s="231">
        <v>88.489866056153645</v>
      </c>
      <c r="G31" s="231">
        <v>101.9618910430335</v>
      </c>
      <c r="H31" s="231">
        <v>91.289826306576714</v>
      </c>
      <c r="I31" s="231">
        <v>129.01157706955959</v>
      </c>
      <c r="J31" s="231">
        <v>89.808730215221615</v>
      </c>
      <c r="K31" s="231">
        <v>74.486365596115306</v>
      </c>
      <c r="L31" s="231">
        <v>65.49200872847733</v>
      </c>
      <c r="M31" s="231">
        <v>2.5736617767687999</v>
      </c>
      <c r="N31" s="231">
        <v>183.63892635657751</v>
      </c>
      <c r="O31" s="231">
        <v>126.42189425914449</v>
      </c>
      <c r="P31" s="231">
        <v>130.5686164722249</v>
      </c>
      <c r="Q31" s="231">
        <v>1.7825018198003599</v>
      </c>
      <c r="R31" s="231">
        <v>63.938219193481878</v>
      </c>
      <c r="S31" s="231">
        <v>61.727071736018317</v>
      </c>
      <c r="T31" s="231">
        <v>63.03279969840824</v>
      </c>
      <c r="U31" s="231">
        <v>58.792853778001728</v>
      </c>
      <c r="V31" s="231">
        <v>21.746656491735308</v>
      </c>
      <c r="W31" s="231">
        <v>16.023177741023058</v>
      </c>
      <c r="DA31" s="73" t="s">
        <v>1007</v>
      </c>
    </row>
    <row r="32" spans="1:105" ht="12" customHeight="1" x14ac:dyDescent="0.25">
      <c r="A32" s="46" t="s">
        <v>162</v>
      </c>
      <c r="B32" s="231">
        <v>539.0681532012137</v>
      </c>
      <c r="C32" s="231">
        <v>595.3813365486659</v>
      </c>
      <c r="D32" s="231">
        <v>551.03490007476614</v>
      </c>
      <c r="E32" s="231">
        <v>491.94570646374177</v>
      </c>
      <c r="F32" s="231">
        <v>303.83757914593377</v>
      </c>
      <c r="G32" s="231">
        <v>321.54609670166059</v>
      </c>
      <c r="H32" s="231">
        <v>317.21911010170851</v>
      </c>
      <c r="I32" s="231">
        <v>270.9394629567912</v>
      </c>
      <c r="J32" s="231">
        <v>203.23481527089891</v>
      </c>
      <c r="K32" s="231">
        <v>215.4846883953885</v>
      </c>
      <c r="L32" s="231">
        <v>271.9954674126044</v>
      </c>
      <c r="M32" s="231">
        <v>150.5970281270238</v>
      </c>
      <c r="N32" s="231">
        <v>155.57753022103449</v>
      </c>
      <c r="O32" s="231">
        <v>138.86245595376141</v>
      </c>
      <c r="P32" s="231">
        <v>155.51863978513941</v>
      </c>
      <c r="Q32" s="231">
        <v>185.34073167728999</v>
      </c>
      <c r="R32" s="231">
        <v>181.2177590438061</v>
      </c>
      <c r="S32" s="231">
        <v>188.0971851773179</v>
      </c>
      <c r="T32" s="231">
        <v>175.95151683890461</v>
      </c>
      <c r="U32" s="231">
        <v>166.16810894986889</v>
      </c>
      <c r="V32" s="231">
        <v>155.71609596480911</v>
      </c>
      <c r="W32" s="231">
        <v>479.00595273155761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1.7476687240534079</v>
      </c>
      <c r="C34" s="231">
        <v>2.0082683491115398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2.4263958709141789</v>
      </c>
      <c r="K34" s="231">
        <v>1.5146339570794161</v>
      </c>
      <c r="L34" s="231">
        <v>33.886635708816961</v>
      </c>
      <c r="M34" s="231">
        <v>33.09575372948413</v>
      </c>
      <c r="N34" s="231">
        <v>25.634965554733409</v>
      </c>
      <c r="O34" s="231">
        <v>29.690615646064039</v>
      </c>
      <c r="P34" s="231">
        <v>32.550861591472788</v>
      </c>
      <c r="Q34" s="231">
        <v>33.433379635172322</v>
      </c>
      <c r="R34" s="231">
        <v>38.444297189476202</v>
      </c>
      <c r="S34" s="231">
        <v>38.182348982550778</v>
      </c>
      <c r="T34" s="231">
        <v>39.564756654135159</v>
      </c>
      <c r="U34" s="231">
        <v>40.630824636193388</v>
      </c>
      <c r="V34" s="231">
        <v>37.404616474525568</v>
      </c>
      <c r="W34" s="231">
        <v>38.063923181885002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333.35486005476531</v>
      </c>
      <c r="G35" s="231">
        <v>382.53885293012598</v>
      </c>
      <c r="H35" s="231">
        <v>363.12853984570302</v>
      </c>
      <c r="I35" s="231">
        <v>369.90086372048921</v>
      </c>
      <c r="J35" s="231">
        <v>454.53859895734581</v>
      </c>
      <c r="K35" s="231">
        <v>372.73515015303428</v>
      </c>
      <c r="L35" s="231">
        <v>455.11563940775909</v>
      </c>
      <c r="M35" s="231">
        <v>476.62080043572797</v>
      </c>
      <c r="N35" s="231">
        <v>358.03385885197861</v>
      </c>
      <c r="O35" s="231">
        <v>519.10173431760279</v>
      </c>
      <c r="P35" s="231">
        <v>383.08374500200762</v>
      </c>
      <c r="Q35" s="231">
        <v>378.29522274684979</v>
      </c>
      <c r="R35" s="231">
        <v>425.77034759449231</v>
      </c>
      <c r="S35" s="231">
        <v>527.78017406796221</v>
      </c>
      <c r="T35" s="231">
        <v>504.69746849833069</v>
      </c>
      <c r="U35" s="231">
        <v>479.2078251340551</v>
      </c>
      <c r="V35" s="231">
        <v>450.52320894567163</v>
      </c>
      <c r="W35" s="231">
        <v>302.33081362350458</v>
      </c>
      <c r="DA35" s="73" t="s">
        <v>1011</v>
      </c>
    </row>
    <row r="36" spans="1:105" ht="12" customHeight="1" x14ac:dyDescent="0.25">
      <c r="A36" s="57" t="s">
        <v>1012</v>
      </c>
      <c r="B36" s="263">
        <v>485.50791072850052</v>
      </c>
      <c r="C36" s="263">
        <v>421.35963791777749</v>
      </c>
      <c r="D36" s="263">
        <v>414.09492986669437</v>
      </c>
      <c r="E36" s="263">
        <v>421.13791344737768</v>
      </c>
      <c r="F36" s="263">
        <v>369.70809678030179</v>
      </c>
      <c r="G36" s="263">
        <v>405.27209226954312</v>
      </c>
      <c r="H36" s="263">
        <v>388.30168320731872</v>
      </c>
      <c r="I36" s="263">
        <v>427.41981839384152</v>
      </c>
      <c r="J36" s="263">
        <v>393.92091655618151</v>
      </c>
      <c r="K36" s="263">
        <v>320.21850573188851</v>
      </c>
      <c r="L36" s="263">
        <v>381.22945797957408</v>
      </c>
      <c r="M36" s="263">
        <v>362.83081047085011</v>
      </c>
      <c r="N36" s="263">
        <v>325.30130789263683</v>
      </c>
      <c r="O36" s="263">
        <v>333.07053866078599</v>
      </c>
      <c r="P36" s="263">
        <v>313.17900364137449</v>
      </c>
      <c r="Q36" s="263">
        <v>310.42877729951101</v>
      </c>
      <c r="R36" s="263">
        <v>343.10963849892499</v>
      </c>
      <c r="S36" s="263">
        <v>367.90731174389202</v>
      </c>
      <c r="T36" s="263">
        <v>362.62869768349663</v>
      </c>
      <c r="U36" s="263">
        <v>337.14781371242691</v>
      </c>
      <c r="V36" s="263">
        <v>306.36934530988412</v>
      </c>
      <c r="W36" s="263">
        <v>458.23743144992062</v>
      </c>
      <c r="DA36" s="70" t="s">
        <v>1013</v>
      </c>
    </row>
    <row r="37" spans="1:105" ht="12" customHeight="1" x14ac:dyDescent="0.25">
      <c r="A37" s="60" t="s">
        <v>1014</v>
      </c>
      <c r="B37" s="264">
        <v>470.36835482657921</v>
      </c>
      <c r="C37" s="264">
        <v>403.6683702662765</v>
      </c>
      <c r="D37" s="264">
        <v>397.35791503450298</v>
      </c>
      <c r="E37" s="264">
        <v>408.73897227394372</v>
      </c>
      <c r="F37" s="264">
        <v>353.49868395536549</v>
      </c>
      <c r="G37" s="264">
        <v>386.86865526040577</v>
      </c>
      <c r="H37" s="264">
        <v>367.95822862505992</v>
      </c>
      <c r="I37" s="264">
        <v>411.86051911551709</v>
      </c>
      <c r="J37" s="264">
        <v>364.0136367717144</v>
      </c>
      <c r="K37" s="264">
        <v>305.26976782493398</v>
      </c>
      <c r="L37" s="264">
        <v>353.39986476522711</v>
      </c>
      <c r="M37" s="264">
        <v>336.1507033595849</v>
      </c>
      <c r="N37" s="264">
        <v>299.42597766278789</v>
      </c>
      <c r="O37" s="264">
        <v>303.55133422576228</v>
      </c>
      <c r="P37" s="264">
        <v>281.68714692485878</v>
      </c>
      <c r="Q37" s="264">
        <v>280.51517003932958</v>
      </c>
      <c r="R37" s="264">
        <v>314.12826891268207</v>
      </c>
      <c r="S37" s="264">
        <v>334.30704512542792</v>
      </c>
      <c r="T37" s="264">
        <v>329.80987157939518</v>
      </c>
      <c r="U37" s="264">
        <v>308.05378076864099</v>
      </c>
      <c r="V37" s="264">
        <v>277.36187451462388</v>
      </c>
      <c r="W37" s="264">
        <v>443.51540305427352</v>
      </c>
      <c r="DA37" s="72" t="s">
        <v>1015</v>
      </c>
    </row>
    <row r="38" spans="1:105" ht="12" customHeight="1" x14ac:dyDescent="0.25">
      <c r="A38" s="59" t="s">
        <v>30</v>
      </c>
      <c r="B38" s="232">
        <v>1.0761237480141199</v>
      </c>
      <c r="C38" s="232">
        <v>0.94772517450878213</v>
      </c>
      <c r="D38" s="232">
        <v>0.98415635198708373</v>
      </c>
      <c r="E38" s="232">
        <v>0.79013358208671869</v>
      </c>
      <c r="F38" s="232">
        <v>0.75918141149274176</v>
      </c>
      <c r="G38" s="232">
        <v>0.99728015555465643</v>
      </c>
      <c r="H38" s="232">
        <v>1.128166828319709</v>
      </c>
      <c r="I38" s="232">
        <v>1.204401363381856</v>
      </c>
      <c r="J38" s="232">
        <v>1.303161114583969</v>
      </c>
      <c r="K38" s="232">
        <v>0.63089439232160693</v>
      </c>
      <c r="L38" s="232">
        <v>0.82171223756127731</v>
      </c>
      <c r="M38" s="232">
        <v>0.7951262834689049</v>
      </c>
      <c r="N38" s="232">
        <v>0.81189004202116832</v>
      </c>
      <c r="O38" s="232">
        <v>0.3898264923771162</v>
      </c>
      <c r="P38" s="232">
        <v>0.35992066652693938</v>
      </c>
      <c r="Q38" s="232">
        <v>0.17512677323514531</v>
      </c>
      <c r="R38" s="232">
        <v>0</v>
      </c>
      <c r="S38" s="232">
        <v>0</v>
      </c>
      <c r="T38" s="232">
        <v>0.41888052450982838</v>
      </c>
      <c r="U38" s="232">
        <v>0.20658139014159141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2.0466915342100722</v>
      </c>
      <c r="C39" s="297">
        <v>9.1510999048994695</v>
      </c>
      <c r="D39" s="297">
        <v>7.8414305181418928</v>
      </c>
      <c r="E39" s="297">
        <v>4.3982659265591924</v>
      </c>
      <c r="F39" s="297">
        <v>2.497502731261263</v>
      </c>
      <c r="G39" s="297">
        <v>4.4902844893507536</v>
      </c>
      <c r="H39" s="297">
        <v>5.3171677855839983</v>
      </c>
      <c r="I39" s="297">
        <v>5.5239671657045131</v>
      </c>
      <c r="J39" s="297">
        <v>4.6728282677521742</v>
      </c>
      <c r="K39" s="297">
        <v>3.231384396277635</v>
      </c>
      <c r="L39" s="297">
        <v>0</v>
      </c>
      <c r="M39" s="297">
        <v>7.1811143402296373</v>
      </c>
      <c r="N39" s="297">
        <v>4.8834852676622393</v>
      </c>
      <c r="O39" s="297">
        <v>1.5458770263473141</v>
      </c>
      <c r="P39" s="297">
        <v>0.5836008218870925</v>
      </c>
      <c r="Q39" s="297">
        <v>1.4197023747265829</v>
      </c>
      <c r="R39" s="297">
        <v>2.8394777941842921</v>
      </c>
      <c r="S39" s="297">
        <v>2.4242383149771629</v>
      </c>
      <c r="T39" s="297">
        <v>3.3923003968067449</v>
      </c>
      <c r="U39" s="297">
        <v>3.4918775249069678</v>
      </c>
      <c r="V39" s="297">
        <v>4.0704045637406452</v>
      </c>
      <c r="W39" s="297">
        <v>1.202480612275824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6.1986726565987258</v>
      </c>
      <c r="G40" s="297">
        <v>6.9182636059058211</v>
      </c>
      <c r="H40" s="297">
        <v>4.2764807634553756</v>
      </c>
      <c r="I40" s="297">
        <v>6.0884153759609463</v>
      </c>
      <c r="J40" s="297">
        <v>4.7611567040263569</v>
      </c>
      <c r="K40" s="297">
        <v>0</v>
      </c>
      <c r="L40" s="297">
        <v>0</v>
      </c>
      <c r="M40" s="297">
        <v>84.382165029260179</v>
      </c>
      <c r="N40" s="297">
        <v>39.089873030542883</v>
      </c>
      <c r="O40" s="297">
        <v>22.791617224988489</v>
      </c>
      <c r="P40" s="297">
        <v>27.202844610627778</v>
      </c>
      <c r="Q40" s="297">
        <v>27.93833182899775</v>
      </c>
      <c r="R40" s="297">
        <v>24.25549873249668</v>
      </c>
      <c r="S40" s="297">
        <v>19.060951400882541</v>
      </c>
      <c r="T40" s="297">
        <v>36.79441081911893</v>
      </c>
      <c r="U40" s="297">
        <v>34.459805507861063</v>
      </c>
      <c r="V40" s="297">
        <v>30.476089587546319</v>
      </c>
      <c r="W40" s="297">
        <v>27.40838089660781</v>
      </c>
      <c r="DA40" s="122" t="s">
        <v>1018</v>
      </c>
    </row>
    <row r="41" spans="1:105" ht="12" customHeight="1" x14ac:dyDescent="0.25">
      <c r="A41" s="59" t="s">
        <v>70</v>
      </c>
      <c r="B41" s="297">
        <v>92.819914849018787</v>
      </c>
      <c r="C41" s="297">
        <v>57.872587826039279</v>
      </c>
      <c r="D41" s="297">
        <v>52.528742974531653</v>
      </c>
      <c r="E41" s="297">
        <v>73.407262731912681</v>
      </c>
      <c r="F41" s="297">
        <v>28.853123876300529</v>
      </c>
      <c r="G41" s="297">
        <v>29.639446076182459</v>
      </c>
      <c r="H41" s="297">
        <v>23.118129157250539</v>
      </c>
      <c r="I41" s="297">
        <v>62.060658510906777</v>
      </c>
      <c r="J41" s="297">
        <v>67.642535330508508</v>
      </c>
      <c r="K41" s="297">
        <v>38.589220885241183</v>
      </c>
      <c r="L41" s="297">
        <v>11.70406805846619</v>
      </c>
      <c r="M41" s="297">
        <v>55.737478248554893</v>
      </c>
      <c r="N41" s="297">
        <v>18.637460570774021</v>
      </c>
      <c r="O41" s="297">
        <v>25.002829051425898</v>
      </c>
      <c r="P41" s="297">
        <v>18.015192861859699</v>
      </c>
      <c r="Q41" s="297">
        <v>36.788755258226637</v>
      </c>
      <c r="R41" s="297">
        <v>46.638768445034543</v>
      </c>
      <c r="S41" s="297">
        <v>34.886004669882453</v>
      </c>
      <c r="T41" s="297">
        <v>34.217930051650917</v>
      </c>
      <c r="U41" s="297">
        <v>23.261315915587168</v>
      </c>
      <c r="V41" s="297">
        <v>19.765368804737609</v>
      </c>
      <c r="W41" s="297">
        <v>11.39844524321189</v>
      </c>
      <c r="DA41" s="122" t="s">
        <v>1019</v>
      </c>
    </row>
    <row r="42" spans="1:105" ht="12" customHeight="1" x14ac:dyDescent="0.25">
      <c r="A42" s="59" t="s">
        <v>162</v>
      </c>
      <c r="B42" s="297">
        <v>374.42562469533618</v>
      </c>
      <c r="C42" s="297">
        <v>335.69695736082889</v>
      </c>
      <c r="D42" s="297">
        <v>336.00358518984228</v>
      </c>
      <c r="E42" s="297">
        <v>330.14331003338498</v>
      </c>
      <c r="F42" s="297">
        <v>315.19020327971231</v>
      </c>
      <c r="G42" s="297">
        <v>344.82338093341212</v>
      </c>
      <c r="H42" s="297">
        <v>334.11828409045017</v>
      </c>
      <c r="I42" s="297">
        <v>336.98307669956313</v>
      </c>
      <c r="J42" s="297">
        <v>285.63395535484341</v>
      </c>
      <c r="K42" s="297">
        <v>262.81826815109349</v>
      </c>
      <c r="L42" s="297">
        <v>340.8740844691996</v>
      </c>
      <c r="M42" s="297">
        <v>188.05481945807131</v>
      </c>
      <c r="N42" s="297">
        <v>236.0032687517876</v>
      </c>
      <c r="O42" s="297">
        <v>253.8211844306235</v>
      </c>
      <c r="P42" s="297">
        <v>235.52558796395729</v>
      </c>
      <c r="Q42" s="297">
        <v>214.19325380414341</v>
      </c>
      <c r="R42" s="297">
        <v>240.39452394096651</v>
      </c>
      <c r="S42" s="297">
        <v>277.93585073968569</v>
      </c>
      <c r="T42" s="297">
        <v>254.9863497873088</v>
      </c>
      <c r="U42" s="297">
        <v>246.63420043014429</v>
      </c>
      <c r="V42" s="297">
        <v>223.05001155859929</v>
      </c>
      <c r="W42" s="297">
        <v>403.50609630217798</v>
      </c>
      <c r="DA42" s="122" t="s">
        <v>1020</v>
      </c>
    </row>
    <row r="43" spans="1:105" ht="12" customHeight="1" x14ac:dyDescent="0.25">
      <c r="A43" s="60" t="s">
        <v>1021</v>
      </c>
      <c r="B43" s="264">
        <v>15.13955590192136</v>
      </c>
      <c r="C43" s="264">
        <v>17.69126765150099</v>
      </c>
      <c r="D43" s="264">
        <v>16.737014832191459</v>
      </c>
      <c r="E43" s="264">
        <v>12.398941173434061</v>
      </c>
      <c r="F43" s="264">
        <v>16.209412824936319</v>
      </c>
      <c r="G43" s="264">
        <v>18.403437009137338</v>
      </c>
      <c r="H43" s="264">
        <v>20.343454582258811</v>
      </c>
      <c r="I43" s="264">
        <v>15.55929927832433</v>
      </c>
      <c r="J43" s="264">
        <v>29.9072797844671</v>
      </c>
      <c r="K43" s="264">
        <v>14.94873790695455</v>
      </c>
      <c r="L43" s="264">
        <v>27.829593214347032</v>
      </c>
      <c r="M43" s="264">
        <v>26.680107111265141</v>
      </c>
      <c r="N43" s="264">
        <v>25.875330229848899</v>
      </c>
      <c r="O43" s="264">
        <v>29.519204435023688</v>
      </c>
      <c r="P43" s="264">
        <v>31.491856716515731</v>
      </c>
      <c r="Q43" s="264">
        <v>29.913607260181429</v>
      </c>
      <c r="R43" s="264">
        <v>28.98136958624292</v>
      </c>
      <c r="S43" s="264">
        <v>33.60026661846409</v>
      </c>
      <c r="T43" s="264">
        <v>32.818826104101312</v>
      </c>
      <c r="U43" s="264">
        <v>29.094032943785798</v>
      </c>
      <c r="V43" s="264">
        <v>29.00747079526025</v>
      </c>
      <c r="W43" s="264">
        <v>14.72202839564703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78.180191677880657</v>
      </c>
      <c r="C44" s="263">
        <f t="shared" si="1"/>
        <v>69.058884105075094</v>
      </c>
      <c r="D44" s="263">
        <f t="shared" si="1"/>
        <v>67.929880298702571</v>
      </c>
      <c r="E44" s="263">
        <f t="shared" si="1"/>
        <v>67.758182512461858</v>
      </c>
      <c r="F44" s="263">
        <f t="shared" si="1"/>
        <v>62.347770637750983</v>
      </c>
      <c r="G44" s="263">
        <f t="shared" si="1"/>
        <v>68.624660865231235</v>
      </c>
      <c r="H44" s="263">
        <f t="shared" si="1"/>
        <v>66.357534323504339</v>
      </c>
      <c r="I44" s="263">
        <f t="shared" si="1"/>
        <v>71.842692427803485</v>
      </c>
      <c r="J44" s="263">
        <f t="shared" si="1"/>
        <v>70.313906582641849</v>
      </c>
      <c r="K44" s="263">
        <f t="shared" si="1"/>
        <v>54.920199643575408</v>
      </c>
      <c r="L44" s="263">
        <f t="shared" si="1"/>
        <v>68.164436286916342</v>
      </c>
      <c r="M44" s="263">
        <f t="shared" si="1"/>
        <v>64.089485365896962</v>
      </c>
      <c r="N44" s="263">
        <f t="shared" si="1"/>
        <v>59.035018609208848</v>
      </c>
      <c r="O44" s="263">
        <f t="shared" si="1"/>
        <v>62.000474064994194</v>
      </c>
      <c r="P44" s="263">
        <f t="shared" si="1"/>
        <v>58.291009808475209</v>
      </c>
      <c r="Q44" s="263">
        <f t="shared" si="1"/>
        <v>55.672473369528419</v>
      </c>
      <c r="R44" s="263">
        <f t="shared" si="1"/>
        <v>61.22644549683352</v>
      </c>
      <c r="S44" s="263">
        <f t="shared" si="1"/>
        <v>66.953478620149724</v>
      </c>
      <c r="T44" s="263">
        <f t="shared" si="1"/>
        <v>65.543720554738385</v>
      </c>
      <c r="U44" s="263">
        <f t="shared" si="1"/>
        <v>60.838863711326056</v>
      </c>
      <c r="V44" s="263">
        <f t="shared" si="1"/>
        <v>55.549890631050772</v>
      </c>
      <c r="W44" s="263">
        <f t="shared" si="1"/>
        <v>75.103808665976118</v>
      </c>
      <c r="DA44" s="70"/>
    </row>
    <row r="45" spans="1:105" ht="12" customHeight="1" x14ac:dyDescent="0.25">
      <c r="A45" s="60" t="s">
        <v>1024</v>
      </c>
      <c r="B45" s="264">
        <v>40.013986426069103</v>
      </c>
      <c r="C45" s="264">
        <v>33.461168106793579</v>
      </c>
      <c r="D45" s="264">
        <v>33.303533833136541</v>
      </c>
      <c r="E45" s="264">
        <v>35.534455619345579</v>
      </c>
      <c r="F45" s="264">
        <v>28.595252944045541</v>
      </c>
      <c r="G45" s="264">
        <v>30.97977802611755</v>
      </c>
      <c r="H45" s="264">
        <v>28.76736213186777</v>
      </c>
      <c r="I45" s="264">
        <v>33.079489454227009</v>
      </c>
      <c r="J45" s="264">
        <v>23.36994274106506</v>
      </c>
      <c r="K45" s="264">
        <v>23.879312938471521</v>
      </c>
      <c r="L45" s="264">
        <v>26.025208844293871</v>
      </c>
      <c r="M45" s="264">
        <v>18.335018946747262</v>
      </c>
      <c r="N45" s="264">
        <v>19.049947540926411</v>
      </c>
      <c r="O45" s="264">
        <v>18.944370025061779</v>
      </c>
      <c r="P45" s="264">
        <v>17.116920198933709</v>
      </c>
      <c r="Q45" s="264">
        <v>16.391101864938658</v>
      </c>
      <c r="R45" s="264">
        <v>19.09760810075527</v>
      </c>
      <c r="S45" s="264">
        <v>20.655251394168459</v>
      </c>
      <c r="T45" s="264">
        <v>19.54109526481443</v>
      </c>
      <c r="U45" s="264">
        <v>18.903770754428042</v>
      </c>
      <c r="V45" s="264">
        <v>16.511394754645611</v>
      </c>
      <c r="W45" s="264">
        <v>38.87035240351031</v>
      </c>
      <c r="DA45" s="72" t="s">
        <v>1025</v>
      </c>
    </row>
    <row r="46" spans="1:105" ht="12" customHeight="1" x14ac:dyDescent="0.25">
      <c r="A46" s="60" t="s">
        <v>1026</v>
      </c>
      <c r="B46" s="264">
        <v>21.986917713755879</v>
      </c>
      <c r="C46" s="264">
        <v>17.963642530261801</v>
      </c>
      <c r="D46" s="264">
        <v>18.037185983404399</v>
      </c>
      <c r="E46" s="264">
        <v>18.878321686822201</v>
      </c>
      <c r="F46" s="264">
        <v>19.046722431656299</v>
      </c>
      <c r="G46" s="264">
        <v>21.110783790568931</v>
      </c>
      <c r="H46" s="264">
        <v>20.074593043546141</v>
      </c>
      <c r="I46" s="264">
        <v>23.48962658411979</v>
      </c>
      <c r="J46" s="264">
        <v>22.474484530697051</v>
      </c>
      <c r="K46" s="264">
        <v>17.458665308296691</v>
      </c>
      <c r="L46" s="264">
        <v>20.891763688288059</v>
      </c>
      <c r="M46" s="264">
        <v>19.74182442486353</v>
      </c>
      <c r="N46" s="264">
        <v>19.098763599329839</v>
      </c>
      <c r="O46" s="264">
        <v>21.023950462326489</v>
      </c>
      <c r="P46" s="264">
        <v>18.287251580913171</v>
      </c>
      <c r="Q46" s="264">
        <v>16.390035057656469</v>
      </c>
      <c r="R46" s="264">
        <v>19.105233134729431</v>
      </c>
      <c r="S46" s="264">
        <v>21.327646710066389</v>
      </c>
      <c r="T46" s="264">
        <v>20.85163944638521</v>
      </c>
      <c r="U46" s="264">
        <v>19.635390477197511</v>
      </c>
      <c r="V46" s="264">
        <v>17.56556261862919</v>
      </c>
      <c r="W46" s="264">
        <v>22.05150369526746</v>
      </c>
      <c r="DA46" s="72" t="s">
        <v>1027</v>
      </c>
    </row>
    <row r="47" spans="1:105" ht="12" customHeight="1" x14ac:dyDescent="0.25">
      <c r="A47" s="64" t="s">
        <v>30</v>
      </c>
      <c r="B47" s="231">
        <v>3.8695238505479103E-2</v>
      </c>
      <c r="C47" s="231">
        <v>4.1980482757142903E-2</v>
      </c>
      <c r="D47" s="231">
        <v>4.0310343064153598E-2</v>
      </c>
      <c r="E47" s="231">
        <v>2.940575900086384E-2</v>
      </c>
      <c r="F47" s="231">
        <v>1.8278120767540242E-2</v>
      </c>
      <c r="G47" s="231">
        <v>2.3226347174478981E-2</v>
      </c>
      <c r="H47" s="231">
        <v>2.67515916079091E-2</v>
      </c>
      <c r="I47" s="231">
        <v>2.4185363145691911E-2</v>
      </c>
      <c r="J47" s="231">
        <v>2.3158135220658072E-2</v>
      </c>
      <c r="K47" s="231">
        <v>1.291917359667448E-2</v>
      </c>
      <c r="L47" s="231">
        <v>1.6375879617274401E-2</v>
      </c>
      <c r="M47" s="231">
        <v>1.5903226450631618E-2</v>
      </c>
      <c r="N47" s="231">
        <v>1.3367286894434239E-2</v>
      </c>
      <c r="O47" s="231">
        <v>5.3265440828618076E-3</v>
      </c>
      <c r="P47" s="231">
        <v>5.9356507129506159E-3</v>
      </c>
      <c r="Q47" s="231">
        <v>3.7847293706447299E-3</v>
      </c>
      <c r="R47" s="231">
        <v>0</v>
      </c>
      <c r="S47" s="231">
        <v>0</v>
      </c>
      <c r="T47" s="231">
        <v>7.2191065481754437E-3</v>
      </c>
      <c r="U47" s="231">
        <v>3.4761841368458218E-3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1.041632199899601</v>
      </c>
      <c r="F48" s="231">
        <v>0</v>
      </c>
      <c r="G48" s="231">
        <v>0</v>
      </c>
      <c r="H48" s="231">
        <v>0</v>
      </c>
      <c r="I48" s="231">
        <v>2.7584569669765999</v>
      </c>
      <c r="J48" s="231">
        <v>2.3496516625503019</v>
      </c>
      <c r="K48" s="231">
        <v>0</v>
      </c>
      <c r="L48" s="231">
        <v>0</v>
      </c>
      <c r="M48" s="231">
        <v>0.22372117401106409</v>
      </c>
      <c r="N48" s="231">
        <v>0</v>
      </c>
      <c r="O48" s="231">
        <v>1.232998292759536E-2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7.3594897621722694E-2</v>
      </c>
      <c r="C49" s="231">
        <v>0.40535758899265589</v>
      </c>
      <c r="D49" s="231">
        <v>0.32117940778598131</v>
      </c>
      <c r="E49" s="231">
        <v>0.16368668639110701</v>
      </c>
      <c r="F49" s="231">
        <v>6.0130103092877751E-2</v>
      </c>
      <c r="G49" s="231">
        <v>0.1045773405606715</v>
      </c>
      <c r="H49" s="231">
        <v>0.1260830380224259</v>
      </c>
      <c r="I49" s="231">
        <v>0.1109257727277119</v>
      </c>
      <c r="J49" s="231">
        <v>8.3039608592115829E-2</v>
      </c>
      <c r="K49" s="231">
        <v>6.6170846469998296E-2</v>
      </c>
      <c r="L49" s="231">
        <v>0</v>
      </c>
      <c r="M49" s="231">
        <v>0.1436286158499453</v>
      </c>
      <c r="N49" s="231">
        <v>8.04036818274982E-2</v>
      </c>
      <c r="O49" s="231">
        <v>2.1122684806030551E-2</v>
      </c>
      <c r="P49" s="231">
        <v>9.6244838284478083E-3</v>
      </c>
      <c r="Q49" s="231">
        <v>3.068171231583823E-2</v>
      </c>
      <c r="R49" s="231">
        <v>5.3460357864181587E-2</v>
      </c>
      <c r="S49" s="231">
        <v>4.0976063819618519E-2</v>
      </c>
      <c r="T49" s="231">
        <v>5.8463873527238017E-2</v>
      </c>
      <c r="U49" s="231">
        <v>5.8758483770345232E-2</v>
      </c>
      <c r="V49" s="231">
        <v>7.0971834811100185E-2</v>
      </c>
      <c r="W49" s="231">
        <v>3.5652180178270119E-2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0.14923980711406579</v>
      </c>
      <c r="G50" s="231">
        <v>0.1611242251842091</v>
      </c>
      <c r="H50" s="231">
        <v>0.1014058063322326</v>
      </c>
      <c r="I50" s="231">
        <v>0.1222603538374972</v>
      </c>
      <c r="J50" s="231">
        <v>8.4609270123736813E-2</v>
      </c>
      <c r="K50" s="231">
        <v>0</v>
      </c>
      <c r="L50" s="231">
        <v>0</v>
      </c>
      <c r="M50" s="231">
        <v>1.687717670456522</v>
      </c>
      <c r="N50" s="231">
        <v>0.64359152153839405</v>
      </c>
      <c r="O50" s="231">
        <v>0.3114220204181799</v>
      </c>
      <c r="P50" s="231">
        <v>0.44861715101117178</v>
      </c>
      <c r="Q50" s="231">
        <v>0.60378560677326532</v>
      </c>
      <c r="R50" s="231">
        <v>0.45667116857520129</v>
      </c>
      <c r="S50" s="231">
        <v>0.32218068505883141</v>
      </c>
      <c r="T50" s="231">
        <v>0.63412538071897506</v>
      </c>
      <c r="U50" s="231">
        <v>0.57986166703165043</v>
      </c>
      <c r="V50" s="231">
        <v>0.53138305100265315</v>
      </c>
      <c r="W50" s="231">
        <v>0.81262726745433467</v>
      </c>
      <c r="DA50" s="73" t="s">
        <v>1031</v>
      </c>
    </row>
    <row r="51" spans="1:105" ht="12" customHeight="1" x14ac:dyDescent="0.25">
      <c r="A51" s="64" t="s">
        <v>70</v>
      </c>
      <c r="B51" s="231">
        <v>3.337616839856151</v>
      </c>
      <c r="C51" s="231">
        <v>2.5635271075304402</v>
      </c>
      <c r="D51" s="231">
        <v>2.1515398907468599</v>
      </c>
      <c r="E51" s="231">
        <v>2.7319384035126468</v>
      </c>
      <c r="F51" s="231">
        <v>0.69467043679962659</v>
      </c>
      <c r="G51" s="231">
        <v>0.69029355571783868</v>
      </c>
      <c r="H51" s="231">
        <v>0.54818731984415514</v>
      </c>
      <c r="I51" s="231">
        <v>1.246228714763731</v>
      </c>
      <c r="J51" s="231">
        <v>1.202057798012296</v>
      </c>
      <c r="K51" s="231">
        <v>0.79021283061699699</v>
      </c>
      <c r="L51" s="231">
        <v>0.23325003668761371</v>
      </c>
      <c r="M51" s="231">
        <v>1.114798688966478</v>
      </c>
      <c r="N51" s="231">
        <v>0.30685470881381621</v>
      </c>
      <c r="O51" s="231">
        <v>0.34163576294307268</v>
      </c>
      <c r="P51" s="231">
        <v>0.29709850614103778</v>
      </c>
      <c r="Q51" s="231">
        <v>0.79505537596080511</v>
      </c>
      <c r="R51" s="231">
        <v>0.87809288613666125</v>
      </c>
      <c r="S51" s="231">
        <v>0.58966610045435186</v>
      </c>
      <c r="T51" s="231">
        <v>0.58972157559711624</v>
      </c>
      <c r="U51" s="231">
        <v>0.39142256392263292</v>
      </c>
      <c r="V51" s="231">
        <v>0.34463023707431462</v>
      </c>
      <c r="W51" s="231">
        <v>0.33795091531165689</v>
      </c>
      <c r="DA51" s="73" t="s">
        <v>1032</v>
      </c>
    </row>
    <row r="52" spans="1:105" ht="12" customHeight="1" x14ac:dyDescent="0.25">
      <c r="A52" s="64" t="s">
        <v>34</v>
      </c>
      <c r="B52" s="231">
        <v>5.029771611743203</v>
      </c>
      <c r="C52" s="231">
        <v>3.256992059783103E-2</v>
      </c>
      <c r="D52" s="231">
        <v>1.761688861471657</v>
      </c>
      <c r="E52" s="231">
        <v>2.624983535625347</v>
      </c>
      <c r="F52" s="231">
        <v>2.2100939591518438</v>
      </c>
      <c r="G52" s="231">
        <v>2.5465668499815308</v>
      </c>
      <c r="H52" s="231">
        <v>2.2800248508021772</v>
      </c>
      <c r="I52" s="231">
        <v>3.222150963152671</v>
      </c>
      <c r="J52" s="231">
        <v>2.2430334791308701</v>
      </c>
      <c r="K52" s="231">
        <v>1.8603471106927081</v>
      </c>
      <c r="L52" s="231">
        <v>1.6357069946481411</v>
      </c>
      <c r="M52" s="231">
        <v>6.427893497010416E-2</v>
      </c>
      <c r="N52" s="231">
        <v>4.586505776246212</v>
      </c>
      <c r="O52" s="231">
        <v>3.157471892084962</v>
      </c>
      <c r="P52" s="231">
        <v>3.2610390701344159</v>
      </c>
      <c r="Q52" s="231">
        <v>4.4519182587733068E-2</v>
      </c>
      <c r="R52" s="231">
        <v>1.596900055298637</v>
      </c>
      <c r="S52" s="231">
        <v>1.5416751594282669</v>
      </c>
      <c r="T52" s="231">
        <v>1.574286594054491</v>
      </c>
      <c r="U52" s="231">
        <v>1.468391091174257</v>
      </c>
      <c r="V52" s="231">
        <v>0.54313738155774005</v>
      </c>
      <c r="W52" s="231">
        <v>0.40018964781096228</v>
      </c>
      <c r="DA52" s="73" t="s">
        <v>1033</v>
      </c>
    </row>
    <row r="53" spans="1:105" ht="12" customHeight="1" x14ac:dyDescent="0.25">
      <c r="A53" s="64" t="s">
        <v>162</v>
      </c>
      <c r="B53" s="231">
        <v>13.463589923450821</v>
      </c>
      <c r="C53" s="231">
        <v>14.870049576783741</v>
      </c>
      <c r="D53" s="231">
        <v>13.762467480335751</v>
      </c>
      <c r="E53" s="231">
        <v>12.28667510239263</v>
      </c>
      <c r="F53" s="231">
        <v>7.5885480243311019</v>
      </c>
      <c r="G53" s="231">
        <v>8.0308301682616907</v>
      </c>
      <c r="H53" s="231">
        <v>7.9227607658307244</v>
      </c>
      <c r="I53" s="231">
        <v>6.7668954318075603</v>
      </c>
      <c r="J53" s="231">
        <v>5.0759262900739719</v>
      </c>
      <c r="K53" s="231">
        <v>5.3818751156223197</v>
      </c>
      <c r="L53" s="231">
        <v>6.7932698537910836</v>
      </c>
      <c r="M53" s="231">
        <v>3.7612621304969212</v>
      </c>
      <c r="N53" s="231">
        <v>3.8856535222132469</v>
      </c>
      <c r="O53" s="231">
        <v>3.468183293007201</v>
      </c>
      <c r="P53" s="231">
        <v>3.884182693943024</v>
      </c>
      <c r="Q53" s="231">
        <v>4.6290095094598271</v>
      </c>
      <c r="R53" s="231">
        <v>4.5260354931444571</v>
      </c>
      <c r="S53" s="231">
        <v>4.697853790738642</v>
      </c>
      <c r="T53" s="231">
        <v>4.3945075498532153</v>
      </c>
      <c r="U53" s="231">
        <v>4.1501603535114864</v>
      </c>
      <c r="V53" s="231">
        <v>3.88911429491989</v>
      </c>
      <c r="W53" s="231">
        <v>11.963496044371849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4.3649202578496242E-2</v>
      </c>
      <c r="C55" s="231">
        <v>5.0157853599989789E-2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6.0600869860232852E-2</v>
      </c>
      <c r="K55" s="231">
        <v>3.7829002439027683E-2</v>
      </c>
      <c r="L55" s="231">
        <v>0.84634153280908342</v>
      </c>
      <c r="M55" s="231">
        <v>0.82658872310524256</v>
      </c>
      <c r="N55" s="231">
        <v>0.64025051726973459</v>
      </c>
      <c r="O55" s="231">
        <v>0.7415431077862068</v>
      </c>
      <c r="P55" s="231">
        <v>0.81297967524156978</v>
      </c>
      <c r="Q55" s="231">
        <v>0.83502115732478543</v>
      </c>
      <c r="R55" s="231">
        <v>0.96017219563178435</v>
      </c>
      <c r="S55" s="231">
        <v>0.95362986287054929</v>
      </c>
      <c r="T55" s="231">
        <v>0.98815642483997268</v>
      </c>
      <c r="U55" s="231">
        <v>1.014782190164297</v>
      </c>
      <c r="V55" s="231">
        <v>0.93420547006231702</v>
      </c>
      <c r="W55" s="231">
        <v>0.95067209879739401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8.3257619803992391</v>
      </c>
      <c r="G56" s="231">
        <v>9.5541653036885155</v>
      </c>
      <c r="H56" s="231">
        <v>9.069379671106514</v>
      </c>
      <c r="I56" s="231">
        <v>9.2385230177083315</v>
      </c>
      <c r="J56" s="231">
        <v>11.35240741713287</v>
      </c>
      <c r="K56" s="231">
        <v>9.309311228858963</v>
      </c>
      <c r="L56" s="231">
        <v>11.366819390734859</v>
      </c>
      <c r="M56" s="231">
        <v>11.903925260556621</v>
      </c>
      <c r="N56" s="231">
        <v>8.9421365845265086</v>
      </c>
      <c r="O56" s="231">
        <v>12.964915174270381</v>
      </c>
      <c r="P56" s="231">
        <v>9.5677743499005548</v>
      </c>
      <c r="Q56" s="231">
        <v>9.4481777838635743</v>
      </c>
      <c r="R56" s="231">
        <v>10.633900978078509</v>
      </c>
      <c r="S56" s="231">
        <v>13.18166504769613</v>
      </c>
      <c r="T56" s="231">
        <v>12.60515894124603</v>
      </c>
      <c r="U56" s="231">
        <v>11.968537943485989</v>
      </c>
      <c r="V56" s="231">
        <v>11.252120349201171</v>
      </c>
      <c r="W56" s="231">
        <v>7.5509155413429836</v>
      </c>
      <c r="DA56" s="73" t="s">
        <v>1037</v>
      </c>
    </row>
    <row r="57" spans="1:105" ht="12" customHeight="1" x14ac:dyDescent="0.25">
      <c r="A57" s="60" t="s">
        <v>1038</v>
      </c>
      <c r="B57" s="264">
        <v>16.179287538055672</v>
      </c>
      <c r="C57" s="264">
        <v>17.634073468019722</v>
      </c>
      <c r="D57" s="264">
        <v>16.589160482161631</v>
      </c>
      <c r="E57" s="264">
        <v>13.345405206294069</v>
      </c>
      <c r="F57" s="264">
        <v>14.70579526204914</v>
      </c>
      <c r="G57" s="264">
        <v>16.53409904854475</v>
      </c>
      <c r="H57" s="264">
        <v>17.515579148090421</v>
      </c>
      <c r="I57" s="264">
        <v>15.273576389456689</v>
      </c>
      <c r="J57" s="264">
        <v>24.469479310879731</v>
      </c>
      <c r="K57" s="264">
        <v>13.58222139680719</v>
      </c>
      <c r="L57" s="264">
        <v>21.247463754334412</v>
      </c>
      <c r="M57" s="264">
        <v>26.01264199428617</v>
      </c>
      <c r="N57" s="264">
        <v>20.886307468952591</v>
      </c>
      <c r="O57" s="264">
        <v>22.032153577605929</v>
      </c>
      <c r="P57" s="264">
        <v>22.886838028628329</v>
      </c>
      <c r="Q57" s="264">
        <v>22.891336446933298</v>
      </c>
      <c r="R57" s="264">
        <v>23.023604261348819</v>
      </c>
      <c r="S57" s="264">
        <v>24.970580515914879</v>
      </c>
      <c r="T57" s="264">
        <v>25.150985843538749</v>
      </c>
      <c r="U57" s="264">
        <v>22.2997024797005</v>
      </c>
      <c r="V57" s="264">
        <v>21.472933257775971</v>
      </c>
      <c r="W57" s="264">
        <v>14.18195256719835</v>
      </c>
      <c r="DA57" s="72" t="s">
        <v>1039</v>
      </c>
    </row>
    <row r="58" spans="1:105" ht="12" customHeight="1" x14ac:dyDescent="0.25">
      <c r="A58" s="132" t="s">
        <v>1040</v>
      </c>
      <c r="B58" s="318">
        <v>223.63879775458221</v>
      </c>
      <c r="C58" s="318">
        <v>220.0109971729282</v>
      </c>
      <c r="D58" s="318">
        <v>212.35769668276291</v>
      </c>
      <c r="E58" s="318">
        <v>207.99761024454071</v>
      </c>
      <c r="F58" s="318">
        <v>198.9892644632082</v>
      </c>
      <c r="G58" s="318">
        <v>186.13818232623149</v>
      </c>
      <c r="H58" s="318">
        <v>174.27699679176291</v>
      </c>
      <c r="I58" s="318">
        <v>168.0579947642714</v>
      </c>
      <c r="J58" s="318">
        <v>152.6776557950831</v>
      </c>
      <c r="K58" s="318">
        <v>108.84776080190311</v>
      </c>
      <c r="L58" s="318">
        <v>99.498334357142028</v>
      </c>
      <c r="M58" s="318">
        <v>94.298919228906698</v>
      </c>
      <c r="N58" s="318">
        <v>87.410136004615808</v>
      </c>
      <c r="O58" s="318">
        <v>92.735737306271048</v>
      </c>
      <c r="P58" s="318">
        <v>85.967263122647054</v>
      </c>
      <c r="Q58" s="318">
        <v>80.983672721390448</v>
      </c>
      <c r="R58" s="318">
        <v>89.986526685143986</v>
      </c>
      <c r="S58" s="318">
        <v>98.820565396822872</v>
      </c>
      <c r="T58" s="318">
        <v>96.728902764299093</v>
      </c>
      <c r="U58" s="318">
        <v>89.972174806187198</v>
      </c>
      <c r="V58" s="318">
        <v>81.871080490759439</v>
      </c>
      <c r="W58" s="318">
        <v>105.18930123379771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2435.8751931452898</v>
      </c>
      <c r="C61" s="225">
        <v>1834.5125092946471</v>
      </c>
      <c r="D61" s="225">
        <v>1745.1780485145539</v>
      </c>
      <c r="E61" s="225">
        <v>2251.9690077940681</v>
      </c>
      <c r="F61" s="225">
        <v>2215.24616776314</v>
      </c>
      <c r="G61" s="225">
        <v>2026.4086112105781</v>
      </c>
      <c r="H61" s="225">
        <v>1879.632158617191</v>
      </c>
      <c r="I61" s="225">
        <v>2242.8154635524588</v>
      </c>
      <c r="J61" s="225">
        <v>1273.4731576721269</v>
      </c>
      <c r="K61" s="225">
        <v>1542.5077077287569</v>
      </c>
      <c r="L61" s="225">
        <v>1028.1689391111261</v>
      </c>
      <c r="M61" s="225">
        <v>977.40710314521573</v>
      </c>
      <c r="N61" s="225">
        <v>1151.0676630165219</v>
      </c>
      <c r="O61" s="225">
        <v>1118.0663850487531</v>
      </c>
      <c r="P61" s="225">
        <v>797.8073600750372</v>
      </c>
      <c r="Q61" s="225">
        <v>876.47083715525321</v>
      </c>
      <c r="R61" s="225">
        <v>877.50742368700094</v>
      </c>
      <c r="S61" s="225">
        <v>772.96093817034534</v>
      </c>
      <c r="T61" s="225">
        <v>874.51306920047966</v>
      </c>
      <c r="U61" s="225">
        <v>747.9296958127976</v>
      </c>
      <c r="V61" s="225">
        <v>813.517513142648</v>
      </c>
      <c r="W61" s="225">
        <v>1086.6630609225831</v>
      </c>
      <c r="DA61" s="89" t="s">
        <v>1042</v>
      </c>
    </row>
    <row r="62" spans="1:105" ht="12" customHeight="1" x14ac:dyDescent="0.25">
      <c r="A62" s="55" t="s">
        <v>92</v>
      </c>
      <c r="B62" s="261">
        <v>22.359485101838882</v>
      </c>
      <c r="C62" s="261">
        <v>18.96257480733443</v>
      </c>
      <c r="D62" s="261">
        <v>17.64666826794506</v>
      </c>
      <c r="E62" s="261">
        <v>20.726402724344489</v>
      </c>
      <c r="F62" s="261">
        <v>19.848816761966539</v>
      </c>
      <c r="G62" s="261">
        <v>18.141093217754481</v>
      </c>
      <c r="H62" s="261">
        <v>17.452954505409231</v>
      </c>
      <c r="I62" s="261">
        <v>18.367530369879031</v>
      </c>
      <c r="J62" s="261">
        <v>11.901628507638669</v>
      </c>
      <c r="K62" s="261">
        <v>13.5880178198374</v>
      </c>
      <c r="L62" s="261">
        <v>9.9500345624733821</v>
      </c>
      <c r="M62" s="261">
        <v>9.484369079960473</v>
      </c>
      <c r="N62" s="261">
        <v>10.75233935879114</v>
      </c>
      <c r="O62" s="261">
        <v>10.11898906442798</v>
      </c>
      <c r="P62" s="261">
        <v>7.8396662463361713</v>
      </c>
      <c r="Q62" s="261">
        <v>8.8925940412591142</v>
      </c>
      <c r="R62" s="261">
        <v>8.4004307003421843</v>
      </c>
      <c r="S62" s="261">
        <v>7.3462091505812062</v>
      </c>
      <c r="T62" s="261">
        <v>8.2880751911443227</v>
      </c>
      <c r="U62" s="261">
        <v>6.9663373355040221</v>
      </c>
      <c r="V62" s="261">
        <v>7.7690898602182674</v>
      </c>
      <c r="W62" s="261">
        <v>9.5073091627885145</v>
      </c>
      <c r="DA62" s="67" t="s">
        <v>1043</v>
      </c>
    </row>
    <row r="63" spans="1:105" ht="12" customHeight="1" x14ac:dyDescent="0.25">
      <c r="A63" s="202" t="s">
        <v>93</v>
      </c>
      <c r="B63" s="226">
        <v>177.4464556870559</v>
      </c>
      <c r="C63" s="226">
        <v>150.4883352606999</v>
      </c>
      <c r="D63" s="226">
        <v>140.0452078645838</v>
      </c>
      <c r="E63" s="226">
        <v>164.48619839975649</v>
      </c>
      <c r="F63" s="226">
        <v>157.52161411369559</v>
      </c>
      <c r="G63" s="226">
        <v>143.96899924651129</v>
      </c>
      <c r="H63" s="226">
        <v>138.5078817399781</v>
      </c>
      <c r="I63" s="226">
        <v>145.76602050605129</v>
      </c>
      <c r="J63" s="226">
        <v>94.452165869008383</v>
      </c>
      <c r="K63" s="226">
        <v>107.835470761552</v>
      </c>
      <c r="L63" s="226">
        <v>78.964178246188823</v>
      </c>
      <c r="M63" s="226">
        <v>75.268624031439785</v>
      </c>
      <c r="N63" s="226">
        <v>85.331325872303111</v>
      </c>
      <c r="O63" s="226">
        <v>80.30501312712039</v>
      </c>
      <c r="P63" s="226">
        <v>62.216145982153748</v>
      </c>
      <c r="Q63" s="226">
        <v>70.572255456611131</v>
      </c>
      <c r="R63" s="226">
        <v>66.666412362861735</v>
      </c>
      <c r="S63" s="226">
        <v>58.300035558477461</v>
      </c>
      <c r="T63" s="226">
        <v>65.774751092789103</v>
      </c>
      <c r="U63" s="226">
        <v>55.285345958343868</v>
      </c>
      <c r="V63" s="226">
        <v>61.65604678868916</v>
      </c>
      <c r="W63" s="226">
        <v>75.450678151758908</v>
      </c>
      <c r="DA63" s="174" t="s">
        <v>1044</v>
      </c>
    </row>
    <row r="64" spans="1:105" ht="12" customHeight="1" x14ac:dyDescent="0.25">
      <c r="A64" s="202" t="s">
        <v>94</v>
      </c>
      <c r="B64" s="226">
        <v>198.63037799690471</v>
      </c>
      <c r="C64" s="226">
        <v>168.4539417889215</v>
      </c>
      <c r="D64" s="226">
        <v>156.76409239672711</v>
      </c>
      <c r="E64" s="226">
        <v>184.12289857757261</v>
      </c>
      <c r="F64" s="226">
        <v>176.32686791595529</v>
      </c>
      <c r="G64" s="226">
        <v>161.15631405229951</v>
      </c>
      <c r="H64" s="226">
        <v>155.0432371220889</v>
      </c>
      <c r="I64" s="226">
        <v>163.16786740042841</v>
      </c>
      <c r="J64" s="226">
        <v>105.72805941119761</v>
      </c>
      <c r="K64" s="226">
        <v>120.70909072772029</v>
      </c>
      <c r="L64" s="226">
        <v>88.39108401757494</v>
      </c>
      <c r="M64" s="226">
        <v>84.254346950939947</v>
      </c>
      <c r="N64" s="226">
        <v>95.51835480379799</v>
      </c>
      <c r="O64" s="226">
        <v>89.891990520326274</v>
      </c>
      <c r="P64" s="226">
        <v>69.643637265657034</v>
      </c>
      <c r="Q64" s="226">
        <v>78.997316250500546</v>
      </c>
      <c r="R64" s="226">
        <v>74.625185586610186</v>
      </c>
      <c r="S64" s="226">
        <v>65.260013536906584</v>
      </c>
      <c r="T64" s="226">
        <v>73.627075962870649</v>
      </c>
      <c r="U64" s="226">
        <v>61.885424100902704</v>
      </c>
      <c r="V64" s="226">
        <v>69.016672280175229</v>
      </c>
      <c r="W64" s="226">
        <v>84.458135066035595</v>
      </c>
      <c r="DA64" s="174" t="s">
        <v>1045</v>
      </c>
    </row>
    <row r="65" spans="1:105" ht="12" customHeight="1" x14ac:dyDescent="0.25">
      <c r="A65" s="202" t="s">
        <v>95</v>
      </c>
      <c r="B65" s="226">
        <v>319.77804109852559</v>
      </c>
      <c r="C65" s="226">
        <v>271.19654135394018</v>
      </c>
      <c r="D65" s="226">
        <v>252.37687652185221</v>
      </c>
      <c r="E65" s="226">
        <v>296.42223119283477</v>
      </c>
      <c r="F65" s="226">
        <v>283.87128385810797</v>
      </c>
      <c r="G65" s="226">
        <v>259.44798040461973</v>
      </c>
      <c r="H65" s="226">
        <v>249.60644566285009</v>
      </c>
      <c r="I65" s="226">
        <v>262.68641047617632</v>
      </c>
      <c r="J65" s="226">
        <v>170.21319733977521</v>
      </c>
      <c r="K65" s="226">
        <v>194.33138558642881</v>
      </c>
      <c r="L65" s="226">
        <v>142.30213919320931</v>
      </c>
      <c r="M65" s="226">
        <v>135.64234380315659</v>
      </c>
      <c r="N65" s="226">
        <v>153.77643991891529</v>
      </c>
      <c r="O65" s="226">
        <v>144.71847120728481</v>
      </c>
      <c r="P65" s="226">
        <v>112.1203419354874</v>
      </c>
      <c r="Q65" s="226">
        <v>127.1789707968005</v>
      </c>
      <c r="R65" s="226">
        <v>120.1402117045359</v>
      </c>
      <c r="S65" s="226">
        <v>105.06307998477681</v>
      </c>
      <c r="T65" s="226">
        <v>118.5333399687031</v>
      </c>
      <c r="U65" s="226">
        <v>99.630277559289183</v>
      </c>
      <c r="V65" s="226">
        <v>111.110981550049</v>
      </c>
      <c r="W65" s="226">
        <v>135.97042536299469</v>
      </c>
      <c r="DA65" s="174" t="s">
        <v>1046</v>
      </c>
    </row>
    <row r="66" spans="1:105" ht="12" customHeight="1" x14ac:dyDescent="0.25">
      <c r="A66" s="56" t="s">
        <v>96</v>
      </c>
      <c r="B66" s="262">
        <v>72.447076799744622</v>
      </c>
      <c r="C66" s="262">
        <v>55.512984671134028</v>
      </c>
      <c r="D66" s="262">
        <v>52.4732908838361</v>
      </c>
      <c r="E66" s="262">
        <v>67.481308453656268</v>
      </c>
      <c r="F66" s="262">
        <v>62.220288665255588</v>
      </c>
      <c r="G66" s="262">
        <v>56.588866810012057</v>
      </c>
      <c r="H66" s="262">
        <v>52.612422389874482</v>
      </c>
      <c r="I66" s="262">
        <v>60.822945890684693</v>
      </c>
      <c r="J66" s="262">
        <v>33.901210482037627</v>
      </c>
      <c r="K66" s="262">
        <v>41.992045509774812</v>
      </c>
      <c r="L66" s="262">
        <v>28.13943811443367</v>
      </c>
      <c r="M66" s="262">
        <v>26.682404000141091</v>
      </c>
      <c r="N66" s="262">
        <v>30.478509407166801</v>
      </c>
      <c r="O66" s="262">
        <v>28.621361041923429</v>
      </c>
      <c r="P66" s="262">
        <v>21.36259309142682</v>
      </c>
      <c r="Q66" s="262">
        <v>24.42669023426642</v>
      </c>
      <c r="R66" s="262">
        <v>23.726335906264389</v>
      </c>
      <c r="S66" s="262">
        <v>20.600309933177229</v>
      </c>
      <c r="T66" s="262">
        <v>23.362925604181711</v>
      </c>
      <c r="U66" s="262">
        <v>19.84304105919114</v>
      </c>
      <c r="V66" s="262">
        <v>21.804781127376049</v>
      </c>
      <c r="W66" s="262">
        <v>32.038052335353562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0.79771822110810719</v>
      </c>
      <c r="G67" s="228">
        <v>0.73070963809571798</v>
      </c>
      <c r="H67" s="228">
        <v>0.4152525672488469</v>
      </c>
      <c r="I67" s="228">
        <v>0.74261426312917922</v>
      </c>
      <c r="J67" s="228">
        <v>0.27382148009986612</v>
      </c>
      <c r="K67" s="228">
        <v>0</v>
      </c>
      <c r="L67" s="228">
        <v>0</v>
      </c>
      <c r="M67" s="228">
        <v>4.1753711451469178</v>
      </c>
      <c r="N67" s="228">
        <v>2.2317298843073119</v>
      </c>
      <c r="O67" s="228">
        <v>1.140821225777167</v>
      </c>
      <c r="P67" s="228">
        <v>1.00601803628856</v>
      </c>
      <c r="Q67" s="228">
        <v>1.260819793804931</v>
      </c>
      <c r="R67" s="228">
        <v>1.0379292481405751</v>
      </c>
      <c r="S67" s="228">
        <v>0.62031885669400877</v>
      </c>
      <c r="T67" s="228">
        <v>1.3865613483920469</v>
      </c>
      <c r="U67" s="228">
        <v>1.195360651096119</v>
      </c>
      <c r="V67" s="228">
        <v>1.222449363488781</v>
      </c>
      <c r="W67" s="228">
        <v>1.5134297717287111</v>
      </c>
      <c r="DA67" s="69" t="s">
        <v>1048</v>
      </c>
    </row>
    <row r="68" spans="1:105" ht="12" customHeight="1" x14ac:dyDescent="0.25">
      <c r="A68" s="37" t="s">
        <v>162</v>
      </c>
      <c r="B68" s="228">
        <v>51.587959611039878</v>
      </c>
      <c r="C68" s="228">
        <v>36.354252469300683</v>
      </c>
      <c r="D68" s="228">
        <v>35.026090337839612</v>
      </c>
      <c r="E68" s="228">
        <v>49.057250161481797</v>
      </c>
      <c r="F68" s="228">
        <v>40.562388466075021</v>
      </c>
      <c r="G68" s="228">
        <v>36.420376880942072</v>
      </c>
      <c r="H68" s="228">
        <v>32.443376436758477</v>
      </c>
      <c r="I68" s="228">
        <v>41.102392615706279</v>
      </c>
      <c r="J68" s="228">
        <v>16.427250200754859</v>
      </c>
      <c r="K68" s="228">
        <v>26.767221723487651</v>
      </c>
      <c r="L68" s="228">
        <v>15.49171462986989</v>
      </c>
      <c r="M68" s="228">
        <v>9.3052680812203619</v>
      </c>
      <c r="N68" s="228">
        <v>13.473964145548409</v>
      </c>
      <c r="O68" s="228">
        <v>12.704872668398471</v>
      </c>
      <c r="P68" s="228">
        <v>8.7102283930496949</v>
      </c>
      <c r="Q68" s="228">
        <v>9.6662569457868468</v>
      </c>
      <c r="R68" s="228">
        <v>10.28684300590656</v>
      </c>
      <c r="S68" s="228">
        <v>9.045133453156792</v>
      </c>
      <c r="T68" s="228">
        <v>9.6089109490223183</v>
      </c>
      <c r="U68" s="228">
        <v>8.5553825410156126</v>
      </c>
      <c r="V68" s="228">
        <v>8.9469268645081481</v>
      </c>
      <c r="W68" s="228">
        <v>22.280708281215141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0.1147379701506841</v>
      </c>
      <c r="DA70" s="69" t="s">
        <v>1051</v>
      </c>
    </row>
    <row r="71" spans="1:105" ht="12" customHeight="1" x14ac:dyDescent="0.25">
      <c r="A71" s="37" t="s">
        <v>38</v>
      </c>
      <c r="B71" s="228">
        <v>20.859117188704751</v>
      </c>
      <c r="C71" s="228">
        <v>19.158732201833349</v>
      </c>
      <c r="D71" s="228">
        <v>17.447200545996491</v>
      </c>
      <c r="E71" s="228">
        <v>18.424058292174472</v>
      </c>
      <c r="F71" s="228">
        <v>20.860181978072472</v>
      </c>
      <c r="G71" s="228">
        <v>19.437780290974271</v>
      </c>
      <c r="H71" s="228">
        <v>19.753793385867151</v>
      </c>
      <c r="I71" s="228">
        <v>18.977939011849241</v>
      </c>
      <c r="J71" s="228">
        <v>17.200138801182909</v>
      </c>
      <c r="K71" s="228">
        <v>15.224823786287169</v>
      </c>
      <c r="L71" s="228">
        <v>12.64772348456378</v>
      </c>
      <c r="M71" s="228">
        <v>13.20176477377381</v>
      </c>
      <c r="N71" s="228">
        <v>14.77281537731109</v>
      </c>
      <c r="O71" s="228">
        <v>14.775667147747789</v>
      </c>
      <c r="P71" s="228">
        <v>11.64634666208857</v>
      </c>
      <c r="Q71" s="228">
        <v>13.49961349467465</v>
      </c>
      <c r="R71" s="228">
        <v>12.401563652217259</v>
      </c>
      <c r="S71" s="228">
        <v>10.93485762332643</v>
      </c>
      <c r="T71" s="228">
        <v>12.36745330676735</v>
      </c>
      <c r="U71" s="228">
        <v>10.092297867079409</v>
      </c>
      <c r="V71" s="228">
        <v>11.63540489937912</v>
      </c>
      <c r="W71" s="228">
        <v>8.1291763122590197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988.5120928639252</v>
      </c>
      <c r="C72" s="263">
        <f t="shared" si="2"/>
        <v>680.74766158156137</v>
      </c>
      <c r="D72" s="263">
        <f t="shared" si="2"/>
        <v>661.64634817641092</v>
      </c>
      <c r="E72" s="263">
        <f t="shared" si="2"/>
        <v>908.86930485853361</v>
      </c>
      <c r="F72" s="263">
        <f t="shared" si="2"/>
        <v>953.09040621868633</v>
      </c>
      <c r="G72" s="263">
        <f t="shared" si="2"/>
        <v>875.58289438094141</v>
      </c>
      <c r="H72" s="263">
        <f t="shared" si="2"/>
        <v>795.22776037870335</v>
      </c>
      <c r="I72" s="263">
        <f t="shared" si="2"/>
        <v>1028.5535306326503</v>
      </c>
      <c r="J72" s="263">
        <f t="shared" si="2"/>
        <v>555.08899689659097</v>
      </c>
      <c r="K72" s="263">
        <f t="shared" si="2"/>
        <v>682.37597457518643</v>
      </c>
      <c r="L72" s="263">
        <f t="shared" si="2"/>
        <v>433.67805602491927</v>
      </c>
      <c r="M72" s="263">
        <f t="shared" si="2"/>
        <v>411.0456868520796</v>
      </c>
      <c r="N72" s="263">
        <f t="shared" si="2"/>
        <v>506.19685950953357</v>
      </c>
      <c r="O72" s="263">
        <f t="shared" si="2"/>
        <v>510.92813865736861</v>
      </c>
      <c r="P72" s="263">
        <f t="shared" si="2"/>
        <v>340.3677572758624</v>
      </c>
      <c r="Q72" s="263">
        <f t="shared" si="2"/>
        <v>355.23383500353208</v>
      </c>
      <c r="R72" s="263">
        <f t="shared" si="2"/>
        <v>374.51430011894143</v>
      </c>
      <c r="S72" s="263">
        <f t="shared" si="2"/>
        <v>335.39303031750279</v>
      </c>
      <c r="T72" s="263">
        <f t="shared" si="2"/>
        <v>379.11537965071648</v>
      </c>
      <c r="U72" s="263">
        <f t="shared" si="2"/>
        <v>328.61284684877137</v>
      </c>
      <c r="V72" s="263">
        <f t="shared" si="2"/>
        <v>350.82758336724686</v>
      </c>
      <c r="W72" s="263">
        <f t="shared" si="2"/>
        <v>461.14736996282613</v>
      </c>
      <c r="DA72" s="70"/>
    </row>
    <row r="73" spans="1:105" ht="12" customHeight="1" x14ac:dyDescent="0.25">
      <c r="A73" s="60" t="s">
        <v>1054</v>
      </c>
      <c r="B73" s="264">
        <v>987.56399852040317</v>
      </c>
      <c r="C73" s="264">
        <v>679.94360416111704</v>
      </c>
      <c r="D73" s="264">
        <v>660.89808826386616</v>
      </c>
      <c r="E73" s="264">
        <v>907.99045701856733</v>
      </c>
      <c r="F73" s="264">
        <v>952.24877007134603</v>
      </c>
      <c r="G73" s="264">
        <v>874.81366969679857</v>
      </c>
      <c r="H73" s="264">
        <v>794.48771438171548</v>
      </c>
      <c r="I73" s="264">
        <v>1027.7747044848729</v>
      </c>
      <c r="J73" s="264">
        <v>554.58434007576534</v>
      </c>
      <c r="K73" s="264">
        <v>681.79981091238346</v>
      </c>
      <c r="L73" s="264">
        <v>433.25615134135597</v>
      </c>
      <c r="M73" s="264">
        <v>410.6435274715916</v>
      </c>
      <c r="N73" s="264">
        <v>505.74093523045161</v>
      </c>
      <c r="O73" s="264">
        <v>510.49906990867203</v>
      </c>
      <c r="P73" s="264">
        <v>340.03533713338601</v>
      </c>
      <c r="Q73" s="264">
        <v>354.85676826557477</v>
      </c>
      <c r="R73" s="264">
        <v>374.15810225508778</v>
      </c>
      <c r="S73" s="264">
        <v>335.08153390735413</v>
      </c>
      <c r="T73" s="264">
        <v>378.76394592263108</v>
      </c>
      <c r="U73" s="264">
        <v>328.31745789000172</v>
      </c>
      <c r="V73" s="264">
        <v>350.49815582822981</v>
      </c>
      <c r="W73" s="264">
        <v>460.74423786929623</v>
      </c>
      <c r="DA73" s="72" t="s">
        <v>1055</v>
      </c>
    </row>
    <row r="74" spans="1:105" ht="12" customHeight="1" x14ac:dyDescent="0.25">
      <c r="A74" s="64" t="s">
        <v>30</v>
      </c>
      <c r="B74" s="231">
        <v>1.7380346331247429</v>
      </c>
      <c r="C74" s="231">
        <v>1.589007391024907</v>
      </c>
      <c r="D74" s="231">
        <v>1.4770058196922471</v>
      </c>
      <c r="E74" s="231">
        <v>1.41432850849289</v>
      </c>
      <c r="F74" s="231">
        <v>0.91382221180361711</v>
      </c>
      <c r="G74" s="231">
        <v>0.96248089161118933</v>
      </c>
      <c r="H74" s="231">
        <v>1.058741804953987</v>
      </c>
      <c r="I74" s="231">
        <v>1.0582162458354081</v>
      </c>
      <c r="J74" s="231">
        <v>0.57145422495417109</v>
      </c>
      <c r="K74" s="231">
        <v>0.50452253707911154</v>
      </c>
      <c r="L74" s="231">
        <v>0.33960515175590961</v>
      </c>
      <c r="M74" s="231">
        <v>0.33079804922396538</v>
      </c>
      <c r="N74" s="231">
        <v>0.35396972899974272</v>
      </c>
      <c r="O74" s="231">
        <v>0.12933800452969629</v>
      </c>
      <c r="P74" s="231">
        <v>0.1103681973397667</v>
      </c>
      <c r="Q74" s="231">
        <v>8.1942279470561777E-2</v>
      </c>
      <c r="R74" s="231">
        <v>0</v>
      </c>
      <c r="S74" s="231">
        <v>0</v>
      </c>
      <c r="T74" s="231">
        <v>0.1311329638733445</v>
      </c>
      <c r="U74" s="231">
        <v>5.8124229324196419E-2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50.099373923281199</v>
      </c>
      <c r="F75" s="231">
        <v>0</v>
      </c>
      <c r="G75" s="231">
        <v>0</v>
      </c>
      <c r="H75" s="231">
        <v>0</v>
      </c>
      <c r="I75" s="231">
        <v>120.69465148438201</v>
      </c>
      <c r="J75" s="231">
        <v>57.980418411979862</v>
      </c>
      <c r="K75" s="231">
        <v>0</v>
      </c>
      <c r="L75" s="231">
        <v>0</v>
      </c>
      <c r="M75" s="231">
        <v>4.6535543062719853</v>
      </c>
      <c r="N75" s="231">
        <v>0</v>
      </c>
      <c r="O75" s="231">
        <v>0.29939400912337882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3.3055870910244471</v>
      </c>
      <c r="C76" s="231">
        <v>15.34323005868178</v>
      </c>
      <c r="D76" s="231">
        <v>11.768291173067549</v>
      </c>
      <c r="E76" s="231">
        <v>7.8728369846490533</v>
      </c>
      <c r="F76" s="231">
        <v>3.006229387754924</v>
      </c>
      <c r="G76" s="231">
        <v>4.3335997360686971</v>
      </c>
      <c r="H76" s="231">
        <v>4.9899604182982218</v>
      </c>
      <c r="I76" s="231">
        <v>4.8534915136562748</v>
      </c>
      <c r="J76" s="231">
        <v>2.0491000124299661</v>
      </c>
      <c r="K76" s="231">
        <v>2.584119107301837</v>
      </c>
      <c r="L76" s="231">
        <v>0</v>
      </c>
      <c r="M76" s="231">
        <v>2.987574004771417</v>
      </c>
      <c r="N76" s="231">
        <v>2.129113386420336</v>
      </c>
      <c r="O76" s="231">
        <v>0.51289651613169718</v>
      </c>
      <c r="P76" s="231">
        <v>0.1789588002801267</v>
      </c>
      <c r="Q76" s="231">
        <v>0.66428248865559192</v>
      </c>
      <c r="R76" s="231">
        <v>1.0469710525531</v>
      </c>
      <c r="S76" s="231">
        <v>0.64378046508445119</v>
      </c>
      <c r="T76" s="231">
        <v>1.0619792025483721</v>
      </c>
      <c r="U76" s="231">
        <v>0.98248293271039011</v>
      </c>
      <c r="V76" s="231">
        <v>1.4161514639249091</v>
      </c>
      <c r="W76" s="231">
        <v>0.74491684610792552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7.4613059165421962</v>
      </c>
      <c r="G77" s="231">
        <v>6.6768565349724787</v>
      </c>
      <c r="H77" s="231">
        <v>4.013315095512322</v>
      </c>
      <c r="I77" s="231">
        <v>5.3494293996354854</v>
      </c>
      <c r="J77" s="231">
        <v>2.0878332569440881</v>
      </c>
      <c r="K77" s="231">
        <v>0</v>
      </c>
      <c r="L77" s="231">
        <v>0</v>
      </c>
      <c r="M77" s="231">
        <v>35.105688443847782</v>
      </c>
      <c r="N77" s="231">
        <v>17.04249473094886</v>
      </c>
      <c r="O77" s="231">
        <v>7.5618829133679251</v>
      </c>
      <c r="P77" s="231">
        <v>8.3416408153491108</v>
      </c>
      <c r="Q77" s="231">
        <v>13.0724192102775</v>
      </c>
      <c r="R77" s="231">
        <v>8.9434772443634163</v>
      </c>
      <c r="S77" s="231">
        <v>5.0618241952536236</v>
      </c>
      <c r="T77" s="231">
        <v>11.51870249955082</v>
      </c>
      <c r="U77" s="231">
        <v>9.6956925134122542</v>
      </c>
      <c r="V77" s="231">
        <v>10.60306370245617</v>
      </c>
      <c r="W77" s="231">
        <v>16.979038535835102</v>
      </c>
      <c r="DA77" s="73" t="s">
        <v>1059</v>
      </c>
    </row>
    <row r="78" spans="1:105" ht="12" customHeight="1" x14ac:dyDescent="0.25">
      <c r="A78" s="64" t="s">
        <v>70</v>
      </c>
      <c r="B78" s="231">
        <v>149.91233763681191</v>
      </c>
      <c r="C78" s="231">
        <v>97.032317244267034</v>
      </c>
      <c r="D78" s="231">
        <v>78.834281684867562</v>
      </c>
      <c r="E78" s="231">
        <v>131.39801517862469</v>
      </c>
      <c r="F78" s="231">
        <v>34.730335963101737</v>
      </c>
      <c r="G78" s="231">
        <v>28.605202186540861</v>
      </c>
      <c r="H78" s="231">
        <v>21.6954879160572</v>
      </c>
      <c r="I78" s="231">
        <v>54.527999602291352</v>
      </c>
      <c r="J78" s="231">
        <v>29.662190015216371</v>
      </c>
      <c r="K78" s="231">
        <v>30.859573110618921</v>
      </c>
      <c r="L78" s="231">
        <v>4.8371700304153009</v>
      </c>
      <c r="M78" s="231">
        <v>23.18857954593852</v>
      </c>
      <c r="N78" s="231">
        <v>8.1256038700229123</v>
      </c>
      <c r="O78" s="231">
        <v>8.2955265492324965</v>
      </c>
      <c r="P78" s="231">
        <v>5.5242850600324349</v>
      </c>
      <c r="Q78" s="231">
        <v>17.213555694856659</v>
      </c>
      <c r="R78" s="231">
        <v>17.196626995530199</v>
      </c>
      <c r="S78" s="231">
        <v>9.2643236321123918</v>
      </c>
      <c r="T78" s="231">
        <v>10.7121203367823</v>
      </c>
      <c r="U78" s="231">
        <v>6.5448589523648426</v>
      </c>
      <c r="V78" s="231">
        <v>6.8766520697200129</v>
      </c>
      <c r="W78" s="231">
        <v>7.0611482583801131</v>
      </c>
      <c r="DA78" s="73" t="s">
        <v>1060</v>
      </c>
    </row>
    <row r="79" spans="1:105" ht="12" customHeight="1" x14ac:dyDescent="0.25">
      <c r="A79" s="64" t="s">
        <v>34</v>
      </c>
      <c r="B79" s="231">
        <v>225.91713077771891</v>
      </c>
      <c r="C79" s="231">
        <v>1.232807275095998</v>
      </c>
      <c r="D79" s="231">
        <v>64.549802931211531</v>
      </c>
      <c r="E79" s="231">
        <v>126.2538079241663</v>
      </c>
      <c r="F79" s="231">
        <v>110.49456209046279</v>
      </c>
      <c r="G79" s="231">
        <v>105.5276541724518</v>
      </c>
      <c r="H79" s="231">
        <v>90.236037588303944</v>
      </c>
      <c r="I79" s="231">
        <v>140.98330776355249</v>
      </c>
      <c r="J79" s="231">
        <v>55.349489332784252</v>
      </c>
      <c r="K79" s="231">
        <v>72.650703012155631</v>
      </c>
      <c r="L79" s="231">
        <v>33.921507432169378</v>
      </c>
      <c r="M79" s="231">
        <v>1.3370460617103319</v>
      </c>
      <c r="N79" s="231">
        <v>121.4520358166022</v>
      </c>
      <c r="O79" s="231">
        <v>76.669057371522115</v>
      </c>
      <c r="P79" s="231">
        <v>60.636149435142642</v>
      </c>
      <c r="Q79" s="231">
        <v>0.96387428113084661</v>
      </c>
      <c r="R79" s="231">
        <v>31.27379236715316</v>
      </c>
      <c r="S79" s="231">
        <v>24.221466354479031</v>
      </c>
      <c r="T79" s="231">
        <v>28.596456595673029</v>
      </c>
      <c r="U79" s="231">
        <v>24.552525746942319</v>
      </c>
      <c r="V79" s="231">
        <v>10.83760621452943</v>
      </c>
      <c r="W79" s="231">
        <v>8.3615646729531345</v>
      </c>
      <c r="DA79" s="73" t="s">
        <v>1061</v>
      </c>
    </row>
    <row r="80" spans="1:105" ht="12" customHeight="1" x14ac:dyDescent="0.25">
      <c r="A80" s="64" t="s">
        <v>162</v>
      </c>
      <c r="B80" s="231">
        <v>604.73036158785953</v>
      </c>
      <c r="C80" s="231">
        <v>562.84771233117362</v>
      </c>
      <c r="D80" s="231">
        <v>504.26870665502719</v>
      </c>
      <c r="E80" s="231">
        <v>590.95209449935317</v>
      </c>
      <c r="F80" s="231">
        <v>379.39259884348758</v>
      </c>
      <c r="G80" s="231">
        <v>332.79105503166312</v>
      </c>
      <c r="H80" s="231">
        <v>313.55734478819909</v>
      </c>
      <c r="I80" s="231">
        <v>296.08150337340339</v>
      </c>
      <c r="J80" s="231">
        <v>125.2544514651252</v>
      </c>
      <c r="K80" s="231">
        <v>210.1742241683051</v>
      </c>
      <c r="L80" s="231">
        <v>140.87972637402351</v>
      </c>
      <c r="M80" s="231">
        <v>78.236839502398055</v>
      </c>
      <c r="N80" s="231">
        <v>102.8932598744026</v>
      </c>
      <c r="O80" s="231">
        <v>84.213685174230065</v>
      </c>
      <c r="P80" s="231">
        <v>72.22295630258003</v>
      </c>
      <c r="Q80" s="231">
        <v>100.22158885073181</v>
      </c>
      <c r="R80" s="231">
        <v>88.638167297511146</v>
      </c>
      <c r="S80" s="231">
        <v>73.808614502705367</v>
      </c>
      <c r="T80" s="231">
        <v>79.824947302057254</v>
      </c>
      <c r="U80" s="231">
        <v>69.393582912604089</v>
      </c>
      <c r="V80" s="231">
        <v>77.602261753287678</v>
      </c>
      <c r="W80" s="231">
        <v>249.96535126987379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1.9605467938635981</v>
      </c>
      <c r="C82" s="231">
        <v>1.898529860873694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1.495397741983816</v>
      </c>
      <c r="K82" s="231">
        <v>1.477306899152045</v>
      </c>
      <c r="L82" s="231">
        <v>17.55154235402204</v>
      </c>
      <c r="M82" s="231">
        <v>17.19361401050055</v>
      </c>
      <c r="N82" s="231">
        <v>16.954023945148879</v>
      </c>
      <c r="O82" s="231">
        <v>18.005991190875079</v>
      </c>
      <c r="P82" s="231">
        <v>15.116641050746329</v>
      </c>
      <c r="Q82" s="231">
        <v>18.078845364228389</v>
      </c>
      <c r="R82" s="231">
        <v>18.804073419163601</v>
      </c>
      <c r="S82" s="231">
        <v>14.982607390983389</v>
      </c>
      <c r="T82" s="231">
        <v>17.949573107838859</v>
      </c>
      <c r="U82" s="231">
        <v>16.96786775764404</v>
      </c>
      <c r="V82" s="231">
        <v>18.64086574000326</v>
      </c>
      <c r="W82" s="231">
        <v>19.863347991004069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416.24991565819317</v>
      </c>
      <c r="G83" s="231">
        <v>395.91682114349038</v>
      </c>
      <c r="H83" s="231">
        <v>358.93682677039072</v>
      </c>
      <c r="I83" s="231">
        <v>404.22610510211649</v>
      </c>
      <c r="J83" s="231">
        <v>280.13400561434747</v>
      </c>
      <c r="K83" s="231">
        <v>363.54936207777081</v>
      </c>
      <c r="L83" s="231">
        <v>235.72659999896999</v>
      </c>
      <c r="M83" s="231">
        <v>247.609833546929</v>
      </c>
      <c r="N83" s="231">
        <v>236.79043387790611</v>
      </c>
      <c r="O83" s="231">
        <v>314.81129817965962</v>
      </c>
      <c r="P83" s="231">
        <v>177.9043374719156</v>
      </c>
      <c r="Q83" s="231">
        <v>204.56026009622349</v>
      </c>
      <c r="R83" s="231">
        <v>208.25499387881311</v>
      </c>
      <c r="S83" s="231">
        <v>207.0989173667358</v>
      </c>
      <c r="T83" s="231">
        <v>228.9690339143072</v>
      </c>
      <c r="U83" s="231">
        <v>200.12232284499959</v>
      </c>
      <c r="V83" s="231">
        <v>224.52155488430839</v>
      </c>
      <c r="W83" s="231">
        <v>157.76887029514211</v>
      </c>
      <c r="DA83" s="73" t="s">
        <v>1065</v>
      </c>
    </row>
    <row r="84" spans="1:105" ht="12" customHeight="1" x14ac:dyDescent="0.25">
      <c r="A84" s="60" t="s">
        <v>1066</v>
      </c>
      <c r="B84" s="264">
        <v>0.94809434352202171</v>
      </c>
      <c r="C84" s="264">
        <v>0.80405742044428408</v>
      </c>
      <c r="D84" s="264">
        <v>0.74825991254477975</v>
      </c>
      <c r="E84" s="264">
        <v>0.8788478399663302</v>
      </c>
      <c r="F84" s="264">
        <v>0.84163614734034764</v>
      </c>
      <c r="G84" s="264">
        <v>0.76922468414284861</v>
      </c>
      <c r="H84" s="264">
        <v>0.74004599698786577</v>
      </c>
      <c r="I84" s="264">
        <v>0.77882614777739656</v>
      </c>
      <c r="J84" s="264">
        <v>0.50465682082565799</v>
      </c>
      <c r="K84" s="264">
        <v>0.57616366280298548</v>
      </c>
      <c r="L84" s="264">
        <v>0.42190468356329908</v>
      </c>
      <c r="M84" s="264">
        <v>0.40215938048797761</v>
      </c>
      <c r="N84" s="264">
        <v>0.45592427908193178</v>
      </c>
      <c r="O84" s="264">
        <v>0.42906874869655931</v>
      </c>
      <c r="P84" s="264">
        <v>0.33242014247638318</v>
      </c>
      <c r="Q84" s="264">
        <v>0.37706673795730761</v>
      </c>
      <c r="R84" s="264">
        <v>0.35619786385367869</v>
      </c>
      <c r="S84" s="264">
        <v>0.31149641014868262</v>
      </c>
      <c r="T84" s="264">
        <v>0.35143372808539719</v>
      </c>
      <c r="U84" s="264">
        <v>0.29538895876964771</v>
      </c>
      <c r="V84" s="264">
        <v>0.32942753901705268</v>
      </c>
      <c r="W84" s="264">
        <v>0.40313209352989843</v>
      </c>
      <c r="DA84" s="72" t="s">
        <v>1067</v>
      </c>
    </row>
    <row r="85" spans="1:105" ht="12" customHeight="1" x14ac:dyDescent="0.25">
      <c r="A85" s="57" t="s">
        <v>1012</v>
      </c>
      <c r="B85" s="263">
        <v>496.67755710461699</v>
      </c>
      <c r="C85" s="263">
        <v>363.25261417183123</v>
      </c>
      <c r="D85" s="263">
        <v>345.57550616155862</v>
      </c>
      <c r="E85" s="263">
        <v>461.33836319565262</v>
      </c>
      <c r="F85" s="263">
        <v>420.98484010364803</v>
      </c>
      <c r="G85" s="263">
        <v>382.50333734763649</v>
      </c>
      <c r="H85" s="263">
        <v>350.01530620863258</v>
      </c>
      <c r="I85" s="263">
        <v>425.94526494821309</v>
      </c>
      <c r="J85" s="263">
        <v>221.39317661838541</v>
      </c>
      <c r="K85" s="263">
        <v>284.81941566566712</v>
      </c>
      <c r="L85" s="263">
        <v>180.0667026099359</v>
      </c>
      <c r="M85" s="263">
        <v>171.8933925661523</v>
      </c>
      <c r="N85" s="263">
        <v>196.1941216918608</v>
      </c>
      <c r="O85" s="263">
        <v>184.20193051352311</v>
      </c>
      <c r="P85" s="263">
        <v>132.63116307555049</v>
      </c>
      <c r="Q85" s="263">
        <v>153.0779058499196</v>
      </c>
      <c r="R85" s="263">
        <v>153.04285480315721</v>
      </c>
      <c r="S85" s="263">
        <v>131.65073959471931</v>
      </c>
      <c r="T85" s="263">
        <v>150.02648123474239</v>
      </c>
      <c r="U85" s="263">
        <v>128.39618191672</v>
      </c>
      <c r="V85" s="263">
        <v>139.2343233470508</v>
      </c>
      <c r="W85" s="263">
        <v>218.06682107279099</v>
      </c>
      <c r="DA85" s="70" t="s">
        <v>1068</v>
      </c>
    </row>
    <row r="86" spans="1:105" ht="12" customHeight="1" x14ac:dyDescent="0.25">
      <c r="A86" s="60" t="s">
        <v>1014</v>
      </c>
      <c r="B86" s="264">
        <v>481.18969897737833</v>
      </c>
      <c r="C86" s="264">
        <v>348.00103655471901</v>
      </c>
      <c r="D86" s="264">
        <v>331.60793023849658</v>
      </c>
      <c r="E86" s="264">
        <v>447.75585959371551</v>
      </c>
      <c r="F86" s="264">
        <v>402.52725931029329</v>
      </c>
      <c r="G86" s="264">
        <v>365.13383125793462</v>
      </c>
      <c r="H86" s="264">
        <v>331.67770739593573</v>
      </c>
      <c r="I86" s="264">
        <v>410.43964361689802</v>
      </c>
      <c r="J86" s="264">
        <v>204.58455489455349</v>
      </c>
      <c r="K86" s="264">
        <v>271.52321098234728</v>
      </c>
      <c r="L86" s="264">
        <v>166.9219075785094</v>
      </c>
      <c r="M86" s="264">
        <v>159.25352298222089</v>
      </c>
      <c r="N86" s="264">
        <v>180.58832004040369</v>
      </c>
      <c r="O86" s="264">
        <v>167.87657653289821</v>
      </c>
      <c r="P86" s="264">
        <v>119.2943763332854</v>
      </c>
      <c r="Q86" s="264">
        <v>138.32697845317421</v>
      </c>
      <c r="R86" s="264">
        <v>140.11581621284401</v>
      </c>
      <c r="S86" s="264">
        <v>119.6273309542848</v>
      </c>
      <c r="T86" s="264">
        <v>136.44870035279291</v>
      </c>
      <c r="U86" s="264">
        <v>117.3162858159324</v>
      </c>
      <c r="V86" s="264">
        <v>126.0514262001374</v>
      </c>
      <c r="W86" s="264">
        <v>211.06087674863559</v>
      </c>
      <c r="DA86" s="72" t="s">
        <v>1069</v>
      </c>
    </row>
    <row r="87" spans="1:105" ht="12" customHeight="1" x14ac:dyDescent="0.25">
      <c r="A87" s="59" t="s">
        <v>30</v>
      </c>
      <c r="B87" s="232">
        <v>1.100881164848426</v>
      </c>
      <c r="C87" s="232">
        <v>0.81703043238315176</v>
      </c>
      <c r="D87" s="232">
        <v>0.82131005465228601</v>
      </c>
      <c r="E87" s="232">
        <v>0.86555715319454907</v>
      </c>
      <c r="F87" s="232">
        <v>0.86447623925547246</v>
      </c>
      <c r="G87" s="232">
        <v>0.94125155678501105</v>
      </c>
      <c r="H87" s="232">
        <v>1.016930069957787</v>
      </c>
      <c r="I87" s="232">
        <v>1.2002463052776999</v>
      </c>
      <c r="J87" s="232">
        <v>0.73240837609127785</v>
      </c>
      <c r="K87" s="232">
        <v>0.56115111697584785</v>
      </c>
      <c r="L87" s="232">
        <v>0.38812061873723092</v>
      </c>
      <c r="M87" s="232">
        <v>0.37669610859843672</v>
      </c>
      <c r="N87" s="232">
        <v>0.489663121051093</v>
      </c>
      <c r="O87" s="232">
        <v>0.2155903453661846</v>
      </c>
      <c r="P87" s="232">
        <v>0.15242623567146679</v>
      </c>
      <c r="Q87" s="232">
        <v>8.6358101005644214E-2</v>
      </c>
      <c r="R87" s="232">
        <v>0</v>
      </c>
      <c r="S87" s="232">
        <v>0</v>
      </c>
      <c r="T87" s="232">
        <v>0.17329894614359101</v>
      </c>
      <c r="U87" s="232">
        <v>7.8672501112087193E-2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2.0937779362499791</v>
      </c>
      <c r="C88" s="297">
        <v>7.8891300064459244</v>
      </c>
      <c r="D88" s="297">
        <v>6.5439253777145234</v>
      </c>
      <c r="E88" s="297">
        <v>4.8181100268275143</v>
      </c>
      <c r="F88" s="297">
        <v>2.8438944051670192</v>
      </c>
      <c r="G88" s="297">
        <v>4.2380140048593899</v>
      </c>
      <c r="H88" s="297">
        <v>4.7928973556372743</v>
      </c>
      <c r="I88" s="297">
        <v>5.5049100596294238</v>
      </c>
      <c r="J88" s="297">
        <v>2.626243620252886</v>
      </c>
      <c r="K88" s="297">
        <v>2.8741656058739702</v>
      </c>
      <c r="L88" s="297">
        <v>0</v>
      </c>
      <c r="M88" s="297">
        <v>3.402098362996353</v>
      </c>
      <c r="N88" s="297">
        <v>2.9453035682240549</v>
      </c>
      <c r="O88" s="297">
        <v>0.85493461455528352</v>
      </c>
      <c r="P88" s="297">
        <v>0.2471546779277968</v>
      </c>
      <c r="Q88" s="297">
        <v>0.70008028361243546</v>
      </c>
      <c r="R88" s="297">
        <v>1.266539143794694</v>
      </c>
      <c r="S88" s="297">
        <v>0.86748144691065177</v>
      </c>
      <c r="T88" s="297">
        <v>1.4034600545275551</v>
      </c>
      <c r="U88" s="297">
        <v>1.3298135823039321</v>
      </c>
      <c r="V88" s="297">
        <v>1.8498587859954929</v>
      </c>
      <c r="W88" s="297">
        <v>0.57223855260132706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7.0583988825751529</v>
      </c>
      <c r="G89" s="297">
        <v>6.5295858471045811</v>
      </c>
      <c r="H89" s="297">
        <v>3.8548216210460859</v>
      </c>
      <c r="I89" s="297">
        <v>6.0674109828919098</v>
      </c>
      <c r="J89" s="297">
        <v>2.6758863588600059</v>
      </c>
      <c r="K89" s="297">
        <v>0</v>
      </c>
      <c r="L89" s="297">
        <v>0</v>
      </c>
      <c r="M89" s="297">
        <v>39.976584679050532</v>
      </c>
      <c r="N89" s="297">
        <v>23.575691582540081</v>
      </c>
      <c r="O89" s="297">
        <v>12.60471703456138</v>
      </c>
      <c r="P89" s="297">
        <v>11.520392100750589</v>
      </c>
      <c r="Q89" s="297">
        <v>13.776884239043349</v>
      </c>
      <c r="R89" s="297">
        <v>10.81908041679011</v>
      </c>
      <c r="S89" s="297">
        <v>6.8207080131422506</v>
      </c>
      <c r="T89" s="297">
        <v>15.222556900656381</v>
      </c>
      <c r="U89" s="297">
        <v>13.12334613142721</v>
      </c>
      <c r="V89" s="297">
        <v>13.850333843596889</v>
      </c>
      <c r="W89" s="297">
        <v>13.04314768429971</v>
      </c>
      <c r="DA89" s="122" t="s">
        <v>1072</v>
      </c>
    </row>
    <row r="90" spans="1:105" ht="12" customHeight="1" x14ac:dyDescent="0.25">
      <c r="A90" s="59" t="s">
        <v>70</v>
      </c>
      <c r="B90" s="297">
        <v>94.955339633280545</v>
      </c>
      <c r="C90" s="297">
        <v>49.891747867886409</v>
      </c>
      <c r="D90" s="297">
        <v>43.836921517725173</v>
      </c>
      <c r="E90" s="297">
        <v>80.414480278431228</v>
      </c>
      <c r="F90" s="297">
        <v>32.854914045264437</v>
      </c>
      <c r="G90" s="297">
        <v>27.974260398208799</v>
      </c>
      <c r="H90" s="297">
        <v>20.838691681966051</v>
      </c>
      <c r="I90" s="297">
        <v>61.84655576249164</v>
      </c>
      <c r="J90" s="297">
        <v>38.016757023885532</v>
      </c>
      <c r="K90" s="297">
        <v>34.323310947963222</v>
      </c>
      <c r="L90" s="297">
        <v>5.5282006631376319</v>
      </c>
      <c r="M90" s="297">
        <v>26.40598304425405</v>
      </c>
      <c r="N90" s="297">
        <v>11.24053337177641</v>
      </c>
      <c r="O90" s="297">
        <v>13.827609605131631</v>
      </c>
      <c r="P90" s="297">
        <v>7.6294258379942779</v>
      </c>
      <c r="Q90" s="297">
        <v>18.14118414776047</v>
      </c>
      <c r="R90" s="297">
        <v>20.803059624201879</v>
      </c>
      <c r="S90" s="297">
        <v>12.483492906202359</v>
      </c>
      <c r="T90" s="297">
        <v>14.156617150213391</v>
      </c>
      <c r="U90" s="297">
        <v>8.8586193605500458</v>
      </c>
      <c r="V90" s="297">
        <v>8.9826798710848745</v>
      </c>
      <c r="W90" s="297">
        <v>5.4243118278109064</v>
      </c>
      <c r="DA90" s="122" t="s">
        <v>1073</v>
      </c>
    </row>
    <row r="91" spans="1:105" ht="12" customHeight="1" x14ac:dyDescent="0.25">
      <c r="A91" s="59" t="s">
        <v>162</v>
      </c>
      <c r="B91" s="297">
        <v>383.03970024299929</v>
      </c>
      <c r="C91" s="297">
        <v>289.4031282480035</v>
      </c>
      <c r="D91" s="297">
        <v>280.40577328840459</v>
      </c>
      <c r="E91" s="297">
        <v>361.65771213526222</v>
      </c>
      <c r="F91" s="297">
        <v>358.90557573803119</v>
      </c>
      <c r="G91" s="297">
        <v>325.45071945097681</v>
      </c>
      <c r="H91" s="297">
        <v>301.17436666732851</v>
      </c>
      <c r="I91" s="297">
        <v>335.82052050660729</v>
      </c>
      <c r="J91" s="297">
        <v>160.53325951546381</v>
      </c>
      <c r="K91" s="297">
        <v>233.7645833115343</v>
      </c>
      <c r="L91" s="297">
        <v>161.0055862966345</v>
      </c>
      <c r="M91" s="297">
        <v>89.09216078732149</v>
      </c>
      <c r="N91" s="297">
        <v>142.33712839681209</v>
      </c>
      <c r="O91" s="297">
        <v>140.3737249332838</v>
      </c>
      <c r="P91" s="297">
        <v>99.744977480941287</v>
      </c>
      <c r="Q91" s="297">
        <v>105.6224716817523</v>
      </c>
      <c r="R91" s="297">
        <v>107.2271370280573</v>
      </c>
      <c r="S91" s="297">
        <v>99.455648588029504</v>
      </c>
      <c r="T91" s="297">
        <v>105.4927673012519</v>
      </c>
      <c r="U91" s="297">
        <v>93.925834240539174</v>
      </c>
      <c r="V91" s="297">
        <v>101.36855369946009</v>
      </c>
      <c r="W91" s="297">
        <v>192.02117868392369</v>
      </c>
      <c r="DA91" s="122" t="s">
        <v>1074</v>
      </c>
    </row>
    <row r="92" spans="1:105" ht="12" customHeight="1" x14ac:dyDescent="0.25">
      <c r="A92" s="60" t="s">
        <v>1021</v>
      </c>
      <c r="B92" s="264">
        <v>15.487858127238701</v>
      </c>
      <c r="C92" s="264">
        <v>15.25157761711222</v>
      </c>
      <c r="D92" s="264">
        <v>13.96757592306197</v>
      </c>
      <c r="E92" s="264">
        <v>13.582503601937031</v>
      </c>
      <c r="F92" s="264">
        <v>18.45758079335474</v>
      </c>
      <c r="G92" s="264">
        <v>17.36950608970184</v>
      </c>
      <c r="H92" s="264">
        <v>18.337598812696889</v>
      </c>
      <c r="I92" s="264">
        <v>15.505621331315149</v>
      </c>
      <c r="J92" s="264">
        <v>16.80862172383187</v>
      </c>
      <c r="K92" s="264">
        <v>13.2962046833198</v>
      </c>
      <c r="L92" s="264">
        <v>13.144795031426479</v>
      </c>
      <c r="M92" s="264">
        <v>12.639869583931439</v>
      </c>
      <c r="N92" s="264">
        <v>15.605801651457091</v>
      </c>
      <c r="O92" s="264">
        <v>16.325353980624818</v>
      </c>
      <c r="P92" s="264">
        <v>13.336786742265071</v>
      </c>
      <c r="Q92" s="264">
        <v>14.75092739674538</v>
      </c>
      <c r="R92" s="264">
        <v>12.92703859031319</v>
      </c>
      <c r="S92" s="264">
        <v>12.023408640434541</v>
      </c>
      <c r="T92" s="264">
        <v>13.57778088194951</v>
      </c>
      <c r="U92" s="264">
        <v>11.07989610078755</v>
      </c>
      <c r="V92" s="264">
        <v>13.182897146913399</v>
      </c>
      <c r="W92" s="264">
        <v>7.0059443241553776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99.372396397698196</v>
      </c>
      <c r="C93" s="263">
        <f t="shared" si="3"/>
        <v>74.460508840615347</v>
      </c>
      <c r="D93" s="263">
        <f t="shared" si="3"/>
        <v>70.782202472383233</v>
      </c>
      <c r="E93" s="263">
        <f t="shared" si="3"/>
        <v>92.300443599256624</v>
      </c>
      <c r="F93" s="263">
        <f t="shared" si="3"/>
        <v>87.540708319784613</v>
      </c>
      <c r="G93" s="263">
        <f t="shared" si="3"/>
        <v>79.810106775729366</v>
      </c>
      <c r="H93" s="263">
        <f t="shared" si="3"/>
        <v>73.823757341577675</v>
      </c>
      <c r="I93" s="263">
        <f t="shared" si="3"/>
        <v>87.682647306354909</v>
      </c>
      <c r="J93" s="263">
        <f t="shared" si="3"/>
        <v>48.510699967559539</v>
      </c>
      <c r="K93" s="263">
        <f t="shared" si="3"/>
        <v>59.997832309107359</v>
      </c>
      <c r="L93" s="263">
        <f t="shared" si="3"/>
        <v>39.687122580576812</v>
      </c>
      <c r="M93" s="263">
        <f t="shared" si="3"/>
        <v>37.408903183646188</v>
      </c>
      <c r="N93" s="263">
        <f t="shared" si="3"/>
        <v>43.653219278574142</v>
      </c>
      <c r="O93" s="263">
        <f t="shared" si="3"/>
        <v>41.832005927315009</v>
      </c>
      <c r="P93" s="263">
        <f t="shared" si="3"/>
        <v>30.360397149682633</v>
      </c>
      <c r="Q93" s="263">
        <f t="shared" si="3"/>
        <v>33.969469162191935</v>
      </c>
      <c r="R93" s="263">
        <f t="shared" si="3"/>
        <v>33.604920573291352</v>
      </c>
      <c r="S93" s="263">
        <f t="shared" si="3"/>
        <v>29.42039987346616</v>
      </c>
      <c r="T93" s="263">
        <f t="shared" si="3"/>
        <v>33.303040956919475</v>
      </c>
      <c r="U93" s="263">
        <f t="shared" si="3"/>
        <v>28.413550409384968</v>
      </c>
      <c r="V93" s="263">
        <f t="shared" si="3"/>
        <v>31.02382028793761</v>
      </c>
      <c r="W93" s="263">
        <f t="shared" si="3"/>
        <v>44.235010507185187</v>
      </c>
      <c r="DA93" s="70"/>
    </row>
    <row r="94" spans="1:105" ht="12" customHeight="1" x14ac:dyDescent="0.25">
      <c r="A94" s="60" t="s">
        <v>1024</v>
      </c>
      <c r="B94" s="264">
        <v>55.336416801220253</v>
      </c>
      <c r="C94" s="264">
        <v>38.995806042840741</v>
      </c>
      <c r="D94" s="264">
        <v>37.571137693088858</v>
      </c>
      <c r="E94" s="264">
        <v>52.621822272586023</v>
      </c>
      <c r="F94" s="264">
        <v>44.017201227241777</v>
      </c>
      <c r="G94" s="264">
        <v>39.526450796870662</v>
      </c>
      <c r="H94" s="264">
        <v>35.05409758603227</v>
      </c>
      <c r="I94" s="264">
        <v>44.5634622485262</v>
      </c>
      <c r="J94" s="264">
        <v>17.75553757899722</v>
      </c>
      <c r="K94" s="264">
        <v>28.712167510974989</v>
      </c>
      <c r="L94" s="264">
        <v>16.61736545092176</v>
      </c>
      <c r="M94" s="264">
        <v>11.742413640184999</v>
      </c>
      <c r="N94" s="264">
        <v>15.53155551295605</v>
      </c>
      <c r="O94" s="264">
        <v>14.163125825972269</v>
      </c>
      <c r="P94" s="264">
        <v>9.7994015356206372</v>
      </c>
      <c r="Q94" s="264">
        <v>10.92646489680719</v>
      </c>
      <c r="R94" s="264">
        <v>11.51542853848116</v>
      </c>
      <c r="S94" s="264">
        <v>9.9916303127318216</v>
      </c>
      <c r="T94" s="264">
        <v>10.92887962647708</v>
      </c>
      <c r="U94" s="264">
        <v>9.7319796288264548</v>
      </c>
      <c r="V94" s="264">
        <v>10.14391842954052</v>
      </c>
      <c r="W94" s="264">
        <v>25.005670040535829</v>
      </c>
      <c r="DA94" s="72" t="s">
        <v>1076</v>
      </c>
    </row>
    <row r="95" spans="1:105" ht="12" customHeight="1" x14ac:dyDescent="0.25">
      <c r="A95" s="60" t="s">
        <v>1026</v>
      </c>
      <c r="B95" s="264">
        <v>21.661208204809089</v>
      </c>
      <c r="C95" s="264">
        <v>14.913868872628781</v>
      </c>
      <c r="D95" s="264">
        <v>14.496124923035181</v>
      </c>
      <c r="E95" s="264">
        <v>19.91584380042849</v>
      </c>
      <c r="F95" s="264">
        <v>20.886604718471471</v>
      </c>
      <c r="G95" s="264">
        <v>19.188144837302861</v>
      </c>
      <c r="H95" s="264">
        <v>17.42627700399073</v>
      </c>
      <c r="I95" s="264">
        <v>22.543188993156701</v>
      </c>
      <c r="J95" s="264">
        <v>12.164241381324119</v>
      </c>
      <c r="K95" s="264">
        <v>14.95458287290683</v>
      </c>
      <c r="L95" s="264">
        <v>9.5030314129312607</v>
      </c>
      <c r="M95" s="264">
        <v>9.0070465912550333</v>
      </c>
      <c r="N95" s="264">
        <v>11.09291115526155</v>
      </c>
      <c r="O95" s="264">
        <v>11.197275982336929</v>
      </c>
      <c r="P95" s="264">
        <v>7.4583280128417462</v>
      </c>
      <c r="Q95" s="264">
        <v>7.7834209750483332</v>
      </c>
      <c r="R95" s="264">
        <v>8.2067760333572544</v>
      </c>
      <c r="S95" s="264">
        <v>7.3496713959080582</v>
      </c>
      <c r="T95" s="264">
        <v>8.3078005125717063</v>
      </c>
      <c r="U95" s="264">
        <v>7.2013082932184691</v>
      </c>
      <c r="V95" s="264">
        <v>7.6878192604953028</v>
      </c>
      <c r="W95" s="264">
        <v>10.10595453115509</v>
      </c>
      <c r="DA95" s="72" t="s">
        <v>1077</v>
      </c>
    </row>
    <row r="96" spans="1:105" ht="12" customHeight="1" x14ac:dyDescent="0.25">
      <c r="A96" s="64" t="s">
        <v>30</v>
      </c>
      <c r="B96" s="231">
        <v>3.8122015496402512E-2</v>
      </c>
      <c r="C96" s="231">
        <v>3.485325506755995E-2</v>
      </c>
      <c r="D96" s="231">
        <v>3.2396614931287877E-2</v>
      </c>
      <c r="E96" s="231">
        <v>3.1021852090964652E-2</v>
      </c>
      <c r="F96" s="231">
        <v>2.004375738859859E-2</v>
      </c>
      <c r="G96" s="231">
        <v>2.1111035859525139E-2</v>
      </c>
      <c r="H96" s="231">
        <v>2.322242073081188E-2</v>
      </c>
      <c r="I96" s="231">
        <v>2.3210893128035221E-2</v>
      </c>
      <c r="J96" s="231">
        <v>1.253426508539778E-2</v>
      </c>
      <c r="K96" s="231">
        <v>1.106618683554954E-2</v>
      </c>
      <c r="L96" s="231">
        <v>7.4488923357189044E-3</v>
      </c>
      <c r="M96" s="231">
        <v>7.2557175319478417E-3</v>
      </c>
      <c r="N96" s="231">
        <v>7.7639646742396588E-3</v>
      </c>
      <c r="O96" s="231">
        <v>2.8368971014635582E-3</v>
      </c>
      <c r="P96" s="231">
        <v>2.42081374508181E-3</v>
      </c>
      <c r="Q96" s="231">
        <v>1.797320253723102E-3</v>
      </c>
      <c r="R96" s="231">
        <v>0</v>
      </c>
      <c r="S96" s="231">
        <v>0</v>
      </c>
      <c r="T96" s="231">
        <v>2.8762677023766968E-3</v>
      </c>
      <c r="U96" s="231">
        <v>1.274895637165612E-3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1.0988786256978531</v>
      </c>
      <c r="F97" s="231">
        <v>0</v>
      </c>
      <c r="G97" s="231">
        <v>0</v>
      </c>
      <c r="H97" s="231">
        <v>0</v>
      </c>
      <c r="I97" s="231">
        <v>2.6473139755266781</v>
      </c>
      <c r="J97" s="231">
        <v>1.2717412916079429</v>
      </c>
      <c r="K97" s="231">
        <v>0</v>
      </c>
      <c r="L97" s="231">
        <v>0</v>
      </c>
      <c r="M97" s="231">
        <v>0.1020709633720623</v>
      </c>
      <c r="N97" s="231">
        <v>0</v>
      </c>
      <c r="O97" s="231">
        <v>6.5669019695031297E-3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7.2504678507000514E-2</v>
      </c>
      <c r="C98" s="231">
        <v>0.33653808900823828</v>
      </c>
      <c r="D98" s="231">
        <v>0.25812545384051538</v>
      </c>
      <c r="E98" s="231">
        <v>0.17268264268696029</v>
      </c>
      <c r="F98" s="231">
        <v>6.5938572869340795E-2</v>
      </c>
      <c r="G98" s="231">
        <v>9.5053086483438035E-2</v>
      </c>
      <c r="H98" s="231">
        <v>0.1094496880368822</v>
      </c>
      <c r="I98" s="231">
        <v>0.10645638192066049</v>
      </c>
      <c r="J98" s="231">
        <v>4.4944917056740363E-2</v>
      </c>
      <c r="K98" s="231">
        <v>5.6680014756668007E-2</v>
      </c>
      <c r="L98" s="231">
        <v>0</v>
      </c>
      <c r="M98" s="231">
        <v>6.5529386086963515E-2</v>
      </c>
      <c r="N98" s="231">
        <v>4.6699928737777119E-2</v>
      </c>
      <c r="O98" s="231">
        <v>1.124986151793218E-2</v>
      </c>
      <c r="P98" s="231">
        <v>3.925278603471272E-3</v>
      </c>
      <c r="Q98" s="231">
        <v>1.4570358290840661E-2</v>
      </c>
      <c r="R98" s="231">
        <v>2.296424129245157E-2</v>
      </c>
      <c r="S98" s="231">
        <v>1.4120667332219511E-2</v>
      </c>
      <c r="T98" s="231">
        <v>2.329342974231776E-2</v>
      </c>
      <c r="U98" s="231">
        <v>2.1549760213005101E-2</v>
      </c>
      <c r="V98" s="231">
        <v>3.106183675749789E-2</v>
      </c>
      <c r="W98" s="231">
        <v>1.6338990610217291E-2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0.16365612879786981</v>
      </c>
      <c r="G99" s="231">
        <v>0.14645003237700649</v>
      </c>
      <c r="H99" s="231">
        <v>8.8027969838553877E-2</v>
      </c>
      <c r="I99" s="231">
        <v>0.117334273197523</v>
      </c>
      <c r="J99" s="231">
        <v>4.5794491236363352E-2</v>
      </c>
      <c r="K99" s="231">
        <v>0</v>
      </c>
      <c r="L99" s="231">
        <v>0</v>
      </c>
      <c r="M99" s="231">
        <v>0.77000744022123924</v>
      </c>
      <c r="N99" s="231">
        <v>0.37380972498950238</v>
      </c>
      <c r="O99" s="231">
        <v>0.16586218255450799</v>
      </c>
      <c r="P99" s="231">
        <v>0.182965376159647</v>
      </c>
      <c r="Q99" s="231">
        <v>0.28673017108624038</v>
      </c>
      <c r="R99" s="231">
        <v>0.1961660438770296</v>
      </c>
      <c r="S99" s="231">
        <v>0.11102594662604411</v>
      </c>
      <c r="T99" s="231">
        <v>0.25265098106638839</v>
      </c>
      <c r="U99" s="231">
        <v>0.21266511794424489</v>
      </c>
      <c r="V99" s="231">
        <v>0.2325673787337966</v>
      </c>
      <c r="W99" s="231">
        <v>0.37241787812559918</v>
      </c>
      <c r="DA99" s="73" t="s">
        <v>1081</v>
      </c>
    </row>
    <row r="100" spans="1:105" ht="12" customHeight="1" x14ac:dyDescent="0.25">
      <c r="A100" s="64" t="s">
        <v>70</v>
      </c>
      <c r="B100" s="231">
        <v>3.2881740959429391</v>
      </c>
      <c r="C100" s="231">
        <v>2.1283048284184001</v>
      </c>
      <c r="D100" s="231">
        <v>1.729149494929876</v>
      </c>
      <c r="E100" s="231">
        <v>2.882081332194343</v>
      </c>
      <c r="F100" s="231">
        <v>0.76177446671490112</v>
      </c>
      <c r="G100" s="231">
        <v>0.62742590984651037</v>
      </c>
      <c r="H100" s="231">
        <v>0.47586838074163113</v>
      </c>
      <c r="I100" s="231">
        <v>1.196016009237479</v>
      </c>
      <c r="J100" s="231">
        <v>0.6506098588981083</v>
      </c>
      <c r="K100" s="231">
        <v>0.67687323481024431</v>
      </c>
      <c r="L100" s="231">
        <v>0.1060983868466969</v>
      </c>
      <c r="M100" s="231">
        <v>0.50861782149906354</v>
      </c>
      <c r="N100" s="231">
        <v>0.17822682629386319</v>
      </c>
      <c r="O100" s="231">
        <v>0.1819539068057007</v>
      </c>
      <c r="P100" s="231">
        <v>0.1211695536161312</v>
      </c>
      <c r="Q100" s="231">
        <v>0.37756177261423718</v>
      </c>
      <c r="R100" s="231">
        <v>0.37719045887528302</v>
      </c>
      <c r="S100" s="231">
        <v>0.20320348187315351</v>
      </c>
      <c r="T100" s="231">
        <v>0.23495942468301431</v>
      </c>
      <c r="U100" s="231">
        <v>0.1435548001452937</v>
      </c>
      <c r="V100" s="231">
        <v>0.1508323434809366</v>
      </c>
      <c r="W100" s="231">
        <v>0.15487907904597109</v>
      </c>
      <c r="DA100" s="73" t="s">
        <v>1082</v>
      </c>
    </row>
    <row r="101" spans="1:105" ht="12" customHeight="1" x14ac:dyDescent="0.25">
      <c r="A101" s="64" t="s">
        <v>34</v>
      </c>
      <c r="B101" s="231">
        <v>4.9552616479955134</v>
      </c>
      <c r="C101" s="231">
        <v>2.7040369132802149E-2</v>
      </c>
      <c r="D101" s="231">
        <v>1.4158340350268259</v>
      </c>
      <c r="E101" s="231">
        <v>2.7692483972610509</v>
      </c>
      <c r="F101" s="231">
        <v>2.4235854268955199</v>
      </c>
      <c r="G101" s="231">
        <v>2.314641371920509</v>
      </c>
      <c r="H101" s="231">
        <v>1.979235371789273</v>
      </c>
      <c r="I101" s="231">
        <v>3.092324940403238</v>
      </c>
      <c r="J101" s="231">
        <v>1.214034547901282</v>
      </c>
      <c r="K101" s="231">
        <v>1.593519008924809</v>
      </c>
      <c r="L101" s="231">
        <v>0.74403363853894011</v>
      </c>
      <c r="M101" s="231">
        <v>2.9326740510507949E-2</v>
      </c>
      <c r="N101" s="231">
        <v>2.6639264277179908</v>
      </c>
      <c r="O101" s="231">
        <v>1.6816575098719371</v>
      </c>
      <c r="P101" s="231">
        <v>1.3299920406377661</v>
      </c>
      <c r="Q101" s="231">
        <v>2.1141598436270458E-2</v>
      </c>
      <c r="R101" s="231">
        <v>0.6859587113683937</v>
      </c>
      <c r="S101" s="231">
        <v>0.53127313927625819</v>
      </c>
      <c r="T101" s="231">
        <v>0.62723408423830107</v>
      </c>
      <c r="U101" s="231">
        <v>0.5385345891053821</v>
      </c>
      <c r="V101" s="231">
        <v>0.23771182931574319</v>
      </c>
      <c r="W101" s="231">
        <v>0.18340238563796971</v>
      </c>
      <c r="DA101" s="73" t="s">
        <v>1083</v>
      </c>
    </row>
    <row r="102" spans="1:105" ht="12" customHeight="1" x14ac:dyDescent="0.25">
      <c r="A102" s="64" t="s">
        <v>162</v>
      </c>
      <c r="B102" s="231">
        <v>13.26414317426485</v>
      </c>
      <c r="C102" s="231">
        <v>12.345490016517809</v>
      </c>
      <c r="D102" s="231">
        <v>11.06061932430668</v>
      </c>
      <c r="E102" s="231">
        <v>12.961930950497321</v>
      </c>
      <c r="F102" s="231">
        <v>8.3215893726634391</v>
      </c>
      <c r="G102" s="231">
        <v>7.2994320798845953</v>
      </c>
      <c r="H102" s="231">
        <v>6.8775602794151167</v>
      </c>
      <c r="I102" s="231">
        <v>6.4942455372745904</v>
      </c>
      <c r="J102" s="231">
        <v>2.7473285334724329</v>
      </c>
      <c r="K102" s="231">
        <v>4.6099570618357424</v>
      </c>
      <c r="L102" s="231">
        <v>3.0900529883595298</v>
      </c>
      <c r="M102" s="231">
        <v>1.716045210524819</v>
      </c>
      <c r="N102" s="231">
        <v>2.2568586221755789</v>
      </c>
      <c r="O102" s="231">
        <v>1.8471412191880889</v>
      </c>
      <c r="P102" s="231">
        <v>1.5841368214929861</v>
      </c>
      <c r="Q102" s="231">
        <v>2.198258245506127</v>
      </c>
      <c r="R102" s="231">
        <v>1.944187718062528</v>
      </c>
      <c r="S102" s="231">
        <v>1.6189166154770089</v>
      </c>
      <c r="T102" s="231">
        <v>1.750878733974073</v>
      </c>
      <c r="U102" s="231">
        <v>1.522077404400789</v>
      </c>
      <c r="V102" s="231">
        <v>1.7021263953733829</v>
      </c>
      <c r="W102" s="231">
        <v>5.4827348161306144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4.300259260238002E-2</v>
      </c>
      <c r="C104" s="231">
        <v>4.1642314483968809E-2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3.2800022972327487E-2</v>
      </c>
      <c r="K104" s="231">
        <v>3.2403218801897463E-2</v>
      </c>
      <c r="L104" s="231">
        <v>0.38497516496713591</v>
      </c>
      <c r="M104" s="231">
        <v>0.377124372124305</v>
      </c>
      <c r="N104" s="231">
        <v>0.37186920861372558</v>
      </c>
      <c r="O104" s="231">
        <v>0.39494303630332822</v>
      </c>
      <c r="P104" s="231">
        <v>0.33156809042063862</v>
      </c>
      <c r="Q104" s="231">
        <v>0.39654101822648402</v>
      </c>
      <c r="R104" s="231">
        <v>0.41244815530059409</v>
      </c>
      <c r="S104" s="231">
        <v>0.32862819891494638</v>
      </c>
      <c r="T104" s="231">
        <v>0.39370556324335981</v>
      </c>
      <c r="U104" s="231">
        <v>0.37217285850907961</v>
      </c>
      <c r="V104" s="231">
        <v>0.40886836146018252</v>
      </c>
      <c r="W104" s="231">
        <v>0.43568226172921409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9.1300169931418029</v>
      </c>
      <c r="G105" s="231">
        <v>8.6840313209312736</v>
      </c>
      <c r="H105" s="231">
        <v>7.8729128934384658</v>
      </c>
      <c r="I105" s="231">
        <v>8.8662869824684964</v>
      </c>
      <c r="J105" s="231">
        <v>6.1444534530935258</v>
      </c>
      <c r="K105" s="231">
        <v>7.9740841469419204</v>
      </c>
      <c r="L105" s="231">
        <v>5.1704223418832376</v>
      </c>
      <c r="M105" s="231">
        <v>5.4310689393841249</v>
      </c>
      <c r="N105" s="231">
        <v>5.1937564520588744</v>
      </c>
      <c r="O105" s="231">
        <v>6.9050644670244719</v>
      </c>
      <c r="P105" s="231">
        <v>3.9021500381660248</v>
      </c>
      <c r="Q105" s="231">
        <v>4.4868204906344111</v>
      </c>
      <c r="R105" s="231">
        <v>4.5678607045809736</v>
      </c>
      <c r="S105" s="231">
        <v>4.5425033464084272</v>
      </c>
      <c r="T105" s="231">
        <v>5.0222020279218746</v>
      </c>
      <c r="U105" s="231">
        <v>4.3894788672635094</v>
      </c>
      <c r="V105" s="231">
        <v>4.9246511153737629</v>
      </c>
      <c r="W105" s="231">
        <v>3.4604991198755082</v>
      </c>
      <c r="DA105" s="73" t="s">
        <v>1087</v>
      </c>
    </row>
    <row r="106" spans="1:105" ht="12" customHeight="1" x14ac:dyDescent="0.25">
      <c r="A106" s="60" t="s">
        <v>1038</v>
      </c>
      <c r="B106" s="264">
        <v>22.374771391668851</v>
      </c>
      <c r="C106" s="264">
        <v>20.55083392514582</v>
      </c>
      <c r="D106" s="264">
        <v>18.714939856259189</v>
      </c>
      <c r="E106" s="264">
        <v>19.762777526242111</v>
      </c>
      <c r="F106" s="264">
        <v>22.636902374071362</v>
      </c>
      <c r="G106" s="264">
        <v>21.09551114155585</v>
      </c>
      <c r="H106" s="264">
        <v>21.343382751554671</v>
      </c>
      <c r="I106" s="264">
        <v>20.575996064672012</v>
      </c>
      <c r="J106" s="264">
        <v>18.590921007238201</v>
      </c>
      <c r="K106" s="264">
        <v>16.33108192522554</v>
      </c>
      <c r="L106" s="264">
        <v>13.56672571672379</v>
      </c>
      <c r="M106" s="264">
        <v>16.65944295220616</v>
      </c>
      <c r="N106" s="264">
        <v>17.028752610356541</v>
      </c>
      <c r="O106" s="264">
        <v>16.471604119005811</v>
      </c>
      <c r="P106" s="264">
        <v>13.102667601220251</v>
      </c>
      <c r="Q106" s="264">
        <v>15.25958329033641</v>
      </c>
      <c r="R106" s="264">
        <v>13.882716001452939</v>
      </c>
      <c r="S106" s="264">
        <v>12.079098164826281</v>
      </c>
      <c r="T106" s="264">
        <v>14.06636081787069</v>
      </c>
      <c r="U106" s="264">
        <v>11.48026248734004</v>
      </c>
      <c r="V106" s="264">
        <v>13.192082597901789</v>
      </c>
      <c r="W106" s="264">
        <v>9.1233859354942695</v>
      </c>
      <c r="DA106" s="72" t="s">
        <v>1088</v>
      </c>
    </row>
    <row r="107" spans="1:105" ht="12" customHeight="1" x14ac:dyDescent="0.25">
      <c r="A107" s="132" t="s">
        <v>1040</v>
      </c>
      <c r="B107" s="318">
        <v>60.651710094979627</v>
      </c>
      <c r="C107" s="318">
        <v>51.437346818609228</v>
      </c>
      <c r="D107" s="318">
        <v>47.867855769257282</v>
      </c>
      <c r="E107" s="318">
        <v>56.221856792460471</v>
      </c>
      <c r="F107" s="318">
        <v>53.841341806040063</v>
      </c>
      <c r="G107" s="318">
        <v>49.209018975072787</v>
      </c>
      <c r="H107" s="318">
        <v>47.342393268076329</v>
      </c>
      <c r="I107" s="318">
        <v>49.823246022021259</v>
      </c>
      <c r="J107" s="318">
        <v>32.284022579933193</v>
      </c>
      <c r="K107" s="318">
        <v>36.858474773482897</v>
      </c>
      <c r="L107" s="318">
        <v>26.99018376181354</v>
      </c>
      <c r="M107" s="318">
        <v>25.727032677699849</v>
      </c>
      <c r="N107" s="318">
        <v>29.1664931755788</v>
      </c>
      <c r="O107" s="318">
        <v>27.44848498946342</v>
      </c>
      <c r="P107" s="318">
        <v>21.265658052880379</v>
      </c>
      <c r="Q107" s="318">
        <v>24.121800360171719</v>
      </c>
      <c r="R107" s="318">
        <v>22.7867719309967</v>
      </c>
      <c r="S107" s="318">
        <v>19.927120220737759</v>
      </c>
      <c r="T107" s="318">
        <v>22.4819995384123</v>
      </c>
      <c r="U107" s="318">
        <v>18.896690624690379</v>
      </c>
      <c r="V107" s="318">
        <v>21.074214533904961</v>
      </c>
      <c r="W107" s="318">
        <v>25.78925930084899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1424.1946300701179</v>
      </c>
      <c r="C110" s="225">
        <v>1488.263902857163</v>
      </c>
      <c r="D110" s="225">
        <v>1540.690532738271</v>
      </c>
      <c r="E110" s="225">
        <v>1508.5774938959401</v>
      </c>
      <c r="F110" s="225">
        <v>1434.275591317599</v>
      </c>
      <c r="G110" s="225">
        <v>1336.7814408884531</v>
      </c>
      <c r="H110" s="225">
        <v>1308.5324305774409</v>
      </c>
      <c r="I110" s="225">
        <v>1287.50140677525</v>
      </c>
      <c r="J110" s="225">
        <v>1320.113212955001</v>
      </c>
      <c r="K110" s="225">
        <v>1197.5279449699051</v>
      </c>
      <c r="L110" s="225">
        <v>1223.5096016050441</v>
      </c>
      <c r="M110" s="225">
        <v>1234.9980892328269</v>
      </c>
      <c r="N110" s="225">
        <v>1213.043374414827</v>
      </c>
      <c r="O110" s="225">
        <v>1163.838731250597</v>
      </c>
      <c r="P110" s="225">
        <v>1205.546001719691</v>
      </c>
      <c r="Q110" s="225">
        <v>795.86318907041164</v>
      </c>
      <c r="R110" s="225">
        <v>829.19652240374512</v>
      </c>
      <c r="S110" s="225">
        <v>904.7745294735837</v>
      </c>
      <c r="T110" s="225">
        <v>836.97095633897015</v>
      </c>
      <c r="U110" s="225">
        <v>948.58364383299909</v>
      </c>
      <c r="V110" s="225">
        <v>959.60877042132415</v>
      </c>
      <c r="W110" s="225">
        <v>925.28883683874562</v>
      </c>
      <c r="DA110" s="89" t="s">
        <v>1090</v>
      </c>
    </row>
    <row r="111" spans="1:105" ht="12" customHeight="1" x14ac:dyDescent="0.25">
      <c r="A111" s="55" t="s">
        <v>92</v>
      </c>
      <c r="B111" s="261">
        <v>1.9638686179535401</v>
      </c>
      <c r="C111" s="261">
        <v>2.395192090851562</v>
      </c>
      <c r="D111" s="261">
        <v>2.4096689137519332</v>
      </c>
      <c r="E111" s="261">
        <v>2.0852684327285038</v>
      </c>
      <c r="F111" s="261">
        <v>1.932279744466713</v>
      </c>
      <c r="G111" s="261">
        <v>1.8002941295922801</v>
      </c>
      <c r="H111" s="261">
        <v>1.8471449893067839</v>
      </c>
      <c r="I111" s="261">
        <v>1.5535049232147671</v>
      </c>
      <c r="J111" s="261">
        <v>1.891788882989984</v>
      </c>
      <c r="K111" s="261">
        <v>1.640000694508676</v>
      </c>
      <c r="L111" s="261">
        <v>1.827176452666655</v>
      </c>
      <c r="M111" s="261">
        <v>1.3101326975867831</v>
      </c>
      <c r="N111" s="261">
        <v>1.801297904320053</v>
      </c>
      <c r="O111" s="261">
        <v>1.816225018025682</v>
      </c>
      <c r="P111" s="261">
        <v>1.955710792848925</v>
      </c>
      <c r="Q111" s="261">
        <v>2.1241866387083341</v>
      </c>
      <c r="R111" s="261">
        <v>2.008310547807195</v>
      </c>
      <c r="S111" s="261">
        <v>2.0220955382014432</v>
      </c>
      <c r="T111" s="261">
        <v>2.0530579389431929</v>
      </c>
      <c r="U111" s="261">
        <v>2.8490355068957189</v>
      </c>
      <c r="V111" s="261">
        <v>3.1483399306494899</v>
      </c>
      <c r="W111" s="261">
        <v>2.710004635196829</v>
      </c>
      <c r="DA111" s="67" t="s">
        <v>1091</v>
      </c>
    </row>
    <row r="112" spans="1:105" ht="12" customHeight="1" x14ac:dyDescent="0.25">
      <c r="A112" s="202" t="s">
        <v>93</v>
      </c>
      <c r="B112" s="226">
        <v>15.671915138975301</v>
      </c>
      <c r="C112" s="226">
        <v>19.113929947353789</v>
      </c>
      <c r="D112" s="226">
        <v>19.229456789578609</v>
      </c>
      <c r="E112" s="226">
        <v>16.640700717423581</v>
      </c>
      <c r="F112" s="226">
        <v>15.419832010758061</v>
      </c>
      <c r="G112" s="226">
        <v>14.36657043461808</v>
      </c>
      <c r="H112" s="226">
        <v>14.74044610579147</v>
      </c>
      <c r="I112" s="226">
        <v>12.39716195983234</v>
      </c>
      <c r="J112" s="226">
        <v>15.09670991431733</v>
      </c>
      <c r="K112" s="226">
        <v>13.087408942347359</v>
      </c>
      <c r="L112" s="226">
        <v>14.581094706816691</v>
      </c>
      <c r="M112" s="226">
        <v>10.45502141521701</v>
      </c>
      <c r="N112" s="226">
        <v>14.374580681438321</v>
      </c>
      <c r="O112" s="226">
        <v>14.493700900136179</v>
      </c>
      <c r="P112" s="226">
        <v>15.60681468287078</v>
      </c>
      <c r="Q112" s="226">
        <v>16.951272827951328</v>
      </c>
      <c r="R112" s="226">
        <v>16.026567251092921</v>
      </c>
      <c r="S112" s="226">
        <v>16.136573184114749</v>
      </c>
      <c r="T112" s="226">
        <v>16.383656982128329</v>
      </c>
      <c r="U112" s="226">
        <v>22.735656695061799</v>
      </c>
      <c r="V112" s="226">
        <v>25.124143117680539</v>
      </c>
      <c r="W112" s="226">
        <v>21.626173095678631</v>
      </c>
      <c r="DA112" s="174" t="s">
        <v>1092</v>
      </c>
    </row>
    <row r="113" spans="1:105" ht="12" customHeight="1" x14ac:dyDescent="0.25">
      <c r="A113" s="202" t="s">
        <v>94</v>
      </c>
      <c r="B113" s="226">
        <v>19.215202224545639</v>
      </c>
      <c r="C113" s="226">
        <v>23.43542738633133</v>
      </c>
      <c r="D113" s="226">
        <v>23.577073867698001</v>
      </c>
      <c r="E113" s="226">
        <v>20.403022005155059</v>
      </c>
      <c r="F113" s="226">
        <v>18.90612523917811</v>
      </c>
      <c r="G113" s="226">
        <v>17.614730154314429</v>
      </c>
      <c r="H113" s="226">
        <v>18.073135943570399</v>
      </c>
      <c r="I113" s="226">
        <v>15.20005512767208</v>
      </c>
      <c r="J113" s="226">
        <v>18.50994797741599</v>
      </c>
      <c r="K113" s="226">
        <v>16.04636109833951</v>
      </c>
      <c r="L113" s="226">
        <v>17.87775654488734</v>
      </c>
      <c r="M113" s="226">
        <v>12.81881307892824</v>
      </c>
      <c r="N113" s="226">
        <v>17.62455144999873</v>
      </c>
      <c r="O113" s="226">
        <v>17.77060373978038</v>
      </c>
      <c r="P113" s="226">
        <v>19.135383107490352</v>
      </c>
      <c r="Q113" s="226">
        <v>20.783811835636811</v>
      </c>
      <c r="R113" s="226">
        <v>19.650038171095289</v>
      </c>
      <c r="S113" s="226">
        <v>19.78491551251587</v>
      </c>
      <c r="T113" s="226">
        <v>20.087862861524481</v>
      </c>
      <c r="U113" s="226">
        <v>27.875995832633251</v>
      </c>
      <c r="V113" s="226">
        <v>30.804498776543468</v>
      </c>
      <c r="W113" s="226">
        <v>26.515667401939719</v>
      </c>
      <c r="DA113" s="174" t="s">
        <v>1093</v>
      </c>
    </row>
    <row r="114" spans="1:105" ht="12" customHeight="1" x14ac:dyDescent="0.25">
      <c r="A114" s="202" t="s">
        <v>95</v>
      </c>
      <c r="B114" s="226">
        <v>35.581360115819592</v>
      </c>
      <c r="C114" s="226">
        <v>43.396076271110523</v>
      </c>
      <c r="D114" s="226">
        <v>43.658367263614821</v>
      </c>
      <c r="E114" s="226">
        <v>37.780881248757183</v>
      </c>
      <c r="F114" s="226">
        <v>35.009033091031569</v>
      </c>
      <c r="G114" s="226">
        <v>32.61771849390297</v>
      </c>
      <c r="H114" s="226">
        <v>33.466562095759933</v>
      </c>
      <c r="I114" s="226">
        <v>28.146393098436349</v>
      </c>
      <c r="J114" s="226">
        <v>34.275419899990027</v>
      </c>
      <c r="K114" s="226">
        <v>29.713522976050609</v>
      </c>
      <c r="L114" s="226">
        <v>33.104772265889032</v>
      </c>
      <c r="M114" s="226">
        <v>23.736976540173188</v>
      </c>
      <c r="N114" s="226">
        <v>32.635904878540707</v>
      </c>
      <c r="O114" s="226">
        <v>32.906354237216902</v>
      </c>
      <c r="P114" s="226">
        <v>35.433556688362373</v>
      </c>
      <c r="Q114" s="226">
        <v>38.486001076718473</v>
      </c>
      <c r="R114" s="226">
        <v>36.386558740569043</v>
      </c>
      <c r="S114" s="226">
        <v>36.636315115780057</v>
      </c>
      <c r="T114" s="226">
        <v>37.197291711042659</v>
      </c>
      <c r="U114" s="226">
        <v>51.618808624402227</v>
      </c>
      <c r="V114" s="226">
        <v>57.04160442065993</v>
      </c>
      <c r="W114" s="226">
        <v>49.099848105398962</v>
      </c>
      <c r="DA114" s="174" t="s">
        <v>1094</v>
      </c>
    </row>
    <row r="115" spans="1:105" ht="12" customHeight="1" x14ac:dyDescent="0.25">
      <c r="A115" s="56" t="s">
        <v>96</v>
      </c>
      <c r="B115" s="262">
        <v>93.843369173926504</v>
      </c>
      <c r="C115" s="262">
        <v>103.4117083397001</v>
      </c>
      <c r="D115" s="262">
        <v>105.67324606422039</v>
      </c>
      <c r="E115" s="262">
        <v>100.1275579616668</v>
      </c>
      <c r="F115" s="262">
        <v>89.330444163240756</v>
      </c>
      <c r="G115" s="262">
        <v>82.821501662794731</v>
      </c>
      <c r="H115" s="262">
        <v>82.120658004262012</v>
      </c>
      <c r="I115" s="262">
        <v>75.868484869553129</v>
      </c>
      <c r="J115" s="262">
        <v>79.471896513666906</v>
      </c>
      <c r="K115" s="262">
        <v>72.027247838034015</v>
      </c>
      <c r="L115" s="262">
        <v>76.29801198298199</v>
      </c>
      <c r="M115" s="262">
        <v>78.943774925148887</v>
      </c>
      <c r="N115" s="262">
        <v>72.486307051161731</v>
      </c>
      <c r="O115" s="262">
        <v>66.366672733520161</v>
      </c>
      <c r="P115" s="262">
        <v>73.739105878558547</v>
      </c>
      <c r="Q115" s="262">
        <v>47.958183737127982</v>
      </c>
      <c r="R115" s="262">
        <v>48.172596043663582</v>
      </c>
      <c r="S115" s="262">
        <v>52.352139161149687</v>
      </c>
      <c r="T115" s="262">
        <v>47.830105817690402</v>
      </c>
      <c r="U115" s="262">
        <v>51.669223572723908</v>
      </c>
      <c r="V115" s="262">
        <v>52.34127501813591</v>
      </c>
      <c r="W115" s="262">
        <v>54.095310336174691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1.1452939955338091</v>
      </c>
      <c r="G116" s="228">
        <v>1.069441268540428</v>
      </c>
      <c r="H116" s="228">
        <v>0.64815137778178478</v>
      </c>
      <c r="I116" s="228">
        <v>0.92631190681540709</v>
      </c>
      <c r="J116" s="228">
        <v>0.64189779716702644</v>
      </c>
      <c r="K116" s="228">
        <v>0</v>
      </c>
      <c r="L116" s="228">
        <v>0</v>
      </c>
      <c r="M116" s="228">
        <v>12.353443112160971</v>
      </c>
      <c r="N116" s="228">
        <v>5.3076695939439356</v>
      </c>
      <c r="O116" s="228">
        <v>2.6453147643015948</v>
      </c>
      <c r="P116" s="228">
        <v>3.4725592617027661</v>
      </c>
      <c r="Q116" s="228">
        <v>2.4754326824794481</v>
      </c>
      <c r="R116" s="228">
        <v>2.1073522093808892</v>
      </c>
      <c r="S116" s="228">
        <v>1.576433520431084</v>
      </c>
      <c r="T116" s="228">
        <v>2.838658870892464</v>
      </c>
      <c r="U116" s="228">
        <v>3.112595319804266</v>
      </c>
      <c r="V116" s="228">
        <v>2.9344279108483442</v>
      </c>
      <c r="W116" s="228">
        <v>2.555381716613554</v>
      </c>
      <c r="DA116" s="69" t="s">
        <v>1096</v>
      </c>
    </row>
    <row r="117" spans="1:105" ht="12" customHeight="1" x14ac:dyDescent="0.25">
      <c r="A117" s="37" t="s">
        <v>162</v>
      </c>
      <c r="B117" s="228">
        <v>66.823785755914585</v>
      </c>
      <c r="C117" s="228">
        <v>67.722090165654677</v>
      </c>
      <c r="D117" s="228">
        <v>70.537231429452689</v>
      </c>
      <c r="E117" s="228">
        <v>72.7902699509321</v>
      </c>
      <c r="F117" s="228">
        <v>58.235926829117531</v>
      </c>
      <c r="G117" s="228">
        <v>53.30359970860691</v>
      </c>
      <c r="H117" s="228">
        <v>50.639588520055057</v>
      </c>
      <c r="I117" s="228">
        <v>51.269733923636487</v>
      </c>
      <c r="J117" s="228">
        <v>38.509088890799873</v>
      </c>
      <c r="K117" s="228">
        <v>45.912726794041603</v>
      </c>
      <c r="L117" s="228">
        <v>42.004642155966472</v>
      </c>
      <c r="M117" s="228">
        <v>27.53098967462406</v>
      </c>
      <c r="N117" s="228">
        <v>32.044805380833587</v>
      </c>
      <c r="O117" s="228">
        <v>29.459819373005701</v>
      </c>
      <c r="P117" s="228">
        <v>30.065846920020132</v>
      </c>
      <c r="Q117" s="228">
        <v>18.978261983525631</v>
      </c>
      <c r="R117" s="228">
        <v>20.885817963880619</v>
      </c>
      <c r="S117" s="228">
        <v>22.986648589602119</v>
      </c>
      <c r="T117" s="228">
        <v>19.671989513258509</v>
      </c>
      <c r="U117" s="228">
        <v>22.27732996889408</v>
      </c>
      <c r="V117" s="228">
        <v>21.476645734105698</v>
      </c>
      <c r="W117" s="228">
        <v>37.620321496637871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0.19373169247853761</v>
      </c>
      <c r="DA119" s="69" t="s">
        <v>1099</v>
      </c>
    </row>
    <row r="120" spans="1:105" ht="12" customHeight="1" x14ac:dyDescent="0.25">
      <c r="A120" s="37" t="s">
        <v>38</v>
      </c>
      <c r="B120" s="228">
        <v>27.019583418011919</v>
      </c>
      <c r="C120" s="228">
        <v>35.689618174045457</v>
      </c>
      <c r="D120" s="228">
        <v>35.13601463476769</v>
      </c>
      <c r="E120" s="228">
        <v>27.337288010734689</v>
      </c>
      <c r="F120" s="228">
        <v>29.94922333858942</v>
      </c>
      <c r="G120" s="228">
        <v>28.44846068564738</v>
      </c>
      <c r="H120" s="228">
        <v>30.832918106425161</v>
      </c>
      <c r="I120" s="228">
        <v>23.672439039101231</v>
      </c>
      <c r="J120" s="228">
        <v>40.320909825699999</v>
      </c>
      <c r="K120" s="228">
        <v>26.114521043992411</v>
      </c>
      <c r="L120" s="228">
        <v>34.293369827015518</v>
      </c>
      <c r="M120" s="228">
        <v>39.059342138363853</v>
      </c>
      <c r="N120" s="228">
        <v>35.133832076384202</v>
      </c>
      <c r="O120" s="228">
        <v>34.261538596212858</v>
      </c>
      <c r="P120" s="228">
        <v>40.200699696835663</v>
      </c>
      <c r="Q120" s="228">
        <v>26.504489071122912</v>
      </c>
      <c r="R120" s="228">
        <v>25.179425870402071</v>
      </c>
      <c r="S120" s="228">
        <v>27.78905705111649</v>
      </c>
      <c r="T120" s="228">
        <v>25.31945743353943</v>
      </c>
      <c r="U120" s="228">
        <v>26.279298284025561</v>
      </c>
      <c r="V120" s="228">
        <v>27.930201373181859</v>
      </c>
      <c r="W120" s="228">
        <v>13.725875430444731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614.21668950548224</v>
      </c>
      <c r="C121" s="263">
        <f t="shared" si="4"/>
        <v>608.35659881773222</v>
      </c>
      <c r="D121" s="263">
        <f t="shared" si="4"/>
        <v>639.20555469174326</v>
      </c>
      <c r="E121" s="263">
        <f t="shared" si="4"/>
        <v>646.88917449715143</v>
      </c>
      <c r="F121" s="263">
        <f t="shared" si="4"/>
        <v>656.36400895807719</v>
      </c>
      <c r="G121" s="263">
        <f t="shared" si="4"/>
        <v>614.68376680481117</v>
      </c>
      <c r="H121" s="263">
        <f t="shared" si="4"/>
        <v>595.39806253714414</v>
      </c>
      <c r="I121" s="263">
        <f t="shared" si="4"/>
        <v>615.37713591810382</v>
      </c>
      <c r="J121" s="263">
        <f t="shared" si="4"/>
        <v>624.17861171648883</v>
      </c>
      <c r="K121" s="263">
        <f t="shared" si="4"/>
        <v>561.42238830371639</v>
      </c>
      <c r="L121" s="263">
        <f t="shared" si="4"/>
        <v>564.05912214054104</v>
      </c>
      <c r="M121" s="263">
        <f t="shared" si="4"/>
        <v>583.36907777550391</v>
      </c>
      <c r="N121" s="263">
        <f t="shared" si="4"/>
        <v>577.46818810477191</v>
      </c>
      <c r="O121" s="263">
        <f t="shared" si="4"/>
        <v>568.27031556951761</v>
      </c>
      <c r="P121" s="263">
        <f t="shared" si="4"/>
        <v>563.57585098815753</v>
      </c>
      <c r="Q121" s="263">
        <f t="shared" si="4"/>
        <v>334.57060432073342</v>
      </c>
      <c r="R121" s="263">
        <f t="shared" si="4"/>
        <v>364.74826709133356</v>
      </c>
      <c r="S121" s="263">
        <f t="shared" si="4"/>
        <v>408.85201112820869</v>
      </c>
      <c r="T121" s="263">
        <f t="shared" si="4"/>
        <v>372.30307842926106</v>
      </c>
      <c r="U121" s="263">
        <f t="shared" si="4"/>
        <v>410.44435487178771</v>
      </c>
      <c r="V121" s="263">
        <f t="shared" si="4"/>
        <v>403.96112537460738</v>
      </c>
      <c r="W121" s="263">
        <f t="shared" si="4"/>
        <v>373.48643837356263</v>
      </c>
      <c r="DA121" s="70"/>
    </row>
    <row r="122" spans="1:105" ht="12" customHeight="1" x14ac:dyDescent="0.25">
      <c r="A122" s="60" t="s">
        <v>1054</v>
      </c>
      <c r="B122" s="264">
        <v>613.38325557662313</v>
      </c>
      <c r="C122" s="264">
        <v>607.34011821592344</v>
      </c>
      <c r="D122" s="264">
        <v>638.18293036154193</v>
      </c>
      <c r="E122" s="264">
        <v>646.00422045963239</v>
      </c>
      <c r="F122" s="264">
        <v>655.54398083381091</v>
      </c>
      <c r="G122" s="264">
        <v>613.91975123074917</v>
      </c>
      <c r="H122" s="264">
        <v>594.61416421953948</v>
      </c>
      <c r="I122" s="264">
        <v>614.71785367293705</v>
      </c>
      <c r="J122" s="264">
        <v>623.37576725586223</v>
      </c>
      <c r="K122" s="264">
        <v>560.75171263444599</v>
      </c>
      <c r="L122" s="264">
        <v>563.28278735976767</v>
      </c>
      <c r="M122" s="264">
        <v>582.56160473106866</v>
      </c>
      <c r="N122" s="264">
        <v>576.73233374532083</v>
      </c>
      <c r="O122" s="264">
        <v>567.59512939196486</v>
      </c>
      <c r="P122" s="264">
        <v>562.79715466071775</v>
      </c>
      <c r="Q122" s="264">
        <v>334.06820016601199</v>
      </c>
      <c r="R122" s="264">
        <v>364.25747496888812</v>
      </c>
      <c r="S122" s="264">
        <v>408.31479304893918</v>
      </c>
      <c r="T122" s="264">
        <v>371.81481471400912</v>
      </c>
      <c r="U122" s="264">
        <v>409.92237367529509</v>
      </c>
      <c r="V122" s="264">
        <v>403.4244775613098</v>
      </c>
      <c r="W122" s="264">
        <v>373.02450665921799</v>
      </c>
      <c r="DA122" s="72" t="s">
        <v>1101</v>
      </c>
    </row>
    <row r="123" spans="1:105" ht="12" customHeight="1" x14ac:dyDescent="0.25">
      <c r="A123" s="64" t="s">
        <v>30</v>
      </c>
      <c r="B123" s="231">
        <v>1.079506080788901</v>
      </c>
      <c r="C123" s="231">
        <v>1.4193352666383261</v>
      </c>
      <c r="D123" s="231">
        <v>1.4262409271728931</v>
      </c>
      <c r="E123" s="231">
        <v>1.006246462768827</v>
      </c>
      <c r="F123" s="231">
        <v>0.62909049539146977</v>
      </c>
      <c r="G123" s="231">
        <v>0.67544215415276476</v>
      </c>
      <c r="H123" s="231">
        <v>0.79238843103687628</v>
      </c>
      <c r="I123" s="231">
        <v>0.63292511143073094</v>
      </c>
      <c r="J123" s="231">
        <v>0.6423382165528575</v>
      </c>
      <c r="K123" s="231">
        <v>0.41494859957675168</v>
      </c>
      <c r="L123" s="231">
        <v>0.44152572534876289</v>
      </c>
      <c r="M123" s="231">
        <v>0.46928839615316248</v>
      </c>
      <c r="N123" s="231">
        <v>0.40365684021246367</v>
      </c>
      <c r="O123" s="231">
        <v>0.14380363401928389</v>
      </c>
      <c r="P123" s="231">
        <v>0.18267191860558721</v>
      </c>
      <c r="Q123" s="231">
        <v>7.7141856287616273E-2</v>
      </c>
      <c r="R123" s="231">
        <v>0</v>
      </c>
      <c r="S123" s="231">
        <v>0</v>
      </c>
      <c r="T123" s="231">
        <v>0.1287270850098966</v>
      </c>
      <c r="U123" s="231">
        <v>7.2571291839754984E-2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35.643994655070593</v>
      </c>
      <c r="F124" s="231">
        <v>0</v>
      </c>
      <c r="G124" s="231">
        <v>0</v>
      </c>
      <c r="H124" s="231">
        <v>0</v>
      </c>
      <c r="I124" s="231">
        <v>72.188152507089157</v>
      </c>
      <c r="J124" s="231">
        <v>65.172391648213633</v>
      </c>
      <c r="K124" s="231">
        <v>0</v>
      </c>
      <c r="L124" s="231">
        <v>0</v>
      </c>
      <c r="M124" s="231">
        <v>6.6017893452674201</v>
      </c>
      <c r="N124" s="231">
        <v>0</v>
      </c>
      <c r="O124" s="231">
        <v>0.3328793162697915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2.0531244299330789</v>
      </c>
      <c r="C125" s="231">
        <v>13.7049000838102</v>
      </c>
      <c r="D125" s="231">
        <v>11.3638133920242</v>
      </c>
      <c r="E125" s="231">
        <v>5.6012548146967758</v>
      </c>
      <c r="F125" s="231">
        <v>2.06953859336652</v>
      </c>
      <c r="G125" s="231">
        <v>3.041199016498028</v>
      </c>
      <c r="H125" s="231">
        <v>3.734609220388049</v>
      </c>
      <c r="I125" s="231">
        <v>2.902900677624638</v>
      </c>
      <c r="J125" s="231">
        <v>2.3032732807746039</v>
      </c>
      <c r="K125" s="231">
        <v>2.125329446970345</v>
      </c>
      <c r="L125" s="231">
        <v>0</v>
      </c>
      <c r="M125" s="231">
        <v>4.2383376092366776</v>
      </c>
      <c r="N125" s="231">
        <v>2.42797932028</v>
      </c>
      <c r="O125" s="231">
        <v>0.57026071465818595</v>
      </c>
      <c r="P125" s="231">
        <v>0.29619716717748779</v>
      </c>
      <c r="Q125" s="231">
        <v>0.62536683877166799</v>
      </c>
      <c r="R125" s="231">
        <v>1.019267068306084</v>
      </c>
      <c r="S125" s="231">
        <v>0.78448097185381305</v>
      </c>
      <c r="T125" s="231">
        <v>1.042495212852995</v>
      </c>
      <c r="U125" s="231">
        <v>1.226683888393902</v>
      </c>
      <c r="V125" s="231">
        <v>1.6299947802338079</v>
      </c>
      <c r="W125" s="231">
        <v>0.60309433343445573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5.1364877923470234</v>
      </c>
      <c r="G126" s="231">
        <v>4.6856310605827582</v>
      </c>
      <c r="H126" s="231">
        <v>3.003663817664997</v>
      </c>
      <c r="I126" s="231">
        <v>3.1995239273445581</v>
      </c>
      <c r="J126" s="231">
        <v>2.346811051808674</v>
      </c>
      <c r="K126" s="231">
        <v>0</v>
      </c>
      <c r="L126" s="231">
        <v>0</v>
      </c>
      <c r="M126" s="231">
        <v>49.80286995136364</v>
      </c>
      <c r="N126" s="231">
        <v>19.43476802909715</v>
      </c>
      <c r="O126" s="231">
        <v>8.4076312057293379</v>
      </c>
      <c r="P126" s="231">
        <v>13.80636423160518</v>
      </c>
      <c r="Q126" s="231">
        <v>12.306597895082779</v>
      </c>
      <c r="R126" s="231">
        <v>8.7068231820689626</v>
      </c>
      <c r="S126" s="231">
        <v>6.1681038481414694</v>
      </c>
      <c r="T126" s="231">
        <v>11.30737041294611</v>
      </c>
      <c r="U126" s="231">
        <v>12.105604481304599</v>
      </c>
      <c r="V126" s="231">
        <v>12.204159604220511</v>
      </c>
      <c r="W126" s="231">
        <v>13.746449662978639</v>
      </c>
      <c r="DA126" s="73" t="s">
        <v>1105</v>
      </c>
    </row>
    <row r="127" spans="1:105" ht="12" customHeight="1" x14ac:dyDescent="0.25">
      <c r="A127" s="64" t="s">
        <v>70</v>
      </c>
      <c r="B127" s="231">
        <v>93.111654382437337</v>
      </c>
      <c r="C127" s="231">
        <v>86.671333718338659</v>
      </c>
      <c r="D127" s="231">
        <v>76.124736615230276</v>
      </c>
      <c r="E127" s="231">
        <v>93.485203186088825</v>
      </c>
      <c r="F127" s="231">
        <v>23.908944184030361</v>
      </c>
      <c r="G127" s="231">
        <v>20.07433036151917</v>
      </c>
      <c r="H127" s="231">
        <v>16.237437258020819</v>
      </c>
      <c r="I127" s="231">
        <v>32.613504432763207</v>
      </c>
      <c r="J127" s="231">
        <v>33.341530084853368</v>
      </c>
      <c r="K127" s="231">
        <v>25.380702951194021</v>
      </c>
      <c r="L127" s="231">
        <v>6.2888769362647006</v>
      </c>
      <c r="M127" s="231">
        <v>32.896600598801648</v>
      </c>
      <c r="N127" s="231">
        <v>9.266203616507557</v>
      </c>
      <c r="O127" s="231">
        <v>9.2233281951492003</v>
      </c>
      <c r="P127" s="231">
        <v>9.1433200429441719</v>
      </c>
      <c r="Q127" s="231">
        <v>16.205134250488619</v>
      </c>
      <c r="R127" s="231">
        <v>16.741585681614001</v>
      </c>
      <c r="S127" s="231">
        <v>11.289074460397609</v>
      </c>
      <c r="T127" s="231">
        <v>10.5155865047104</v>
      </c>
      <c r="U127" s="231">
        <v>8.1716157720198517</v>
      </c>
      <c r="V127" s="231">
        <v>7.9150481178487722</v>
      </c>
      <c r="W127" s="231">
        <v>5.7167971491312404</v>
      </c>
      <c r="DA127" s="73" t="s">
        <v>1106</v>
      </c>
    </row>
    <row r="128" spans="1:105" ht="12" customHeight="1" x14ac:dyDescent="0.25">
      <c r="A128" s="64" t="s">
        <v>34</v>
      </c>
      <c r="B128" s="231">
        <v>140.31878984509581</v>
      </c>
      <c r="C128" s="231">
        <v>1.101169731742689</v>
      </c>
      <c r="D128" s="231">
        <v>62.331217354730079</v>
      </c>
      <c r="E128" s="231">
        <v>89.825275296305662</v>
      </c>
      <c r="F128" s="231">
        <v>76.06630469876437</v>
      </c>
      <c r="G128" s="231">
        <v>74.056354446278988</v>
      </c>
      <c r="H128" s="231">
        <v>67.534871970686225</v>
      </c>
      <c r="I128" s="231">
        <v>84.322912379478254</v>
      </c>
      <c r="J128" s="231">
        <v>62.215118398999152</v>
      </c>
      <c r="K128" s="231">
        <v>59.752152297675039</v>
      </c>
      <c r="L128" s="231">
        <v>44.101857985584623</v>
      </c>
      <c r="M128" s="231">
        <v>1.8968074429547941</v>
      </c>
      <c r="N128" s="231">
        <v>138.5003885886984</v>
      </c>
      <c r="O128" s="231">
        <v>85.244001613821212</v>
      </c>
      <c r="P128" s="231">
        <v>100.35972337279109</v>
      </c>
      <c r="Q128" s="231">
        <v>0.90740765029654424</v>
      </c>
      <c r="R128" s="231">
        <v>30.446254061321991</v>
      </c>
      <c r="S128" s="231">
        <v>29.5151538389621</v>
      </c>
      <c r="T128" s="231">
        <v>28.071801249977611</v>
      </c>
      <c r="U128" s="231">
        <v>30.655176543436831</v>
      </c>
      <c r="V128" s="231">
        <v>12.47411877183862</v>
      </c>
      <c r="W128" s="231">
        <v>6.7696311329937986</v>
      </c>
      <c r="DA128" s="73" t="s">
        <v>1107</v>
      </c>
    </row>
    <row r="129" spans="1:105" ht="12" customHeight="1" x14ac:dyDescent="0.25">
      <c r="A129" s="64" t="s">
        <v>162</v>
      </c>
      <c r="B129" s="231">
        <v>375.60247081964309</v>
      </c>
      <c r="C129" s="231">
        <v>502.74757208213379</v>
      </c>
      <c r="D129" s="231">
        <v>486.9369220723845</v>
      </c>
      <c r="E129" s="231">
        <v>420.44224604470179</v>
      </c>
      <c r="F129" s="231">
        <v>261.18021084564992</v>
      </c>
      <c r="G129" s="231">
        <v>233.5434490726098</v>
      </c>
      <c r="H129" s="231">
        <v>234.67403602487209</v>
      </c>
      <c r="I129" s="231">
        <v>177.0880188739203</v>
      </c>
      <c r="J129" s="231">
        <v>140.79119106323401</v>
      </c>
      <c r="K129" s="231">
        <v>172.85947321733479</v>
      </c>
      <c r="L129" s="231">
        <v>183.1598344507257</v>
      </c>
      <c r="M129" s="231">
        <v>110.9911047429261</v>
      </c>
      <c r="N129" s="231">
        <v>117.33649732542921</v>
      </c>
      <c r="O129" s="231">
        <v>93.632447835003035</v>
      </c>
      <c r="P129" s="231">
        <v>119.5372064884327</v>
      </c>
      <c r="Q129" s="231">
        <v>94.350309193158694</v>
      </c>
      <c r="R129" s="231">
        <v>86.292705706661593</v>
      </c>
      <c r="S129" s="231">
        <v>89.9397493036236</v>
      </c>
      <c r="T129" s="231">
        <v>78.360409722662993</v>
      </c>
      <c r="U129" s="231">
        <v>86.641698580946297</v>
      </c>
      <c r="V129" s="231">
        <v>89.320446869166076</v>
      </c>
      <c r="W129" s="231">
        <v>202.3751881749935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1.2177100187249481</v>
      </c>
      <c r="C131" s="231">
        <v>1.695807333259755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1.6808889963147751</v>
      </c>
      <c r="K131" s="231">
        <v>1.2150228857905161</v>
      </c>
      <c r="L131" s="231">
        <v>22.819022116658051</v>
      </c>
      <c r="M131" s="231">
        <v>24.39181114275987</v>
      </c>
      <c r="N131" s="231">
        <v>19.333878504029421</v>
      </c>
      <c r="O131" s="231">
        <v>20.019846268561651</v>
      </c>
      <c r="P131" s="231">
        <v>25.019760131724649</v>
      </c>
      <c r="Q131" s="231">
        <v>17.019732669682131</v>
      </c>
      <c r="R131" s="231">
        <v>18.306497337653148</v>
      </c>
      <c r="S131" s="231">
        <v>18.257109440934869</v>
      </c>
      <c r="T131" s="231">
        <v>17.620254702515751</v>
      </c>
      <c r="U131" s="231">
        <v>21.185314579745249</v>
      </c>
      <c r="V131" s="231">
        <v>21.455694979852559</v>
      </c>
      <c r="W131" s="231">
        <v>16.08162398125658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286.55340422426121</v>
      </c>
      <c r="G132" s="231">
        <v>277.8433451191076</v>
      </c>
      <c r="H132" s="231">
        <v>268.63715749687037</v>
      </c>
      <c r="I132" s="231">
        <v>241.76991576328621</v>
      </c>
      <c r="J132" s="231">
        <v>314.8822245151112</v>
      </c>
      <c r="K132" s="231">
        <v>299.00408323590449</v>
      </c>
      <c r="L132" s="231">
        <v>306.47167014518578</v>
      </c>
      <c r="M132" s="231">
        <v>351.27299550160529</v>
      </c>
      <c r="N132" s="231">
        <v>270.02896152106661</v>
      </c>
      <c r="O132" s="231">
        <v>350.02093060875308</v>
      </c>
      <c r="P132" s="231">
        <v>294.45191130743689</v>
      </c>
      <c r="Q132" s="231">
        <v>192.57650981224401</v>
      </c>
      <c r="R132" s="231">
        <v>202.74434193126231</v>
      </c>
      <c r="S132" s="231">
        <v>252.36112118502581</v>
      </c>
      <c r="T132" s="231">
        <v>224.7681698233333</v>
      </c>
      <c r="U132" s="231">
        <v>249.8637085376086</v>
      </c>
      <c r="V132" s="231">
        <v>258.42501443814939</v>
      </c>
      <c r="W132" s="231">
        <v>127.7317222244297</v>
      </c>
      <c r="DA132" s="73" t="s">
        <v>1111</v>
      </c>
    </row>
    <row r="133" spans="1:105" ht="12" customHeight="1" x14ac:dyDescent="0.25">
      <c r="A133" s="60" t="s">
        <v>1066</v>
      </c>
      <c r="B133" s="264">
        <v>0.8334339288591559</v>
      </c>
      <c r="C133" s="264">
        <v>1.0164806018087811</v>
      </c>
      <c r="D133" s="264">
        <v>1.022624330201277</v>
      </c>
      <c r="E133" s="264">
        <v>0.8849540375190238</v>
      </c>
      <c r="F133" s="264">
        <v>0.82002812426628258</v>
      </c>
      <c r="G133" s="264">
        <v>0.76401557406202414</v>
      </c>
      <c r="H133" s="264">
        <v>0.78389831760470463</v>
      </c>
      <c r="I133" s="264">
        <v>0.65928224516674561</v>
      </c>
      <c r="J133" s="264">
        <v>0.80284446062659998</v>
      </c>
      <c r="K133" s="264">
        <v>0.67067566927045086</v>
      </c>
      <c r="L133" s="264">
        <v>0.77633478077339968</v>
      </c>
      <c r="M133" s="264">
        <v>0.80747304443523693</v>
      </c>
      <c r="N133" s="264">
        <v>0.73585435945106681</v>
      </c>
      <c r="O133" s="264">
        <v>0.67518617755275245</v>
      </c>
      <c r="P133" s="264">
        <v>0.77869632743974437</v>
      </c>
      <c r="Q133" s="264">
        <v>0.5024041547214374</v>
      </c>
      <c r="R133" s="264">
        <v>0.49079212244543702</v>
      </c>
      <c r="S133" s="264">
        <v>0.53721807926953491</v>
      </c>
      <c r="T133" s="264">
        <v>0.48826371525195078</v>
      </c>
      <c r="U133" s="264">
        <v>0.5219811964926071</v>
      </c>
      <c r="V133" s="264">
        <v>0.53664781329756861</v>
      </c>
      <c r="W133" s="264">
        <v>0.46193171434465558</v>
      </c>
      <c r="DA133" s="72" t="s">
        <v>1112</v>
      </c>
    </row>
    <row r="134" spans="1:105" ht="12" customHeight="1" x14ac:dyDescent="0.25">
      <c r="A134" s="57" t="s">
        <v>1012</v>
      </c>
      <c r="B134" s="263">
        <v>346.36534798284578</v>
      </c>
      <c r="C134" s="263">
        <v>364.30158312932389</v>
      </c>
      <c r="D134" s="263">
        <v>374.66823501986062</v>
      </c>
      <c r="E134" s="263">
        <v>368.52493231970419</v>
      </c>
      <c r="F134" s="263">
        <v>325.39517139600252</v>
      </c>
      <c r="G134" s="263">
        <v>301.38699435041002</v>
      </c>
      <c r="H134" s="263">
        <v>294.12255798170048</v>
      </c>
      <c r="I134" s="263">
        <v>286.03878876868691</v>
      </c>
      <c r="J134" s="263">
        <v>279.40860612062392</v>
      </c>
      <c r="K134" s="263">
        <v>263.01260138345663</v>
      </c>
      <c r="L134" s="263">
        <v>262.85024620518737</v>
      </c>
      <c r="M134" s="263">
        <v>273.79738286983059</v>
      </c>
      <c r="N134" s="263">
        <v>251.2033445837948</v>
      </c>
      <c r="O134" s="263">
        <v>229.948783210313</v>
      </c>
      <c r="P134" s="263">
        <v>246.4714684191932</v>
      </c>
      <c r="Q134" s="263">
        <v>161.80345466473361</v>
      </c>
      <c r="R134" s="263">
        <v>167.28600519857491</v>
      </c>
      <c r="S134" s="263">
        <v>180.11967569352379</v>
      </c>
      <c r="T134" s="263">
        <v>165.35571684839459</v>
      </c>
      <c r="U134" s="263">
        <v>179.99191156487791</v>
      </c>
      <c r="V134" s="263">
        <v>179.93516648310231</v>
      </c>
      <c r="W134" s="263">
        <v>198.22584512708411</v>
      </c>
      <c r="DA134" s="70" t="s">
        <v>1113</v>
      </c>
    </row>
    <row r="135" spans="1:105" ht="12" customHeight="1" x14ac:dyDescent="0.25">
      <c r="A135" s="60" t="s">
        <v>1014</v>
      </c>
      <c r="B135" s="264">
        <v>335.56466393136162</v>
      </c>
      <c r="C135" s="264">
        <v>349.00596334747848</v>
      </c>
      <c r="D135" s="264">
        <v>359.5247803325571</v>
      </c>
      <c r="E135" s="264">
        <v>357.67499739132887</v>
      </c>
      <c r="F135" s="264">
        <v>311.12860620488891</v>
      </c>
      <c r="G135" s="264">
        <v>287.70098766083009</v>
      </c>
      <c r="H135" s="264">
        <v>278.71322766282088</v>
      </c>
      <c r="I135" s="264">
        <v>275.6261618194132</v>
      </c>
      <c r="J135" s="264">
        <v>258.19533460792502</v>
      </c>
      <c r="K135" s="264">
        <v>250.73440267248171</v>
      </c>
      <c r="L135" s="264">
        <v>243.66228663105281</v>
      </c>
      <c r="M135" s="264">
        <v>253.66418775260379</v>
      </c>
      <c r="N135" s="264">
        <v>231.2219632052315</v>
      </c>
      <c r="O135" s="264">
        <v>209.56900069198201</v>
      </c>
      <c r="P135" s="264">
        <v>221.68741815426981</v>
      </c>
      <c r="Q135" s="264">
        <v>146.21171398177651</v>
      </c>
      <c r="R135" s="264">
        <v>153.15589342300251</v>
      </c>
      <c r="S135" s="264">
        <v>163.66969241418451</v>
      </c>
      <c r="T135" s="264">
        <v>150.39060087375381</v>
      </c>
      <c r="U135" s="264">
        <v>164.459583038049</v>
      </c>
      <c r="V135" s="264">
        <v>162.8986575545751</v>
      </c>
      <c r="W135" s="264">
        <v>191.85734198783109</v>
      </c>
      <c r="DA135" s="72" t="s">
        <v>1114</v>
      </c>
    </row>
    <row r="136" spans="1:105" ht="12" customHeight="1" x14ac:dyDescent="0.25">
      <c r="A136" s="59" t="s">
        <v>30</v>
      </c>
      <c r="B136" s="232">
        <v>0.76771555770169342</v>
      </c>
      <c r="C136" s="232">
        <v>0.81938978102225446</v>
      </c>
      <c r="D136" s="232">
        <v>0.89045312267234888</v>
      </c>
      <c r="E136" s="232">
        <v>0.69142177791223181</v>
      </c>
      <c r="F136" s="232">
        <v>0.6681865170514214</v>
      </c>
      <c r="G136" s="232">
        <v>0.74164314380675977</v>
      </c>
      <c r="H136" s="232">
        <v>0.854539981992127</v>
      </c>
      <c r="I136" s="232">
        <v>0.80601201055132266</v>
      </c>
      <c r="J136" s="232">
        <v>0.9243338326884073</v>
      </c>
      <c r="K136" s="232">
        <v>0.51818733880943424</v>
      </c>
      <c r="L136" s="232">
        <v>0.5665544973819141</v>
      </c>
      <c r="M136" s="232">
        <v>0.60001380583496944</v>
      </c>
      <c r="N136" s="232">
        <v>0.62695565324104741</v>
      </c>
      <c r="O136" s="232">
        <v>0.26913256256674128</v>
      </c>
      <c r="P136" s="232">
        <v>0.28325709629912721</v>
      </c>
      <c r="Q136" s="232">
        <v>9.1280573792919928E-2</v>
      </c>
      <c r="R136" s="232">
        <v>0</v>
      </c>
      <c r="S136" s="232">
        <v>0</v>
      </c>
      <c r="T136" s="232">
        <v>0.19100608927704971</v>
      </c>
      <c r="U136" s="232">
        <v>0.1102868765360893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1.4601266216167581</v>
      </c>
      <c r="C137" s="297">
        <v>7.9119115423675677</v>
      </c>
      <c r="D137" s="297">
        <v>7.0948343492369608</v>
      </c>
      <c r="E137" s="297">
        <v>3.8487882500083179</v>
      </c>
      <c r="F137" s="297">
        <v>2.1981539933210432</v>
      </c>
      <c r="G137" s="297">
        <v>3.3392710029577151</v>
      </c>
      <c r="H137" s="297">
        <v>4.0275359545090499</v>
      </c>
      <c r="I137" s="297">
        <v>3.6967609111194228</v>
      </c>
      <c r="J137" s="297">
        <v>3.3144430215791161</v>
      </c>
      <c r="K137" s="297">
        <v>2.6541089940832099</v>
      </c>
      <c r="L137" s="297">
        <v>0</v>
      </c>
      <c r="M137" s="297">
        <v>5.4189728537451423</v>
      </c>
      <c r="N137" s="297">
        <v>3.7711125123029681</v>
      </c>
      <c r="O137" s="297">
        <v>1.0672590335687759</v>
      </c>
      <c r="P137" s="297">
        <v>0.4592930875591964</v>
      </c>
      <c r="Q137" s="297">
        <v>0.73998535453062586</v>
      </c>
      <c r="R137" s="297">
        <v>1.3844114059787329</v>
      </c>
      <c r="S137" s="297">
        <v>1.1868560508562671</v>
      </c>
      <c r="T137" s="297">
        <v>1.546861203932238</v>
      </c>
      <c r="U137" s="297">
        <v>1.864196311219543</v>
      </c>
      <c r="V137" s="297">
        <v>2.390607722484249</v>
      </c>
      <c r="W137" s="297">
        <v>0.5201729916805341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5.4557045655407013</v>
      </c>
      <c r="G138" s="297">
        <v>5.1448760328678604</v>
      </c>
      <c r="H138" s="297">
        <v>3.2392583285184249</v>
      </c>
      <c r="I138" s="297">
        <v>4.0745021281531004</v>
      </c>
      <c r="J138" s="297">
        <v>3.3770944935444631</v>
      </c>
      <c r="K138" s="297">
        <v>0</v>
      </c>
      <c r="L138" s="297">
        <v>0</v>
      </c>
      <c r="M138" s="297">
        <v>63.676003468172212</v>
      </c>
      <c r="N138" s="297">
        <v>30.185881846712711</v>
      </c>
      <c r="O138" s="297">
        <v>15.735119261385311</v>
      </c>
      <c r="P138" s="297">
        <v>21.408603317603738</v>
      </c>
      <c r="Q138" s="297">
        <v>14.562176376902039</v>
      </c>
      <c r="R138" s="297">
        <v>11.825973484190479</v>
      </c>
      <c r="S138" s="297">
        <v>9.3318405890420077</v>
      </c>
      <c r="T138" s="297">
        <v>16.777950051598001</v>
      </c>
      <c r="U138" s="297">
        <v>18.396934558811299</v>
      </c>
      <c r="V138" s="297">
        <v>17.899050076770749</v>
      </c>
      <c r="W138" s="297">
        <v>11.85640694956818</v>
      </c>
      <c r="DA138" s="122" t="s">
        <v>1117</v>
      </c>
    </row>
    <row r="139" spans="1:105" ht="12" customHeight="1" x14ac:dyDescent="0.25">
      <c r="A139" s="59" t="s">
        <v>70</v>
      </c>
      <c r="B139" s="297">
        <v>66.218492831925857</v>
      </c>
      <c r="C139" s="297">
        <v>50.035820870272879</v>
      </c>
      <c r="D139" s="297">
        <v>47.527390457099642</v>
      </c>
      <c r="E139" s="297">
        <v>64.236454772275295</v>
      </c>
      <c r="F139" s="297">
        <v>25.39481085429971</v>
      </c>
      <c r="G139" s="297">
        <v>22.04184235111471</v>
      </c>
      <c r="H139" s="297">
        <v>17.511032214226841</v>
      </c>
      <c r="I139" s="297">
        <v>41.532364262739243</v>
      </c>
      <c r="J139" s="297">
        <v>47.978936169201653</v>
      </c>
      <c r="K139" s="297">
        <v>31.69539295422857</v>
      </c>
      <c r="L139" s="297">
        <v>8.0697257422718387</v>
      </c>
      <c r="M139" s="297">
        <v>42.060308087988282</v>
      </c>
      <c r="N139" s="297">
        <v>14.392172168801199</v>
      </c>
      <c r="O139" s="297">
        <v>17.261719215118781</v>
      </c>
      <c r="P139" s="297">
        <v>14.17793334447828</v>
      </c>
      <c r="Q139" s="297">
        <v>19.17524446470134</v>
      </c>
      <c r="R139" s="297">
        <v>22.73912588024141</v>
      </c>
      <c r="S139" s="297">
        <v>17.07945356562027</v>
      </c>
      <c r="T139" s="297">
        <v>15.60309591850725</v>
      </c>
      <c r="U139" s="297">
        <v>12.41843650432882</v>
      </c>
      <c r="V139" s="297">
        <v>11.60848818893122</v>
      </c>
      <c r="W139" s="297">
        <v>4.9307766812528504</v>
      </c>
      <c r="DA139" s="122" t="s">
        <v>1118</v>
      </c>
    </row>
    <row r="140" spans="1:105" ht="12" customHeight="1" x14ac:dyDescent="0.25">
      <c r="A140" s="59" t="s">
        <v>162</v>
      </c>
      <c r="B140" s="297">
        <v>267.11832892011722</v>
      </c>
      <c r="C140" s="297">
        <v>290.23884115381583</v>
      </c>
      <c r="D140" s="297">
        <v>304.01210240354823</v>
      </c>
      <c r="E140" s="297">
        <v>288.89833259113311</v>
      </c>
      <c r="F140" s="297">
        <v>277.41175027467602</v>
      </c>
      <c r="G140" s="297">
        <v>256.43335513008299</v>
      </c>
      <c r="H140" s="297">
        <v>253.0808611835744</v>
      </c>
      <c r="I140" s="297">
        <v>225.51652250685009</v>
      </c>
      <c r="J140" s="297">
        <v>202.60052709091141</v>
      </c>
      <c r="K140" s="297">
        <v>215.86671338536041</v>
      </c>
      <c r="L140" s="297">
        <v>235.02600639139899</v>
      </c>
      <c r="M140" s="297">
        <v>141.9088895368632</v>
      </c>
      <c r="N140" s="297">
        <v>182.24584102417359</v>
      </c>
      <c r="O140" s="297">
        <v>175.23577061934239</v>
      </c>
      <c r="P140" s="297">
        <v>185.3583313083295</v>
      </c>
      <c r="Q140" s="297">
        <v>111.6430272118496</v>
      </c>
      <c r="R140" s="297">
        <v>117.2063826525919</v>
      </c>
      <c r="S140" s="297">
        <v>136.07154220866599</v>
      </c>
      <c r="T140" s="297">
        <v>116.2716876104393</v>
      </c>
      <c r="U140" s="297">
        <v>131.66972878715319</v>
      </c>
      <c r="V140" s="297">
        <v>131.00051156638889</v>
      </c>
      <c r="W140" s="297">
        <v>174.54998536532949</v>
      </c>
      <c r="DA140" s="122" t="s">
        <v>1119</v>
      </c>
    </row>
    <row r="141" spans="1:105" ht="12" customHeight="1" x14ac:dyDescent="0.25">
      <c r="A141" s="60" t="s">
        <v>1021</v>
      </c>
      <c r="B141" s="264">
        <v>10.80068405148422</v>
      </c>
      <c r="C141" s="264">
        <v>15.295619781845479</v>
      </c>
      <c r="D141" s="264">
        <v>15.143454687303491</v>
      </c>
      <c r="E141" s="264">
        <v>10.84993492837526</v>
      </c>
      <c r="F141" s="264">
        <v>14.2665651911136</v>
      </c>
      <c r="G141" s="264">
        <v>13.68600668957988</v>
      </c>
      <c r="H141" s="264">
        <v>15.40933031887957</v>
      </c>
      <c r="I141" s="264">
        <v>10.412626949273729</v>
      </c>
      <c r="J141" s="264">
        <v>21.213271512698849</v>
      </c>
      <c r="K141" s="264">
        <v>12.278198710974969</v>
      </c>
      <c r="L141" s="264">
        <v>19.187959574134641</v>
      </c>
      <c r="M141" s="264">
        <v>20.13319511722678</v>
      </c>
      <c r="N141" s="264">
        <v>19.981381378563292</v>
      </c>
      <c r="O141" s="264">
        <v>20.379782518330991</v>
      </c>
      <c r="P141" s="264">
        <v>24.78405026492343</v>
      </c>
      <c r="Q141" s="264">
        <v>15.59174068295709</v>
      </c>
      <c r="R141" s="264">
        <v>14.130111775572409</v>
      </c>
      <c r="S141" s="264">
        <v>16.449983279339271</v>
      </c>
      <c r="T141" s="264">
        <v>14.96511597464079</v>
      </c>
      <c r="U141" s="264">
        <v>15.532328526828939</v>
      </c>
      <c r="V141" s="264">
        <v>17.036508928527219</v>
      </c>
      <c r="W141" s="264">
        <v>6.36850313925303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264.08133789817049</v>
      </c>
      <c r="C142" s="263">
        <f t="shared" si="5"/>
        <v>283.29395013373005</v>
      </c>
      <c r="D142" s="263">
        <f t="shared" si="5"/>
        <v>291.4643473774488</v>
      </c>
      <c r="E142" s="263">
        <f t="shared" si="5"/>
        <v>280.81467065476835</v>
      </c>
      <c r="F142" s="263">
        <f t="shared" si="5"/>
        <v>259.19807344583222</v>
      </c>
      <c r="G142" s="263">
        <f t="shared" si="5"/>
        <v>241.00424487648812</v>
      </c>
      <c r="H142" s="263">
        <f t="shared" si="5"/>
        <v>237.48488507447431</v>
      </c>
      <c r="I142" s="263">
        <f t="shared" si="5"/>
        <v>226.61331367180702</v>
      </c>
      <c r="J142" s="263">
        <f t="shared" si="5"/>
        <v>235.24526829544925</v>
      </c>
      <c r="K142" s="263">
        <f t="shared" si="5"/>
        <v>212.80715284868495</v>
      </c>
      <c r="L142" s="263">
        <f t="shared" si="5"/>
        <v>221.9705844397148</v>
      </c>
      <c r="M142" s="263">
        <f t="shared" si="5"/>
        <v>228.38153094848249</v>
      </c>
      <c r="N142" s="263">
        <f t="shared" si="5"/>
        <v>214.94658217072538</v>
      </c>
      <c r="O142" s="263">
        <f t="shared" si="5"/>
        <v>201.5106871584602</v>
      </c>
      <c r="P142" s="263">
        <f t="shared" si="5"/>
        <v>216.51071381889025</v>
      </c>
      <c r="Q142" s="263">
        <f t="shared" si="5"/>
        <v>137.21535913355177</v>
      </c>
      <c r="R142" s="263">
        <f t="shared" si="5"/>
        <v>140.91007415115808</v>
      </c>
      <c r="S142" s="263">
        <f t="shared" si="5"/>
        <v>154.6292681984599</v>
      </c>
      <c r="T142" s="263">
        <f t="shared" si="5"/>
        <v>140.99434215928207</v>
      </c>
      <c r="U142" s="263">
        <f t="shared" si="5"/>
        <v>153.15397739289872</v>
      </c>
      <c r="V142" s="263">
        <f t="shared" si="5"/>
        <v>153.93960965259748</v>
      </c>
      <c r="W142" s="263">
        <f t="shared" si="5"/>
        <v>153.63917546388313</v>
      </c>
      <c r="DA142" s="70"/>
    </row>
    <row r="143" spans="1:105" ht="12" customHeight="1" x14ac:dyDescent="0.25">
      <c r="A143" s="60" t="s">
        <v>1024</v>
      </c>
      <c r="B143" s="264">
        <v>138.92439154747501</v>
      </c>
      <c r="C143" s="264">
        <v>140.7919360473241</v>
      </c>
      <c r="D143" s="264">
        <v>146.64451956634019</v>
      </c>
      <c r="E143" s="264">
        <v>151.32851048647211</v>
      </c>
      <c r="F143" s="264">
        <v>122.48266900838991</v>
      </c>
      <c r="G143" s="264">
        <v>112.1204074612738</v>
      </c>
      <c r="H143" s="264">
        <v>106.0443802828612</v>
      </c>
      <c r="I143" s="264">
        <v>107.7352018744489</v>
      </c>
      <c r="J143" s="264">
        <v>80.67090743118581</v>
      </c>
      <c r="K143" s="264">
        <v>95.45100688317595</v>
      </c>
      <c r="L143" s="264">
        <v>87.326231036986059</v>
      </c>
      <c r="M143" s="264">
        <v>67.334099054871871</v>
      </c>
      <c r="N143" s="264">
        <v>71.591580271231791</v>
      </c>
      <c r="O143" s="264">
        <v>63.650764029286997</v>
      </c>
      <c r="P143" s="264">
        <v>65.558377569215594</v>
      </c>
      <c r="Q143" s="264">
        <v>41.577897260477918</v>
      </c>
      <c r="R143" s="264">
        <v>45.314190475270443</v>
      </c>
      <c r="S143" s="264">
        <v>49.21321972490518</v>
      </c>
      <c r="T143" s="264">
        <v>43.364515936907168</v>
      </c>
      <c r="U143" s="264">
        <v>49.114490179916849</v>
      </c>
      <c r="V143" s="264">
        <v>47.193594753642508</v>
      </c>
      <c r="W143" s="264">
        <v>81.830791334761813</v>
      </c>
      <c r="DA143" s="72" t="s">
        <v>1121</v>
      </c>
    </row>
    <row r="144" spans="1:105" ht="12" customHeight="1" x14ac:dyDescent="0.25">
      <c r="A144" s="60" t="s">
        <v>1026</v>
      </c>
      <c r="B144" s="264">
        <v>68.984145846328488</v>
      </c>
      <c r="C144" s="264">
        <v>68.304504422683792</v>
      </c>
      <c r="D144" s="264">
        <v>71.773241190472021</v>
      </c>
      <c r="E144" s="264">
        <v>72.652862555952396</v>
      </c>
      <c r="F144" s="264">
        <v>73.725751675451903</v>
      </c>
      <c r="G144" s="264">
        <v>69.044482828327361</v>
      </c>
      <c r="H144" s="264">
        <v>66.873280047810809</v>
      </c>
      <c r="I144" s="264">
        <v>69.134241416896003</v>
      </c>
      <c r="J144" s="264">
        <v>70.107953639881231</v>
      </c>
      <c r="K144" s="264">
        <v>63.064939540268981</v>
      </c>
      <c r="L144" s="264">
        <v>63.349596851032061</v>
      </c>
      <c r="M144" s="264">
        <v>65.517788984083239</v>
      </c>
      <c r="N144" s="264">
        <v>64.862200041602932</v>
      </c>
      <c r="O144" s="264">
        <v>63.83458438367785</v>
      </c>
      <c r="P144" s="264">
        <v>63.294980171110623</v>
      </c>
      <c r="Q144" s="264">
        <v>37.570979046710903</v>
      </c>
      <c r="R144" s="264">
        <v>40.966215739370071</v>
      </c>
      <c r="S144" s="264">
        <v>45.921121874157251</v>
      </c>
      <c r="T144" s="264">
        <v>41.816151929260997</v>
      </c>
      <c r="U144" s="264">
        <v>46.101918424079393</v>
      </c>
      <c r="V144" s="264">
        <v>45.371132558723367</v>
      </c>
      <c r="W144" s="264">
        <v>41.952199929950197</v>
      </c>
      <c r="DA144" s="72" t="s">
        <v>1122</v>
      </c>
    </row>
    <row r="145" spans="1:105" ht="12" customHeight="1" x14ac:dyDescent="0.25">
      <c r="A145" s="64" t="s">
        <v>30</v>
      </c>
      <c r="B145" s="231">
        <v>0.1214066478699914</v>
      </c>
      <c r="C145" s="231">
        <v>0.1596255361528772</v>
      </c>
      <c r="D145" s="231">
        <v>0.1604021812424698</v>
      </c>
      <c r="E145" s="231">
        <v>0.11316750516729041</v>
      </c>
      <c r="F145" s="231">
        <v>7.0750660521092523E-2</v>
      </c>
      <c r="G145" s="231">
        <v>7.5963599673144366E-2</v>
      </c>
      <c r="H145" s="231">
        <v>8.9115962323107367E-2</v>
      </c>
      <c r="I145" s="231">
        <v>7.1181920601494253E-2</v>
      </c>
      <c r="J145" s="231">
        <v>7.224056543848309E-2</v>
      </c>
      <c r="K145" s="231">
        <v>4.6667192903762943E-2</v>
      </c>
      <c r="L145" s="231">
        <v>4.9656189267397149E-2</v>
      </c>
      <c r="M145" s="231">
        <v>5.2778517949248573E-2</v>
      </c>
      <c r="N145" s="231">
        <v>4.5397265223530728E-2</v>
      </c>
      <c r="O145" s="231">
        <v>1.6172875232944969E-2</v>
      </c>
      <c r="P145" s="231">
        <v>2.054419673271031E-2</v>
      </c>
      <c r="Q145" s="231">
        <v>8.6757586168516934E-3</v>
      </c>
      <c r="R145" s="231">
        <v>0</v>
      </c>
      <c r="S145" s="231">
        <v>0</v>
      </c>
      <c r="T145" s="231">
        <v>1.4477291197568619E-2</v>
      </c>
      <c r="U145" s="231">
        <v>8.1617301010668813E-3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4.0087017431208363</v>
      </c>
      <c r="F146" s="231">
        <v>0</v>
      </c>
      <c r="G146" s="231">
        <v>0</v>
      </c>
      <c r="H146" s="231">
        <v>0</v>
      </c>
      <c r="I146" s="231">
        <v>8.1186403372629456</v>
      </c>
      <c r="J146" s="231">
        <v>7.3296128150547304</v>
      </c>
      <c r="K146" s="231">
        <v>0</v>
      </c>
      <c r="L146" s="231">
        <v>0</v>
      </c>
      <c r="M146" s="231">
        <v>0.74247021727474372</v>
      </c>
      <c r="N146" s="231">
        <v>0</v>
      </c>
      <c r="O146" s="231">
        <v>3.7437271223183632E-2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0.2309046323444526</v>
      </c>
      <c r="C147" s="231">
        <v>1.5413215434160501</v>
      </c>
      <c r="D147" s="231">
        <v>1.2780312362275299</v>
      </c>
      <c r="E147" s="231">
        <v>0.62994510454357133</v>
      </c>
      <c r="F147" s="231">
        <v>0.232750651181686</v>
      </c>
      <c r="G147" s="231">
        <v>0.34202843751349088</v>
      </c>
      <c r="H147" s="231">
        <v>0.42001281384198069</v>
      </c>
      <c r="I147" s="231">
        <v>0.32647471528124922</v>
      </c>
      <c r="J147" s="231">
        <v>0.25903762204193148</v>
      </c>
      <c r="K147" s="231">
        <v>0.23902516935104701</v>
      </c>
      <c r="L147" s="231">
        <v>0</v>
      </c>
      <c r="M147" s="231">
        <v>0.47666462545787341</v>
      </c>
      <c r="N147" s="231">
        <v>0.27306268636989561</v>
      </c>
      <c r="O147" s="231">
        <v>6.4134369421986345E-2</v>
      </c>
      <c r="P147" s="231">
        <v>3.3311813444651013E-2</v>
      </c>
      <c r="Q147" s="231">
        <v>7.0331879491439875E-2</v>
      </c>
      <c r="R147" s="231">
        <v>0.11463186752675079</v>
      </c>
      <c r="S147" s="231">
        <v>8.8226649951765365E-2</v>
      </c>
      <c r="T147" s="231">
        <v>0.1172442207277806</v>
      </c>
      <c r="U147" s="231">
        <v>0.13795899952429561</v>
      </c>
      <c r="V147" s="231">
        <v>0.18331735766523019</v>
      </c>
      <c r="W147" s="231">
        <v>6.7827002251025156E-2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0.57767508288443914</v>
      </c>
      <c r="G148" s="231">
        <v>0.52696948201082705</v>
      </c>
      <c r="H148" s="231">
        <v>0.33780704149863788</v>
      </c>
      <c r="I148" s="231">
        <v>0.35983444809765103</v>
      </c>
      <c r="J148" s="231">
        <v>0.26393409731987982</v>
      </c>
      <c r="K148" s="231">
        <v>0</v>
      </c>
      <c r="L148" s="231">
        <v>0</v>
      </c>
      <c r="M148" s="231">
        <v>5.601079607334384</v>
      </c>
      <c r="N148" s="231">
        <v>2.1857311232737451</v>
      </c>
      <c r="O148" s="231">
        <v>0.94556421624672671</v>
      </c>
      <c r="P148" s="231">
        <v>1.552732708468286</v>
      </c>
      <c r="Q148" s="231">
        <v>1.3840614923021139</v>
      </c>
      <c r="R148" s="231">
        <v>0.97921284089407057</v>
      </c>
      <c r="S148" s="231">
        <v>0.69369577924896231</v>
      </c>
      <c r="T148" s="231">
        <v>1.2716833767688229</v>
      </c>
      <c r="U148" s="231">
        <v>1.36145676867432</v>
      </c>
      <c r="V148" s="231">
        <v>1.372540770252979</v>
      </c>
      <c r="W148" s="231">
        <v>1.5459944167022881</v>
      </c>
      <c r="DA148" s="73" t="s">
        <v>1126</v>
      </c>
    </row>
    <row r="149" spans="1:105" ht="12" customHeight="1" x14ac:dyDescent="0.25">
      <c r="A149" s="64" t="s">
        <v>70</v>
      </c>
      <c r="B149" s="231">
        <v>10.47180190772033</v>
      </c>
      <c r="C149" s="231">
        <v>9.7474912651488221</v>
      </c>
      <c r="D149" s="231">
        <v>8.5613682562001259</v>
      </c>
      <c r="E149" s="231">
        <v>10.51381307270981</v>
      </c>
      <c r="F149" s="231">
        <v>2.688919330007443</v>
      </c>
      <c r="G149" s="231">
        <v>2.257659498912469</v>
      </c>
      <c r="H149" s="231">
        <v>1.826143328488679</v>
      </c>
      <c r="I149" s="231">
        <v>3.6678776701112161</v>
      </c>
      <c r="J149" s="231">
        <v>3.7497550727091138</v>
      </c>
      <c r="K149" s="231">
        <v>2.8544406749766451</v>
      </c>
      <c r="L149" s="231">
        <v>0.70727852421250448</v>
      </c>
      <c r="M149" s="231">
        <v>3.699716079505313</v>
      </c>
      <c r="N149" s="231">
        <v>1.0421235596364971</v>
      </c>
      <c r="O149" s="231">
        <v>1.0373015755126771</v>
      </c>
      <c r="P149" s="231">
        <v>1.0283034589347819</v>
      </c>
      <c r="Q149" s="231">
        <v>1.82251037085148</v>
      </c>
      <c r="R149" s="231">
        <v>1.8828423793107529</v>
      </c>
      <c r="S149" s="231">
        <v>1.269625722524877</v>
      </c>
      <c r="T149" s="231">
        <v>1.1826354021005849</v>
      </c>
      <c r="U149" s="231">
        <v>0.91902074126110078</v>
      </c>
      <c r="V149" s="231">
        <v>0.89016586086801008</v>
      </c>
      <c r="W149" s="231">
        <v>0.64293957281049452</v>
      </c>
      <c r="DA149" s="73" t="s">
        <v>1127</v>
      </c>
    </row>
    <row r="150" spans="1:105" ht="12" customHeight="1" x14ac:dyDescent="0.25">
      <c r="A150" s="64" t="s">
        <v>34</v>
      </c>
      <c r="B150" s="231">
        <v>15.780952244212701</v>
      </c>
      <c r="C150" s="231">
        <v>0.1238430503041516</v>
      </c>
      <c r="D150" s="231">
        <v>7.0100801573654454</v>
      </c>
      <c r="E150" s="231">
        <v>10.10219929447176</v>
      </c>
      <c r="F150" s="231">
        <v>8.5547967109045526</v>
      </c>
      <c r="G150" s="231">
        <v>8.3287476622865366</v>
      </c>
      <c r="H150" s="231">
        <v>7.595309156848943</v>
      </c>
      <c r="I150" s="231">
        <v>9.4833760669008971</v>
      </c>
      <c r="J150" s="231">
        <v>6.997023088686217</v>
      </c>
      <c r="K150" s="231">
        <v>6.7200256140998231</v>
      </c>
      <c r="L150" s="231">
        <v>4.9599153151183328</v>
      </c>
      <c r="M150" s="231">
        <v>0.21332444291161329</v>
      </c>
      <c r="N150" s="231">
        <v>15.576445752817619</v>
      </c>
      <c r="O150" s="231">
        <v>9.5869663646498395</v>
      </c>
      <c r="P150" s="231">
        <v>11.28695596318077</v>
      </c>
      <c r="Q150" s="231">
        <v>0.10205159844359581</v>
      </c>
      <c r="R150" s="231">
        <v>3.4241378641256999</v>
      </c>
      <c r="S150" s="231">
        <v>3.319421680641947</v>
      </c>
      <c r="T150" s="231">
        <v>3.1570950364094101</v>
      </c>
      <c r="U150" s="231">
        <v>3.4476343303982242</v>
      </c>
      <c r="V150" s="231">
        <v>1.402901727162398</v>
      </c>
      <c r="W150" s="231">
        <v>0.76134654338628838</v>
      </c>
      <c r="DA150" s="73" t="s">
        <v>1128</v>
      </c>
    </row>
    <row r="151" spans="1:105" ht="12" customHeight="1" x14ac:dyDescent="0.25">
      <c r="A151" s="64" t="s">
        <v>162</v>
      </c>
      <c r="B151" s="231">
        <v>42.242130660879887</v>
      </c>
      <c r="C151" s="231">
        <v>56.541504061434352</v>
      </c>
      <c r="D151" s="231">
        <v>54.763359359436457</v>
      </c>
      <c r="E151" s="231">
        <v>47.285035835939127</v>
      </c>
      <c r="F151" s="231">
        <v>29.373631564516089</v>
      </c>
      <c r="G151" s="231">
        <v>26.265463241467561</v>
      </c>
      <c r="H151" s="231">
        <v>26.39261469938193</v>
      </c>
      <c r="I151" s="231">
        <v>19.916203467523321</v>
      </c>
      <c r="J151" s="231">
        <v>15.834080845676381</v>
      </c>
      <c r="K151" s="231">
        <v>19.440640093988559</v>
      </c>
      <c r="L151" s="231">
        <v>20.59907018664919</v>
      </c>
      <c r="M151" s="231">
        <v>12.48261423444526</v>
      </c>
      <c r="N151" s="231">
        <v>13.196248790628429</v>
      </c>
      <c r="O151" s="231">
        <v>10.53037294167174</v>
      </c>
      <c r="P151" s="231">
        <v>13.443751539498329</v>
      </c>
      <c r="Q151" s="231">
        <v>10.6111072169853</v>
      </c>
      <c r="R151" s="231">
        <v>9.7049088670452335</v>
      </c>
      <c r="S151" s="231">
        <v>10.115073613332999</v>
      </c>
      <c r="T151" s="231">
        <v>8.8128032249667037</v>
      </c>
      <c r="U151" s="231">
        <v>9.7441583495182371</v>
      </c>
      <c r="V151" s="231">
        <v>10.04542376705305</v>
      </c>
      <c r="W151" s="231">
        <v>22.760124880842909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0.1369497533011213</v>
      </c>
      <c r="C153" s="231">
        <v>0.19071896622755269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0.18904117551148611</v>
      </c>
      <c r="K153" s="231">
        <v>0.1366475449043775</v>
      </c>
      <c r="L153" s="231">
        <v>2.566341248240176</v>
      </c>
      <c r="M153" s="231">
        <v>2.7432249609527402</v>
      </c>
      <c r="N153" s="231">
        <v>2.174384583164664</v>
      </c>
      <c r="O153" s="231">
        <v>2.2515319455749512</v>
      </c>
      <c r="P153" s="231">
        <v>2.8138472419572622</v>
      </c>
      <c r="Q153" s="231">
        <v>1.914124179420492</v>
      </c>
      <c r="R153" s="231">
        <v>2.0588401636248022</v>
      </c>
      <c r="S153" s="231">
        <v>2.0532857539807798</v>
      </c>
      <c r="T153" s="231">
        <v>1.981661887892799</v>
      </c>
      <c r="U153" s="231">
        <v>2.3826063354071012</v>
      </c>
      <c r="V153" s="231">
        <v>2.41301466622705</v>
      </c>
      <c r="W153" s="231">
        <v>1.8086197888234259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32.227227675436609</v>
      </c>
      <c r="G154" s="231">
        <v>31.247650906463331</v>
      </c>
      <c r="H154" s="231">
        <v>30.212277045427541</v>
      </c>
      <c r="I154" s="231">
        <v>27.19065279111723</v>
      </c>
      <c r="J154" s="231">
        <v>35.413228357443003</v>
      </c>
      <c r="K154" s="231">
        <v>33.627493250044758</v>
      </c>
      <c r="L154" s="231">
        <v>34.467335387544459</v>
      </c>
      <c r="M154" s="231">
        <v>39.505916298252053</v>
      </c>
      <c r="N154" s="231">
        <v>30.36880628048856</v>
      </c>
      <c r="O154" s="231">
        <v>39.365102824143797</v>
      </c>
      <c r="P154" s="231">
        <v>33.115533248893833</v>
      </c>
      <c r="Q154" s="231">
        <v>21.65811655059963</v>
      </c>
      <c r="R154" s="231">
        <v>22.801641756842759</v>
      </c>
      <c r="S154" s="231">
        <v>28.381792674475921</v>
      </c>
      <c r="T154" s="231">
        <v>25.27855148919733</v>
      </c>
      <c r="U154" s="231">
        <v>28.10092116919504</v>
      </c>
      <c r="V154" s="231">
        <v>29.063768409494649</v>
      </c>
      <c r="W154" s="231">
        <v>14.365347725133759</v>
      </c>
      <c r="DA154" s="73" t="s">
        <v>1132</v>
      </c>
    </row>
    <row r="155" spans="1:105" ht="12" customHeight="1" x14ac:dyDescent="0.25">
      <c r="A155" s="60" t="s">
        <v>1038</v>
      </c>
      <c r="B155" s="264">
        <v>56.172800504366982</v>
      </c>
      <c r="C155" s="264">
        <v>74.197509663722116</v>
      </c>
      <c r="D155" s="264">
        <v>73.046586620636589</v>
      </c>
      <c r="E155" s="264">
        <v>56.833297612343863</v>
      </c>
      <c r="F155" s="264">
        <v>62.989652761990413</v>
      </c>
      <c r="G155" s="264">
        <v>59.839354586886962</v>
      </c>
      <c r="H155" s="264">
        <v>64.567224743802313</v>
      </c>
      <c r="I155" s="264">
        <v>49.74387038046212</v>
      </c>
      <c r="J155" s="264">
        <v>84.466407224382195</v>
      </c>
      <c r="K155" s="264">
        <v>54.291206425240048</v>
      </c>
      <c r="L155" s="264">
        <v>71.294756551696665</v>
      </c>
      <c r="M155" s="264">
        <v>95.529642909527382</v>
      </c>
      <c r="N155" s="264">
        <v>78.49280185789064</v>
      </c>
      <c r="O155" s="264">
        <v>74.025338745495347</v>
      </c>
      <c r="P155" s="264">
        <v>87.65735607856405</v>
      </c>
      <c r="Q155" s="264">
        <v>58.066482826362957</v>
      </c>
      <c r="R155" s="264">
        <v>54.629667936517563</v>
      </c>
      <c r="S155" s="264">
        <v>59.494926599397473</v>
      </c>
      <c r="T155" s="264">
        <v>55.813674293113912</v>
      </c>
      <c r="U155" s="264">
        <v>57.937568788902482</v>
      </c>
      <c r="V155" s="264">
        <v>61.374882340231594</v>
      </c>
      <c r="W155" s="264">
        <v>29.856184199171121</v>
      </c>
      <c r="DA155" s="72" t="s">
        <v>1133</v>
      </c>
    </row>
    <row r="156" spans="1:105" ht="12" customHeight="1" x14ac:dyDescent="0.25">
      <c r="A156" s="132" t="s">
        <v>1040</v>
      </c>
      <c r="B156" s="318">
        <v>33.255539412398953</v>
      </c>
      <c r="C156" s="318">
        <v>40.559436741029863</v>
      </c>
      <c r="D156" s="318">
        <v>40.804582750354712</v>
      </c>
      <c r="E156" s="318">
        <v>35.311286058584344</v>
      </c>
      <c r="F156" s="318">
        <v>32.720623269011952</v>
      </c>
      <c r="G156" s="318">
        <v>30.48561998152103</v>
      </c>
      <c r="H156" s="318">
        <v>31.27897784543153</v>
      </c>
      <c r="I156" s="318">
        <v>26.306568437943572</v>
      </c>
      <c r="J156" s="318">
        <v>32.034963634059118</v>
      </c>
      <c r="K156" s="318">
        <v>27.77126088476707</v>
      </c>
      <c r="L156" s="318">
        <v>30.94083686635943</v>
      </c>
      <c r="M156" s="318">
        <v>22.185378981956209</v>
      </c>
      <c r="N156" s="318">
        <v>30.50261759007557</v>
      </c>
      <c r="O156" s="318">
        <v>30.755388683626791</v>
      </c>
      <c r="P156" s="318">
        <v>33.117397343318622</v>
      </c>
      <c r="Q156" s="318">
        <v>35.970314835250008</v>
      </c>
      <c r="R156" s="318">
        <v>34.008105208450658</v>
      </c>
      <c r="S156" s="318">
        <v>34.241535941629287</v>
      </c>
      <c r="T156" s="318">
        <v>34.76584359070349</v>
      </c>
      <c r="U156" s="318">
        <v>48.244679771717799</v>
      </c>
      <c r="V156" s="318">
        <v>53.313007647347753</v>
      </c>
      <c r="W156" s="318">
        <v>45.890374299826938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1</v>
      </c>
      <c r="E160" s="234">
        <f t="shared" si="6"/>
        <v>1.0000000000000002</v>
      </c>
      <c r="F160" s="234">
        <f t="shared" si="6"/>
        <v>1</v>
      </c>
      <c r="G160" s="234">
        <f t="shared" si="6"/>
        <v>0.99999999999999989</v>
      </c>
      <c r="H160" s="234">
        <f t="shared" si="6"/>
        <v>1</v>
      </c>
      <c r="I160" s="234">
        <f t="shared" si="6"/>
        <v>1</v>
      </c>
      <c r="J160" s="234">
        <f t="shared" si="6"/>
        <v>1</v>
      </c>
      <c r="K160" s="234">
        <f t="shared" si="6"/>
        <v>1</v>
      </c>
      <c r="L160" s="234">
        <f t="shared" si="6"/>
        <v>0.99999999999999978</v>
      </c>
      <c r="M160" s="234">
        <f t="shared" si="6"/>
        <v>0.99999999999999989</v>
      </c>
      <c r="N160" s="234">
        <f t="shared" si="6"/>
        <v>0.99999999999999989</v>
      </c>
      <c r="O160" s="234">
        <f t="shared" si="6"/>
        <v>1</v>
      </c>
      <c r="P160" s="234">
        <f t="shared" si="6"/>
        <v>1</v>
      </c>
      <c r="Q160" s="234">
        <f t="shared" si="6"/>
        <v>1.0000000000000002</v>
      </c>
      <c r="R160" s="234">
        <f t="shared" si="6"/>
        <v>1</v>
      </c>
      <c r="S160" s="234">
        <f t="shared" si="6"/>
        <v>1</v>
      </c>
      <c r="T160" s="234">
        <f t="shared" si="6"/>
        <v>1.0000000000000002</v>
      </c>
      <c r="U160" s="234">
        <f t="shared" si="6"/>
        <v>0.99999999999999989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2.5400620681426279E-3</v>
      </c>
      <c r="C161" s="268">
        <f t="shared" si="7"/>
        <v>2.4373445254408915E-3</v>
      </c>
      <c r="D161" s="268">
        <f t="shared" si="7"/>
        <v>2.3447781478677671E-3</v>
      </c>
      <c r="E161" s="268">
        <f t="shared" si="7"/>
        <v>2.2597588294317687E-3</v>
      </c>
      <c r="F161" s="268">
        <f t="shared" si="7"/>
        <v>2.1660016090782291E-3</v>
      </c>
      <c r="G161" s="268">
        <f t="shared" si="7"/>
        <v>2.2390736454579447E-3</v>
      </c>
      <c r="H161" s="268">
        <f t="shared" si="7"/>
        <v>2.1583823682161589E-3</v>
      </c>
      <c r="I161" s="268">
        <f t="shared" si="7"/>
        <v>2.0024464288438044E-3</v>
      </c>
      <c r="J161" s="268">
        <f t="shared" si="7"/>
        <v>2.1926272203765698E-3</v>
      </c>
      <c r="K161" s="268">
        <f t="shared" si="7"/>
        <v>1.8507576013657627E-3</v>
      </c>
      <c r="L161" s="268">
        <f t="shared" si="7"/>
        <v>2.286967939460983E-3</v>
      </c>
      <c r="M161" s="268">
        <f t="shared" si="7"/>
        <v>2.1173512065729774E-3</v>
      </c>
      <c r="N161" s="268">
        <f t="shared" si="7"/>
        <v>2.2302918494401191E-3</v>
      </c>
      <c r="O161" s="268">
        <f t="shared" si="7"/>
        <v>2.7282394899878384E-3</v>
      </c>
      <c r="P161" s="268">
        <f t="shared" si="7"/>
        <v>2.2953046113707272E-3</v>
      </c>
      <c r="Q161" s="268">
        <f t="shared" si="7"/>
        <v>2.641055982214687E-3</v>
      </c>
      <c r="R161" s="268">
        <f t="shared" si="7"/>
        <v>2.6629572958829619E-3</v>
      </c>
      <c r="S161" s="268">
        <f t="shared" si="7"/>
        <v>2.194772463598177E-3</v>
      </c>
      <c r="T161" s="268">
        <f t="shared" si="7"/>
        <v>2.2467188051171353E-3</v>
      </c>
      <c r="U161" s="268">
        <f t="shared" si="7"/>
        <v>2.237656731514498E-3</v>
      </c>
      <c r="V161" s="268">
        <f t="shared" si="7"/>
        <v>2.3373943771009325E-3</v>
      </c>
      <c r="W161" s="268">
        <f t="shared" si="7"/>
        <v>2.9610483635669586E-3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2.0097731583813016E-2</v>
      </c>
      <c r="C162" s="269">
        <f t="shared" si="8"/>
        <v>1.9284999632078508E-2</v>
      </c>
      <c r="D162" s="269">
        <f t="shared" si="8"/>
        <v>1.8552586738124727E-2</v>
      </c>
      <c r="E162" s="269">
        <f t="shared" si="8"/>
        <v>1.7879888435671502E-2</v>
      </c>
      <c r="F162" s="269">
        <f t="shared" si="8"/>
        <v>1.7138053237097904E-2</v>
      </c>
      <c r="G162" s="269">
        <f t="shared" si="8"/>
        <v>1.7716221066876967E-2</v>
      </c>
      <c r="H162" s="269">
        <f t="shared" si="8"/>
        <v>1.7077767522178232E-2</v>
      </c>
      <c r="I162" s="269">
        <f t="shared" si="8"/>
        <v>1.584395568227032E-2</v>
      </c>
      <c r="J162" s="269">
        <f t="shared" si="8"/>
        <v>1.7348723045462179E-2</v>
      </c>
      <c r="K162" s="269">
        <f t="shared" si="8"/>
        <v>1.4643748263265706E-2</v>
      </c>
      <c r="L162" s="269">
        <f t="shared" si="8"/>
        <v>1.8095175060695374E-2</v>
      </c>
      <c r="M162" s="269">
        <f t="shared" si="8"/>
        <v>1.675311668642928E-2</v>
      </c>
      <c r="N162" s="269">
        <f t="shared" si="8"/>
        <v>1.764673686749315E-2</v>
      </c>
      <c r="O162" s="269">
        <f t="shared" si="8"/>
        <v>2.1586647686223249E-2</v>
      </c>
      <c r="P162" s="269">
        <f t="shared" si="8"/>
        <v>1.8161137304864811E-2</v>
      </c>
      <c r="Q162" s="269">
        <f t="shared" si="8"/>
        <v>2.0896825669770983E-2</v>
      </c>
      <c r="R162" s="269">
        <f t="shared" si="8"/>
        <v>2.107011542082015E-2</v>
      </c>
      <c r="S162" s="269">
        <f t="shared" si="8"/>
        <v>1.7365696852122504E-2</v>
      </c>
      <c r="T162" s="269">
        <f t="shared" si="8"/>
        <v>1.7776711859079593E-2</v>
      </c>
      <c r="U162" s="269">
        <f t="shared" si="8"/>
        <v>1.7705010019528983E-2</v>
      </c>
      <c r="V162" s="269">
        <f t="shared" si="8"/>
        <v>1.849416413309888E-2</v>
      </c>
      <c r="W162" s="269">
        <f t="shared" si="8"/>
        <v>2.3428701197515747E-2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2.2180491233163402E-2</v>
      </c>
      <c r="C163" s="269">
        <f t="shared" si="9"/>
        <v>2.1283534586330772E-2</v>
      </c>
      <c r="D163" s="269">
        <f t="shared" si="9"/>
        <v>2.0475220588024531E-2</v>
      </c>
      <c r="E163" s="269">
        <f t="shared" si="9"/>
        <v>1.9732809498598649E-2</v>
      </c>
      <c r="F163" s="269">
        <f t="shared" si="9"/>
        <v>1.8914096747371219E-2</v>
      </c>
      <c r="G163" s="269">
        <f t="shared" si="9"/>
        <v>1.9552181022018431E-2</v>
      </c>
      <c r="H163" s="269">
        <f t="shared" si="9"/>
        <v>1.8847563528650281E-2</v>
      </c>
      <c r="I163" s="269">
        <f t="shared" si="9"/>
        <v>1.7485889820136234E-2</v>
      </c>
      <c r="J163" s="269">
        <f t="shared" si="9"/>
        <v>1.9146598600529596E-2</v>
      </c>
      <c r="K163" s="269">
        <f t="shared" si="9"/>
        <v>1.616130301171002E-2</v>
      </c>
      <c r="L163" s="269">
        <f t="shared" si="9"/>
        <v>1.9970406616414926E-2</v>
      </c>
      <c r="M163" s="269">
        <f t="shared" si="9"/>
        <v>1.8489268614314353E-2</v>
      </c>
      <c r="N163" s="269">
        <f t="shared" si="9"/>
        <v>1.947549606536805E-2</v>
      </c>
      <c r="O163" s="269">
        <f t="shared" si="9"/>
        <v>2.3823706061598303E-2</v>
      </c>
      <c r="P163" s="269">
        <f t="shared" si="9"/>
        <v>2.0043204632072504E-2</v>
      </c>
      <c r="Q163" s="269">
        <f t="shared" si="9"/>
        <v>2.306239670066098E-2</v>
      </c>
      <c r="R163" s="269">
        <f t="shared" si="9"/>
        <v>2.3253644742158304E-2</v>
      </c>
      <c r="S163" s="269">
        <f t="shared" si="9"/>
        <v>1.916533142956818E-2</v>
      </c>
      <c r="T163" s="269">
        <f t="shared" si="9"/>
        <v>1.9618940570504912E-2</v>
      </c>
      <c r="U163" s="269">
        <f t="shared" si="9"/>
        <v>1.9539808156136554E-2</v>
      </c>
      <c r="V163" s="269">
        <f t="shared" si="9"/>
        <v>2.0410743556216717E-2</v>
      </c>
      <c r="W163" s="269">
        <f t="shared" si="9"/>
        <v>2.5856654486043806E-2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3.6088350116974956E-2</v>
      </c>
      <c r="C164" s="269">
        <f t="shared" si="10"/>
        <v>3.4628973714064384E-2</v>
      </c>
      <c r="D164" s="269">
        <f t="shared" si="10"/>
        <v>3.3313821661358149E-2</v>
      </c>
      <c r="E164" s="269">
        <f t="shared" si="10"/>
        <v>3.2105895694152002E-2</v>
      </c>
      <c r="F164" s="269">
        <f t="shared" si="10"/>
        <v>3.0773824546541383E-2</v>
      </c>
      <c r="G164" s="269">
        <f t="shared" si="10"/>
        <v>3.1812007536518402E-2</v>
      </c>
      <c r="H164" s="269">
        <f t="shared" si="10"/>
        <v>3.0665572927297692E-2</v>
      </c>
      <c r="I164" s="269">
        <f t="shared" si="10"/>
        <v>2.8450087389968307E-2</v>
      </c>
      <c r="J164" s="269">
        <f t="shared" si="10"/>
        <v>3.1152112303625856E-2</v>
      </c>
      <c r="K164" s="269">
        <f t="shared" si="10"/>
        <v>2.629494339426908E-2</v>
      </c>
      <c r="L164" s="269">
        <f t="shared" si="10"/>
        <v>3.249247360554279E-2</v>
      </c>
      <c r="M164" s="269">
        <f t="shared" si="10"/>
        <v>3.00826159414599E-2</v>
      </c>
      <c r="N164" s="269">
        <f t="shared" si="10"/>
        <v>3.1687238723455941E-2</v>
      </c>
      <c r="O164" s="269">
        <f t="shared" si="10"/>
        <v>3.8761911825892358E-2</v>
      </c>
      <c r="P164" s="269">
        <f t="shared" si="10"/>
        <v>3.2610918244539037E-2</v>
      </c>
      <c r="Q164" s="269">
        <f t="shared" si="10"/>
        <v>3.7523237782291462E-2</v>
      </c>
      <c r="R164" s="269">
        <f t="shared" si="10"/>
        <v>3.7834404302824691E-2</v>
      </c>
      <c r="S164" s="269">
        <f t="shared" si="10"/>
        <v>3.1182591199964024E-2</v>
      </c>
      <c r="T164" s="269">
        <f t="shared" si="10"/>
        <v>3.1920627401340371E-2</v>
      </c>
      <c r="U164" s="269">
        <f t="shared" si="10"/>
        <v>3.1791876498337056E-2</v>
      </c>
      <c r="V164" s="269">
        <f t="shared" si="10"/>
        <v>3.3208915522268463E-2</v>
      </c>
      <c r="W164" s="269">
        <f t="shared" si="10"/>
        <v>4.2069582234988107E-2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8.2300675032857557E-3</v>
      </c>
      <c r="C165" s="270">
        <f t="shared" si="11"/>
        <v>7.1353321294077799E-3</v>
      </c>
      <c r="D165" s="270">
        <f t="shared" si="11"/>
        <v>6.9723204370892161E-3</v>
      </c>
      <c r="E165" s="270">
        <f t="shared" si="11"/>
        <v>7.3573540294402636E-3</v>
      </c>
      <c r="F165" s="270">
        <f t="shared" si="11"/>
        <v>6.7897873703229479E-3</v>
      </c>
      <c r="G165" s="270">
        <f t="shared" si="11"/>
        <v>6.9845096312399074E-3</v>
      </c>
      <c r="H165" s="270">
        <f t="shared" si="11"/>
        <v>6.5065043743883222E-3</v>
      </c>
      <c r="I165" s="270">
        <f t="shared" si="11"/>
        <v>6.6309780540933401E-3</v>
      </c>
      <c r="J165" s="270">
        <f t="shared" si="11"/>
        <v>6.2455920934620631E-3</v>
      </c>
      <c r="K165" s="270">
        <f t="shared" si="11"/>
        <v>5.7195316089924259E-3</v>
      </c>
      <c r="L165" s="270">
        <f t="shared" si="11"/>
        <v>6.4677155037096406E-3</v>
      </c>
      <c r="M165" s="270">
        <f t="shared" si="11"/>
        <v>5.9567505047158631E-3</v>
      </c>
      <c r="N165" s="270">
        <f t="shared" si="11"/>
        <v>6.3219703959874023E-3</v>
      </c>
      <c r="O165" s="270">
        <f t="shared" si="11"/>
        <v>7.7167716018466349E-3</v>
      </c>
      <c r="P165" s="270">
        <f t="shared" si="11"/>
        <v>6.2545594280246017E-3</v>
      </c>
      <c r="Q165" s="270">
        <f t="shared" si="11"/>
        <v>7.2546049071390761E-3</v>
      </c>
      <c r="R165" s="270">
        <f t="shared" si="11"/>
        <v>7.5213071281669663E-3</v>
      </c>
      <c r="S165" s="270">
        <f t="shared" si="11"/>
        <v>6.1546019254499519E-3</v>
      </c>
      <c r="T165" s="270">
        <f t="shared" si="11"/>
        <v>6.3331863052536047E-3</v>
      </c>
      <c r="U165" s="270">
        <f t="shared" si="11"/>
        <v>6.3737818399236127E-3</v>
      </c>
      <c r="V165" s="270">
        <f t="shared" si="11"/>
        <v>6.5601471624133238E-3</v>
      </c>
      <c r="W165" s="270">
        <f t="shared" si="11"/>
        <v>9.9782410369882515E-3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0.67667353225698346</v>
      </c>
      <c r="C166" s="319">
        <f t="shared" si="12"/>
        <v>0.72379877256341096</v>
      </c>
      <c r="D166" s="319">
        <f t="shared" si="12"/>
        <v>0.72853064631714082</v>
      </c>
      <c r="E166" s="319">
        <f t="shared" si="12"/>
        <v>0.71099855521288868</v>
      </c>
      <c r="F166" s="319">
        <f t="shared" si="12"/>
        <v>0.71495793337122149</v>
      </c>
      <c r="G166" s="319">
        <f t="shared" si="12"/>
        <v>0.70980483699544783</v>
      </c>
      <c r="H166" s="319">
        <f t="shared" si="12"/>
        <v>0.73175516413247499</v>
      </c>
      <c r="I166" s="319">
        <f t="shared" si="12"/>
        <v>0.71850693316010694</v>
      </c>
      <c r="J166" s="319">
        <f t="shared" si="12"/>
        <v>0.73414232159054016</v>
      </c>
      <c r="K166" s="319">
        <f t="shared" si="12"/>
        <v>0.76214650002776918</v>
      </c>
      <c r="L166" s="319">
        <f t="shared" si="12"/>
        <v>0.73894751432866312</v>
      </c>
      <c r="M166" s="319">
        <f t="shared" si="12"/>
        <v>0.75896740903285598</v>
      </c>
      <c r="N166" s="319">
        <f t="shared" si="12"/>
        <v>0.73572852599219907</v>
      </c>
      <c r="O166" s="319">
        <f t="shared" si="12"/>
        <v>0.66582032941521962</v>
      </c>
      <c r="P166" s="319">
        <f t="shared" si="12"/>
        <v>0.74239257842076045</v>
      </c>
      <c r="Q166" s="319">
        <f t="shared" si="12"/>
        <v>0.71336664826714824</v>
      </c>
      <c r="R166" s="319">
        <f t="shared" si="12"/>
        <v>0.69249664906102126</v>
      </c>
      <c r="S166" s="319">
        <f t="shared" si="12"/>
        <v>0.74467813530601901</v>
      </c>
      <c r="T166" s="319">
        <f t="shared" si="12"/>
        <v>0.73782780664511816</v>
      </c>
      <c r="U166" s="319">
        <f t="shared" si="12"/>
        <v>0.73401415919539437</v>
      </c>
      <c r="V166" s="319">
        <f t="shared" si="12"/>
        <v>0.7294653188310205</v>
      </c>
      <c r="W166" s="319">
        <f t="shared" si="12"/>
        <v>0.62321981072756572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0.12362533662189185</v>
      </c>
      <c r="C167" s="271">
        <f t="shared" si="13"/>
        <v>9.6305749429904761E-2</v>
      </c>
      <c r="D167" s="271">
        <f t="shared" si="13"/>
        <v>9.6768328407730156E-2</v>
      </c>
      <c r="E167" s="271">
        <f t="shared" si="13"/>
        <v>0.10908854534634899</v>
      </c>
      <c r="F167" s="271">
        <f t="shared" si="13"/>
        <v>0.11450759145993081</v>
      </c>
      <c r="G167" s="271">
        <f t="shared" si="13"/>
        <v>0.11898170578937185</v>
      </c>
      <c r="H167" s="271">
        <f t="shared" si="13"/>
        <v>0.10826954729245898</v>
      </c>
      <c r="I167" s="271">
        <f t="shared" si="13"/>
        <v>0.12347179770934867</v>
      </c>
      <c r="J167" s="271">
        <f t="shared" si="13"/>
        <v>0.11258634495673973</v>
      </c>
      <c r="K167" s="271">
        <f t="shared" si="13"/>
        <v>0.10233165959901254</v>
      </c>
      <c r="L167" s="271">
        <f t="shared" si="13"/>
        <v>0.10973367690741929</v>
      </c>
      <c r="M167" s="271">
        <f t="shared" si="13"/>
        <v>0.10102041392094964</v>
      </c>
      <c r="N167" s="271">
        <f t="shared" si="13"/>
        <v>0.11559699612521711</v>
      </c>
      <c r="O167" s="271">
        <f t="shared" si="13"/>
        <v>0.15167011863793103</v>
      </c>
      <c r="P167" s="271">
        <f t="shared" si="13"/>
        <v>0.10970502335910455</v>
      </c>
      <c r="Q167" s="271">
        <f t="shared" si="13"/>
        <v>0.11613468342842813</v>
      </c>
      <c r="R167" s="271">
        <f t="shared" si="13"/>
        <v>0.13070057846839297</v>
      </c>
      <c r="S167" s="271">
        <f t="shared" si="13"/>
        <v>0.11031546903332246</v>
      </c>
      <c r="T167" s="271">
        <f t="shared" si="13"/>
        <v>0.11314187647918636</v>
      </c>
      <c r="U167" s="271">
        <f t="shared" si="13"/>
        <v>0.1162097714122307</v>
      </c>
      <c r="V167" s="271">
        <f t="shared" si="13"/>
        <v>0.11620031210301965</v>
      </c>
      <c r="W167" s="271">
        <f t="shared" si="13"/>
        <v>0.15812753604686527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6.8179944984918389E-2</v>
      </c>
      <c r="C168" s="271">
        <f t="shared" si="14"/>
        <v>5.641933240242912E-2</v>
      </c>
      <c r="D168" s="271">
        <f t="shared" si="14"/>
        <v>5.5485763771186053E-2</v>
      </c>
      <c r="E168" s="271">
        <f t="shared" si="14"/>
        <v>6.0779526065049307E-2</v>
      </c>
      <c r="F168" s="271">
        <f t="shared" si="14"/>
        <v>5.5512423632173132E-2</v>
      </c>
      <c r="G168" s="271">
        <f t="shared" si="14"/>
        <v>5.7047909089085309E-2</v>
      </c>
      <c r="H168" s="271">
        <f t="shared" si="14"/>
        <v>5.2305341731274907E-2</v>
      </c>
      <c r="I168" s="271">
        <f t="shared" si="14"/>
        <v>5.6113003300277055E-2</v>
      </c>
      <c r="J168" s="271">
        <f t="shared" si="14"/>
        <v>4.9285846734224675E-2</v>
      </c>
      <c r="K168" s="271">
        <f t="shared" si="14"/>
        <v>4.6877301607953489E-2</v>
      </c>
      <c r="L168" s="271">
        <f t="shared" si="14"/>
        <v>5.0011338511196844E-2</v>
      </c>
      <c r="M168" s="271">
        <f t="shared" si="14"/>
        <v>4.6370653579924932E-2</v>
      </c>
      <c r="N168" s="271">
        <f t="shared" si="14"/>
        <v>4.9174992777104153E-2</v>
      </c>
      <c r="O168" s="271">
        <f t="shared" si="14"/>
        <v>6.0012141017199025E-2</v>
      </c>
      <c r="P168" s="271">
        <f t="shared" si="14"/>
        <v>4.6923231408281196E-2</v>
      </c>
      <c r="Q168" s="271">
        <f t="shared" si="14"/>
        <v>5.4936530983107065E-2</v>
      </c>
      <c r="R168" s="271">
        <f t="shared" si="14"/>
        <v>5.8623978202338362E-2</v>
      </c>
      <c r="S168" s="271">
        <f t="shared" si="14"/>
        <v>4.7527951541157624E-2</v>
      </c>
      <c r="T168" s="271">
        <f t="shared" si="14"/>
        <v>4.9143099078032153E-2</v>
      </c>
      <c r="U168" s="271">
        <f t="shared" si="14"/>
        <v>4.9835710262038972E-2</v>
      </c>
      <c r="V168" s="271">
        <f t="shared" si="14"/>
        <v>5.061832130254576E-2</v>
      </c>
      <c r="W168" s="271">
        <f t="shared" si="14"/>
        <v>8.2068605898266936E-2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6.6053894995454235E-2</v>
      </c>
      <c r="C169" s="320">
        <f t="shared" si="15"/>
        <v>5.4050502024695725E-2</v>
      </c>
      <c r="D169" s="320">
        <f t="shared" si="15"/>
        <v>5.3243123293765175E-2</v>
      </c>
      <c r="E169" s="320">
        <f t="shared" si="15"/>
        <v>5.8990084306978031E-2</v>
      </c>
      <c r="F169" s="320">
        <f t="shared" si="15"/>
        <v>5.3078547286475021E-2</v>
      </c>
      <c r="G169" s="320">
        <f t="shared" si="15"/>
        <v>5.4457359131538E-2</v>
      </c>
      <c r="H169" s="320">
        <f t="shared" si="15"/>
        <v>4.9565020506987044E-2</v>
      </c>
      <c r="I169" s="320">
        <f t="shared" si="15"/>
        <v>5.407033009191841E-2</v>
      </c>
      <c r="J169" s="320">
        <f t="shared" si="15"/>
        <v>4.5543964681905177E-2</v>
      </c>
      <c r="K169" s="320">
        <f t="shared" si="15"/>
        <v>4.468893184487277E-2</v>
      </c>
      <c r="L169" s="320">
        <f t="shared" si="15"/>
        <v>4.6360531424441798E-2</v>
      </c>
      <c r="M169" s="320">
        <f t="shared" si="15"/>
        <v>4.2960871475901642E-2</v>
      </c>
      <c r="N169" s="320">
        <f t="shared" si="15"/>
        <v>4.5263483212629983E-2</v>
      </c>
      <c r="O169" s="320">
        <f t="shared" si="15"/>
        <v>5.469341584146574E-2</v>
      </c>
      <c r="P169" s="320">
        <f t="shared" si="15"/>
        <v>4.2204844597530509E-2</v>
      </c>
      <c r="Q169" s="320">
        <f t="shared" si="15"/>
        <v>4.9642724698904551E-2</v>
      </c>
      <c r="R169" s="320">
        <f t="shared" si="15"/>
        <v>5.3672198980015115E-2</v>
      </c>
      <c r="S169" s="320">
        <f t="shared" si="15"/>
        <v>4.3187315210657051E-2</v>
      </c>
      <c r="T169" s="320">
        <f t="shared" si="15"/>
        <v>4.4695522719179717E-2</v>
      </c>
      <c r="U169" s="320">
        <f t="shared" si="15"/>
        <v>4.5535157990395134E-2</v>
      </c>
      <c r="V169" s="320">
        <f t="shared" si="15"/>
        <v>4.582570905407312E-2</v>
      </c>
      <c r="W169" s="320">
        <f t="shared" si="15"/>
        <v>7.9431945810062202E-2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2.12604998946416E-3</v>
      </c>
      <c r="C170" s="320">
        <f t="shared" si="16"/>
        <v>2.3688303777333964E-3</v>
      </c>
      <c r="D170" s="320">
        <f t="shared" si="16"/>
        <v>2.2426404774208877E-3</v>
      </c>
      <c r="E170" s="320">
        <f t="shared" si="16"/>
        <v>1.7894417580712858E-3</v>
      </c>
      <c r="F170" s="320">
        <f t="shared" si="16"/>
        <v>2.4338763456981127E-3</v>
      </c>
      <c r="G170" s="320">
        <f t="shared" si="16"/>
        <v>2.5905499575473111E-3</v>
      </c>
      <c r="H170" s="320">
        <f t="shared" si="16"/>
        <v>2.740321224287863E-3</v>
      </c>
      <c r="I170" s="320">
        <f t="shared" si="16"/>
        <v>2.0426732083586308E-3</v>
      </c>
      <c r="J170" s="320">
        <f t="shared" si="16"/>
        <v>3.7418820523194962E-3</v>
      </c>
      <c r="K170" s="320">
        <f t="shared" si="16"/>
        <v>2.1883697630807222E-3</v>
      </c>
      <c r="L170" s="320">
        <f t="shared" si="16"/>
        <v>3.6508070867550509E-3</v>
      </c>
      <c r="M170" s="320">
        <f t="shared" si="16"/>
        <v>3.409782104023281E-3</v>
      </c>
      <c r="N170" s="320">
        <f t="shared" si="16"/>
        <v>3.9115095644741658E-3</v>
      </c>
      <c r="O170" s="320">
        <f t="shared" si="16"/>
        <v>5.3187251757332837E-3</v>
      </c>
      <c r="P170" s="320">
        <f t="shared" si="16"/>
        <v>4.7183868107506842E-3</v>
      </c>
      <c r="Q170" s="320">
        <f t="shared" si="16"/>
        <v>5.2938062842025121E-3</v>
      </c>
      <c r="R170" s="320">
        <f t="shared" si="16"/>
        <v>4.9517792223232457E-3</v>
      </c>
      <c r="S170" s="320">
        <f t="shared" si="16"/>
        <v>4.3406363305005724E-3</v>
      </c>
      <c r="T170" s="320">
        <f t="shared" si="16"/>
        <v>4.4475763588524139E-3</v>
      </c>
      <c r="U170" s="320">
        <f t="shared" si="16"/>
        <v>4.300552271643822E-3</v>
      </c>
      <c r="V170" s="320">
        <f t="shared" si="16"/>
        <v>4.7926122484726452E-3</v>
      </c>
      <c r="W170" s="320">
        <f t="shared" si="16"/>
        <v>2.6366600882047177E-3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1.0978855441325715E-2</v>
      </c>
      <c r="C171" s="271">
        <f t="shared" si="17"/>
        <v>9.2468660665247712E-3</v>
      </c>
      <c r="D171" s="271">
        <f t="shared" si="17"/>
        <v>9.1021189089953835E-3</v>
      </c>
      <c r="E171" s="271">
        <f t="shared" si="17"/>
        <v>9.7790060895363608E-3</v>
      </c>
      <c r="F171" s="271">
        <f t="shared" si="17"/>
        <v>9.3616447308189042E-3</v>
      </c>
      <c r="G171" s="271">
        <f t="shared" si="17"/>
        <v>9.6599136456335579E-3</v>
      </c>
      <c r="H171" s="271">
        <f t="shared" si="17"/>
        <v>8.9385487092585435E-3</v>
      </c>
      <c r="I171" s="271">
        <f t="shared" si="17"/>
        <v>9.4317321373889092E-3</v>
      </c>
      <c r="J171" s="271">
        <f t="shared" si="17"/>
        <v>8.7974014008023009E-3</v>
      </c>
      <c r="K171" s="271">
        <f t="shared" si="17"/>
        <v>8.0398562761906135E-3</v>
      </c>
      <c r="L171" s="271">
        <f t="shared" si="17"/>
        <v>8.9421072433299043E-3</v>
      </c>
      <c r="M171" s="271">
        <f t="shared" si="17"/>
        <v>8.1907909644195927E-3</v>
      </c>
      <c r="N171" s="271">
        <f t="shared" si="17"/>
        <v>8.92417750334463E-3</v>
      </c>
      <c r="O171" s="271">
        <f t="shared" si="17"/>
        <v>1.1171150734862903E-2</v>
      </c>
      <c r="P171" s="271">
        <f t="shared" si="17"/>
        <v>8.73367151201997E-3</v>
      </c>
      <c r="Q171" s="271">
        <f t="shared" si="17"/>
        <v>9.8523486925969316E-3</v>
      </c>
      <c r="R171" s="271">
        <f t="shared" si="17"/>
        <v>1.0461197831445565E-2</v>
      </c>
      <c r="S171" s="271">
        <f t="shared" si="17"/>
        <v>8.6493570140991887E-3</v>
      </c>
      <c r="T171" s="271">
        <f t="shared" si="17"/>
        <v>8.8824231886238583E-3</v>
      </c>
      <c r="U171" s="271">
        <f t="shared" si="17"/>
        <v>8.9929338446650825E-3</v>
      </c>
      <c r="V171" s="271">
        <f t="shared" si="17"/>
        <v>9.1779489538671172E-3</v>
      </c>
      <c r="W171" s="271">
        <f t="shared" si="17"/>
        <v>1.3450810544577798E-2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5.619169807270688E-3</v>
      </c>
      <c r="C172" s="320">
        <f t="shared" si="18"/>
        <v>4.4803929852415911E-3</v>
      </c>
      <c r="D172" s="320">
        <f t="shared" si="18"/>
        <v>4.4624357308745222E-3</v>
      </c>
      <c r="E172" s="320">
        <f t="shared" si="18"/>
        <v>5.1284087766969031E-3</v>
      </c>
      <c r="F172" s="320">
        <f t="shared" si="18"/>
        <v>4.2936354630131509E-3</v>
      </c>
      <c r="G172" s="320">
        <f t="shared" si="18"/>
        <v>4.3608518675363394E-3</v>
      </c>
      <c r="H172" s="320">
        <f t="shared" si="18"/>
        <v>3.8750455434191648E-3</v>
      </c>
      <c r="I172" s="320">
        <f t="shared" si="18"/>
        <v>4.342778273341911E-3</v>
      </c>
      <c r="J172" s="320">
        <f t="shared" si="18"/>
        <v>2.9239559711459668E-3</v>
      </c>
      <c r="K172" s="320">
        <f t="shared" si="18"/>
        <v>3.4957309923389661E-3</v>
      </c>
      <c r="L172" s="320">
        <f t="shared" si="18"/>
        <v>3.4141000966570398E-3</v>
      </c>
      <c r="M172" s="320">
        <f t="shared" si="18"/>
        <v>2.3432596886070766E-3</v>
      </c>
      <c r="N172" s="320">
        <f t="shared" si="18"/>
        <v>2.8797333733390543E-3</v>
      </c>
      <c r="O172" s="320">
        <f t="shared" si="18"/>
        <v>3.4133676607881187E-3</v>
      </c>
      <c r="P172" s="320">
        <f t="shared" si="18"/>
        <v>2.5646074550112006E-3</v>
      </c>
      <c r="Q172" s="320">
        <f t="shared" si="18"/>
        <v>2.9007306709250922E-3</v>
      </c>
      <c r="R172" s="320">
        <f t="shared" si="18"/>
        <v>3.2630320905980181E-3</v>
      </c>
      <c r="S172" s="320">
        <f t="shared" si="18"/>
        <v>2.6683399758465529E-3</v>
      </c>
      <c r="T172" s="320">
        <f t="shared" si="18"/>
        <v>2.6481907990916972E-3</v>
      </c>
      <c r="U172" s="320">
        <f t="shared" si="18"/>
        <v>2.7942724344083669E-3</v>
      </c>
      <c r="V172" s="320">
        <f t="shared" si="18"/>
        <v>2.7280114594965526E-3</v>
      </c>
      <c r="W172" s="320">
        <f t="shared" si="18"/>
        <v>6.9615343784482382E-3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3.0876259829885496E-3</v>
      </c>
      <c r="C173" s="320">
        <f t="shared" si="19"/>
        <v>2.4053009065643431E-3</v>
      </c>
      <c r="D173" s="320">
        <f t="shared" si="19"/>
        <v>2.4168541278549458E-3</v>
      </c>
      <c r="E173" s="320">
        <f t="shared" si="19"/>
        <v>2.724559837503132E-3</v>
      </c>
      <c r="F173" s="320">
        <f t="shared" si="19"/>
        <v>2.8599041612519379E-3</v>
      </c>
      <c r="G173" s="320">
        <f t="shared" si="19"/>
        <v>2.9716481777450517E-3</v>
      </c>
      <c r="H173" s="320">
        <f t="shared" si="19"/>
        <v>2.704104809914881E-3</v>
      </c>
      <c r="I173" s="320">
        <f t="shared" si="19"/>
        <v>3.083791245314845E-3</v>
      </c>
      <c r="J173" s="320">
        <f t="shared" si="19"/>
        <v>2.8119197368202211E-3</v>
      </c>
      <c r="K173" s="320">
        <f t="shared" si="19"/>
        <v>2.5558020685243535E-3</v>
      </c>
      <c r="L173" s="320">
        <f t="shared" si="19"/>
        <v>2.7406724324196509E-3</v>
      </c>
      <c r="M173" s="320">
        <f t="shared" si="19"/>
        <v>2.5230528252357287E-3</v>
      </c>
      <c r="N173" s="320">
        <f t="shared" si="19"/>
        <v>2.88711277594566E-3</v>
      </c>
      <c r="O173" s="320">
        <f t="shared" si="19"/>
        <v>3.7880632882054694E-3</v>
      </c>
      <c r="P173" s="320">
        <f t="shared" si="19"/>
        <v>2.739956790766418E-3</v>
      </c>
      <c r="Q173" s="320">
        <f t="shared" si="19"/>
        <v>2.9005418782112827E-3</v>
      </c>
      <c r="R173" s="320">
        <f t="shared" si="19"/>
        <v>3.2643349098002094E-3</v>
      </c>
      <c r="S173" s="320">
        <f t="shared" si="19"/>
        <v>2.7552030823149139E-3</v>
      </c>
      <c r="T173" s="320">
        <f t="shared" si="19"/>
        <v>2.8257945104705568E-3</v>
      </c>
      <c r="U173" s="320">
        <f t="shared" si="19"/>
        <v>2.9024172511415759E-3</v>
      </c>
      <c r="V173" s="320">
        <f t="shared" si="19"/>
        <v>2.902180998527838E-3</v>
      </c>
      <c r="W173" s="320">
        <f t="shared" si="19"/>
        <v>3.9493416338880266E-3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2.2720596510664775E-3</v>
      </c>
      <c r="C174" s="320">
        <f t="shared" si="20"/>
        <v>2.3611721747188378E-3</v>
      </c>
      <c r="D174" s="320">
        <f t="shared" si="20"/>
        <v>2.2228290502659155E-3</v>
      </c>
      <c r="E174" s="320">
        <f t="shared" si="20"/>
        <v>1.926037475336325E-3</v>
      </c>
      <c r="F174" s="320">
        <f t="shared" si="20"/>
        <v>2.208105106553815E-3</v>
      </c>
      <c r="G174" s="320">
        <f t="shared" si="20"/>
        <v>2.3274136003521668E-3</v>
      </c>
      <c r="H174" s="320">
        <f t="shared" si="20"/>
        <v>2.3593983559244964E-3</v>
      </c>
      <c r="I174" s="320">
        <f t="shared" si="20"/>
        <v>2.0051626187321541E-3</v>
      </c>
      <c r="J174" s="320">
        <f t="shared" si="20"/>
        <v>3.0615256928361121E-3</v>
      </c>
      <c r="K174" s="320">
        <f t="shared" si="20"/>
        <v>1.9883232153272935E-3</v>
      </c>
      <c r="L174" s="320">
        <f t="shared" si="20"/>
        <v>2.7873347142532137E-3</v>
      </c>
      <c r="M174" s="320">
        <f t="shared" si="20"/>
        <v>3.3244784505767873E-3</v>
      </c>
      <c r="N174" s="320">
        <f t="shared" si="20"/>
        <v>3.1573313540599148E-3</v>
      </c>
      <c r="O174" s="320">
        <f t="shared" si="20"/>
        <v>3.9697197858693158E-3</v>
      </c>
      <c r="P174" s="320">
        <f t="shared" si="20"/>
        <v>3.4291072662423518E-3</v>
      </c>
      <c r="Q174" s="320">
        <f t="shared" si="20"/>
        <v>4.0510761434605575E-3</v>
      </c>
      <c r="R174" s="320">
        <f t="shared" si="20"/>
        <v>3.9338308310473379E-3</v>
      </c>
      <c r="S174" s="320">
        <f t="shared" si="20"/>
        <v>3.2258139559377223E-3</v>
      </c>
      <c r="T174" s="320">
        <f t="shared" si="20"/>
        <v>3.4084378790616037E-3</v>
      </c>
      <c r="U174" s="320">
        <f t="shared" si="20"/>
        <v>3.2962441591151389E-3</v>
      </c>
      <c r="V174" s="320">
        <f t="shared" si="20"/>
        <v>3.5477564958427267E-3</v>
      </c>
      <c r="W174" s="320">
        <f t="shared" si="20"/>
        <v>2.5399345322415345E-3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3.1405628189500948E-2</v>
      </c>
      <c r="C175" s="321">
        <f t="shared" si="21"/>
        <v>2.9459094950407973E-2</v>
      </c>
      <c r="D175" s="321">
        <f t="shared" si="21"/>
        <v>2.845441502248312E-2</v>
      </c>
      <c r="E175" s="321">
        <f t="shared" si="21"/>
        <v>3.0018660798882643E-2</v>
      </c>
      <c r="F175" s="321">
        <f t="shared" si="21"/>
        <v>2.9878643295444061E-2</v>
      </c>
      <c r="G175" s="321">
        <f t="shared" si="21"/>
        <v>2.620164157834971E-2</v>
      </c>
      <c r="H175" s="321">
        <f t="shared" si="21"/>
        <v>2.3475607413801825E-2</v>
      </c>
      <c r="I175" s="321">
        <f t="shared" si="21"/>
        <v>2.2063176317566328E-2</v>
      </c>
      <c r="J175" s="321">
        <f t="shared" si="21"/>
        <v>1.9102432054236885E-2</v>
      </c>
      <c r="K175" s="321">
        <f t="shared" si="21"/>
        <v>1.5934398609471323E-2</v>
      </c>
      <c r="L175" s="321">
        <f t="shared" si="21"/>
        <v>1.3052624283567009E-2</v>
      </c>
      <c r="M175" s="321">
        <f t="shared" si="21"/>
        <v>1.2051629548357383E-2</v>
      </c>
      <c r="N175" s="321">
        <f t="shared" si="21"/>
        <v>1.3213573700390179E-2</v>
      </c>
      <c r="O175" s="321">
        <f t="shared" si="21"/>
        <v>1.6708983529239083E-2</v>
      </c>
      <c r="P175" s="321">
        <f t="shared" si="21"/>
        <v>1.2880371078962227E-2</v>
      </c>
      <c r="Q175" s="321">
        <f t="shared" si="21"/>
        <v>1.4331667586642513E-2</v>
      </c>
      <c r="R175" s="321">
        <f t="shared" si="21"/>
        <v>1.5375167546948841E-2</v>
      </c>
      <c r="S175" s="321">
        <f t="shared" si="21"/>
        <v>1.2766093234698999E-2</v>
      </c>
      <c r="T175" s="321">
        <f t="shared" si="21"/>
        <v>1.3108609667743968E-2</v>
      </c>
      <c r="U175" s="321">
        <f t="shared" si="21"/>
        <v>1.3299292040230122E-2</v>
      </c>
      <c r="V175" s="321">
        <f t="shared" si="21"/>
        <v>1.3526734058448724E-2</v>
      </c>
      <c r="W175" s="321">
        <f t="shared" si="21"/>
        <v>1.8839009463621423E-2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1.0000000000000002</v>
      </c>
      <c r="D178" s="234">
        <f t="shared" si="22"/>
        <v>1.0000000000000002</v>
      </c>
      <c r="E178" s="234">
        <f t="shared" si="22"/>
        <v>1</v>
      </c>
      <c r="F178" s="234">
        <f t="shared" si="22"/>
        <v>1</v>
      </c>
      <c r="G178" s="234">
        <f t="shared" si="22"/>
        <v>0.99999999999999933</v>
      </c>
      <c r="H178" s="234">
        <f t="shared" si="22"/>
        <v>1</v>
      </c>
      <c r="I178" s="234">
        <f t="shared" si="22"/>
        <v>1.0000000000000002</v>
      </c>
      <c r="J178" s="234">
        <f t="shared" si="22"/>
        <v>0.99999999999999989</v>
      </c>
      <c r="K178" s="234">
        <f t="shared" si="22"/>
        <v>1</v>
      </c>
      <c r="L178" s="234">
        <f t="shared" si="22"/>
        <v>0.99999999999999967</v>
      </c>
      <c r="M178" s="234">
        <f t="shared" si="22"/>
        <v>1.0000000000000002</v>
      </c>
      <c r="N178" s="234">
        <f t="shared" si="22"/>
        <v>0.99999999999999978</v>
      </c>
      <c r="O178" s="234">
        <f t="shared" si="22"/>
        <v>0.99999999999999989</v>
      </c>
      <c r="P178" s="234">
        <f t="shared" si="22"/>
        <v>0.99999999999999978</v>
      </c>
      <c r="Q178" s="234">
        <f t="shared" si="22"/>
        <v>0.99999999999999978</v>
      </c>
      <c r="R178" s="234">
        <f t="shared" si="22"/>
        <v>1.0000000000000002</v>
      </c>
      <c r="S178" s="234">
        <f t="shared" si="22"/>
        <v>1</v>
      </c>
      <c r="T178" s="234">
        <f t="shared" si="22"/>
        <v>0.99999999999999989</v>
      </c>
      <c r="U178" s="234">
        <f t="shared" si="22"/>
        <v>0.99999999999999989</v>
      </c>
      <c r="V178" s="234">
        <f t="shared" si="22"/>
        <v>1</v>
      </c>
      <c r="W178" s="234">
        <f t="shared" si="22"/>
        <v>0.99999999999999956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9.1792408596137916E-3</v>
      </c>
      <c r="C179" s="268">
        <f t="shared" si="23"/>
        <v>1.0336574273143204E-2</v>
      </c>
      <c r="D179" s="268">
        <f t="shared" si="23"/>
        <v>1.0111672148847737E-2</v>
      </c>
      <c r="E179" s="268">
        <f t="shared" si="23"/>
        <v>9.203680269404409E-3</v>
      </c>
      <c r="F179" s="268">
        <f t="shared" si="23"/>
        <v>8.960095293612004E-3</v>
      </c>
      <c r="G179" s="268">
        <f t="shared" si="23"/>
        <v>8.9523372124425474E-3</v>
      </c>
      <c r="H179" s="268">
        <f t="shared" si="23"/>
        <v>9.2853032043509146E-3</v>
      </c>
      <c r="I179" s="268">
        <f t="shared" si="23"/>
        <v>8.1894969373834166E-3</v>
      </c>
      <c r="J179" s="268">
        <f t="shared" si="23"/>
        <v>9.3458024112534187E-3</v>
      </c>
      <c r="K179" s="268">
        <f t="shared" si="23"/>
        <v>8.809043709638819E-3</v>
      </c>
      <c r="L179" s="268">
        <f t="shared" si="23"/>
        <v>9.6774315815019649E-3</v>
      </c>
      <c r="M179" s="268">
        <f t="shared" si="23"/>
        <v>9.7036015488741103E-3</v>
      </c>
      <c r="N179" s="268">
        <f t="shared" si="23"/>
        <v>9.3411879286168474E-3</v>
      </c>
      <c r="O179" s="268">
        <f t="shared" si="23"/>
        <v>9.0504367180189779E-3</v>
      </c>
      <c r="P179" s="268">
        <f t="shared" si="23"/>
        <v>9.8265153201880923E-3</v>
      </c>
      <c r="Q179" s="268">
        <f t="shared" si="23"/>
        <v>1.014590978305868E-2</v>
      </c>
      <c r="R179" s="268">
        <f t="shared" si="23"/>
        <v>9.5730594107640773E-3</v>
      </c>
      <c r="S179" s="268">
        <f t="shared" si="23"/>
        <v>9.5039849852829768E-3</v>
      </c>
      <c r="T179" s="268">
        <f t="shared" si="23"/>
        <v>9.4773600110077995E-3</v>
      </c>
      <c r="U179" s="268">
        <f t="shared" si="23"/>
        <v>9.3141606417077669E-3</v>
      </c>
      <c r="V179" s="268">
        <f t="shared" si="23"/>
        <v>9.5499970617792702E-3</v>
      </c>
      <c r="W179" s="268">
        <f t="shared" si="23"/>
        <v>8.749086542719834E-3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7.2847104887147629E-2</v>
      </c>
      <c r="C180" s="269">
        <f t="shared" si="24"/>
        <v>8.2031784737494784E-2</v>
      </c>
      <c r="D180" s="269">
        <f t="shared" si="24"/>
        <v>8.024694556740862E-2</v>
      </c>
      <c r="E180" s="269">
        <f t="shared" si="24"/>
        <v>7.3041057772318133E-2</v>
      </c>
      <c r="F180" s="269">
        <f t="shared" si="24"/>
        <v>7.1107950170952838E-2</v>
      </c>
      <c r="G180" s="269">
        <f t="shared" si="24"/>
        <v>7.104638148991288E-2</v>
      </c>
      <c r="H180" s="269">
        <f t="shared" si="24"/>
        <v>7.3688823158822567E-2</v>
      </c>
      <c r="I180" s="269">
        <f t="shared" si="24"/>
        <v>6.4992427096595973E-2</v>
      </c>
      <c r="J180" s="269">
        <f t="shared" si="24"/>
        <v>7.416894914507996E-2</v>
      </c>
      <c r="K180" s="269">
        <f t="shared" si="24"/>
        <v>6.9909194113741427E-2</v>
      </c>
      <c r="L180" s="269">
        <f t="shared" si="24"/>
        <v>7.6800781702718077E-2</v>
      </c>
      <c r="M180" s="269">
        <f t="shared" si="24"/>
        <v>7.7008468415291381E-2</v>
      </c>
      <c r="N180" s="269">
        <f t="shared" si="24"/>
        <v>7.4132328284404511E-2</v>
      </c>
      <c r="O180" s="269">
        <f t="shared" si="24"/>
        <v>7.1824906106642952E-2</v>
      </c>
      <c r="P180" s="269">
        <f t="shared" si="24"/>
        <v>7.7983920800507603E-2</v>
      </c>
      <c r="Q180" s="269">
        <f t="shared" si="24"/>
        <v>8.0518657854796769E-2</v>
      </c>
      <c r="R180" s="269">
        <f t="shared" si="24"/>
        <v>7.5972476771479766E-2</v>
      </c>
      <c r="S180" s="269">
        <f t="shared" si="24"/>
        <v>7.5424297243891616E-2</v>
      </c>
      <c r="T180" s="269">
        <f t="shared" si="24"/>
        <v>7.5212999564344338E-2</v>
      </c>
      <c r="U180" s="269">
        <f t="shared" si="24"/>
        <v>7.3917837823331278E-2</v>
      </c>
      <c r="V180" s="269">
        <f t="shared" si="24"/>
        <v>7.5789452338290278E-2</v>
      </c>
      <c r="W180" s="269">
        <f t="shared" si="24"/>
        <v>6.9433369795142252E-2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8.1543741878017162E-2</v>
      </c>
      <c r="C181" s="269">
        <f t="shared" si="25"/>
        <v>9.1824907671897243E-2</v>
      </c>
      <c r="D181" s="269">
        <f t="shared" si="25"/>
        <v>8.9826990736080053E-2</v>
      </c>
      <c r="E181" s="269">
        <f t="shared" si="25"/>
        <v>8.1760849256949361E-2</v>
      </c>
      <c r="F181" s="269">
        <f t="shared" si="25"/>
        <v>7.9596963300021209E-2</v>
      </c>
      <c r="G181" s="269">
        <f t="shared" si="25"/>
        <v>7.9528044423392272E-2</v>
      </c>
      <c r="H181" s="269">
        <f t="shared" si="25"/>
        <v>8.2485946205640162E-2</v>
      </c>
      <c r="I181" s="269">
        <f t="shared" si="25"/>
        <v>7.275135652131727E-2</v>
      </c>
      <c r="J181" s="269">
        <f t="shared" si="25"/>
        <v>8.3023390618193721E-2</v>
      </c>
      <c r="K181" s="269">
        <f t="shared" si="25"/>
        <v>7.8255097282759534E-2</v>
      </c>
      <c r="L181" s="269">
        <f t="shared" si="25"/>
        <v>8.5969416751677907E-2</v>
      </c>
      <c r="M181" s="269">
        <f t="shared" si="25"/>
        <v>8.6201897530533991E-2</v>
      </c>
      <c r="N181" s="269">
        <f t="shared" si="25"/>
        <v>8.2982397883960848E-2</v>
      </c>
      <c r="O181" s="269">
        <f t="shared" si="25"/>
        <v>8.0399510907759333E-2</v>
      </c>
      <c r="P181" s="269">
        <f t="shared" si="25"/>
        <v>8.7293801424828607E-2</v>
      </c>
      <c r="Q181" s="269">
        <f t="shared" si="25"/>
        <v>9.013114059436457E-2</v>
      </c>
      <c r="R181" s="269">
        <f t="shared" si="25"/>
        <v>8.5042227076620527E-2</v>
      </c>
      <c r="S181" s="269">
        <f t="shared" si="25"/>
        <v>8.4428604751207448E-2</v>
      </c>
      <c r="T181" s="269">
        <f t="shared" si="25"/>
        <v>8.4192081920724096E-2</v>
      </c>
      <c r="U181" s="269">
        <f t="shared" si="25"/>
        <v>8.2742301111135799E-2</v>
      </c>
      <c r="V181" s="269">
        <f t="shared" si="25"/>
        <v>8.4837352810711211E-2</v>
      </c>
      <c r="W181" s="269">
        <f t="shared" si="25"/>
        <v>7.772246807978378E-2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0.13127849981739692</v>
      </c>
      <c r="C182" s="269">
        <f t="shared" si="26"/>
        <v>0.14783030368008376</v>
      </c>
      <c r="D182" s="269">
        <f t="shared" si="26"/>
        <v>0.14461382707435969</v>
      </c>
      <c r="E182" s="269">
        <f t="shared" si="26"/>
        <v>0.1316280242609543</v>
      </c>
      <c r="F182" s="269">
        <f t="shared" si="26"/>
        <v>0.12814435162515098</v>
      </c>
      <c r="G182" s="269">
        <f t="shared" si="26"/>
        <v>0.1280333980862948</v>
      </c>
      <c r="H182" s="269">
        <f t="shared" si="26"/>
        <v>0.13279536877389922</v>
      </c>
      <c r="I182" s="269">
        <f t="shared" si="26"/>
        <v>0.11712350603294838</v>
      </c>
      <c r="J182" s="269">
        <f t="shared" si="26"/>
        <v>0.13366060863891324</v>
      </c>
      <c r="K182" s="269">
        <f t="shared" si="26"/>
        <v>0.12598406128716805</v>
      </c>
      <c r="L182" s="269">
        <f t="shared" si="26"/>
        <v>0.13840346054047553</v>
      </c>
      <c r="M182" s="269">
        <f t="shared" si="26"/>
        <v>0.13877773485241787</v>
      </c>
      <c r="N182" s="269">
        <f t="shared" si="26"/>
        <v>0.13359461381785689</v>
      </c>
      <c r="O182" s="269">
        <f t="shared" si="26"/>
        <v>0.12943638512213601</v>
      </c>
      <c r="P182" s="269">
        <f t="shared" si="26"/>
        <v>0.1405356073989365</v>
      </c>
      <c r="Q182" s="269">
        <f t="shared" si="26"/>
        <v>0.14510348251812138</v>
      </c>
      <c r="R182" s="269">
        <f t="shared" si="26"/>
        <v>0.13691076389957568</v>
      </c>
      <c r="S182" s="269">
        <f t="shared" si="26"/>
        <v>0.13592288406380373</v>
      </c>
      <c r="T182" s="269">
        <f t="shared" si="26"/>
        <v>0.135542102391988</v>
      </c>
      <c r="U182" s="269">
        <f t="shared" si="26"/>
        <v>0.13320807840236637</v>
      </c>
      <c r="V182" s="269">
        <f t="shared" si="26"/>
        <v>0.13658093372916238</v>
      </c>
      <c r="W182" s="269">
        <f t="shared" si="26"/>
        <v>0.12512657350067188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2.9741703106799303E-2</v>
      </c>
      <c r="C183" s="270">
        <f t="shared" si="27"/>
        <v>3.0260346762355003E-2</v>
      </c>
      <c r="D183" s="270">
        <f t="shared" si="27"/>
        <v>3.0067585899616306E-2</v>
      </c>
      <c r="E183" s="270">
        <f t="shared" si="27"/>
        <v>2.9965469427022912E-2</v>
      </c>
      <c r="F183" s="270">
        <f t="shared" si="27"/>
        <v>2.8087302246902406E-2</v>
      </c>
      <c r="G183" s="270">
        <f t="shared" si="27"/>
        <v>2.7925694007096536E-2</v>
      </c>
      <c r="H183" s="270">
        <f t="shared" si="27"/>
        <v>2.7990807748565244E-2</v>
      </c>
      <c r="I183" s="270">
        <f t="shared" si="27"/>
        <v>2.7119014862839186E-2</v>
      </c>
      <c r="J183" s="270">
        <f t="shared" si="27"/>
        <v>2.6621064038764731E-2</v>
      </c>
      <c r="K183" s="270">
        <f t="shared" si="27"/>
        <v>2.7223232207769898E-2</v>
      </c>
      <c r="L183" s="270">
        <f t="shared" si="27"/>
        <v>2.7368496600141231E-2</v>
      </c>
      <c r="M183" s="270">
        <f t="shared" si="27"/>
        <v>2.7299171362965655E-2</v>
      </c>
      <c r="N183" s="270">
        <f t="shared" si="27"/>
        <v>2.6478468978351731E-2</v>
      </c>
      <c r="O183" s="270">
        <f t="shared" si="27"/>
        <v>2.559898179988248E-2</v>
      </c>
      <c r="P183" s="270">
        <f t="shared" si="27"/>
        <v>2.6776630751335229E-2</v>
      </c>
      <c r="Q183" s="270">
        <f t="shared" si="27"/>
        <v>2.7869370204658173E-2</v>
      </c>
      <c r="R183" s="270">
        <f t="shared" si="27"/>
        <v>2.7038330691920576E-2</v>
      </c>
      <c r="S183" s="270">
        <f t="shared" si="27"/>
        <v>2.6651165558171229E-2</v>
      </c>
      <c r="T183" s="270">
        <f t="shared" si="27"/>
        <v>2.6715353294309459E-2</v>
      </c>
      <c r="U183" s="270">
        <f t="shared" si="27"/>
        <v>2.6530623359762594E-2</v>
      </c>
      <c r="V183" s="270">
        <f t="shared" si="27"/>
        <v>2.6803087548961768E-2</v>
      </c>
      <c r="W183" s="270">
        <f t="shared" si="27"/>
        <v>2.9482968076740432E-2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0.40581393317919656</v>
      </c>
      <c r="C184" s="271">
        <f t="shared" si="28"/>
        <v>0.3710782336629051</v>
      </c>
      <c r="D184" s="271">
        <f t="shared" si="28"/>
        <v>0.37912827790813985</v>
      </c>
      <c r="E184" s="271">
        <f t="shared" si="28"/>
        <v>0.40358872689319236</v>
      </c>
      <c r="F184" s="271">
        <f t="shared" si="28"/>
        <v>0.43024130685262663</v>
      </c>
      <c r="G184" s="271">
        <f t="shared" si="28"/>
        <v>0.4320860509262579</v>
      </c>
      <c r="H184" s="271">
        <f t="shared" si="28"/>
        <v>0.42307626879704857</v>
      </c>
      <c r="I184" s="271">
        <f t="shared" si="28"/>
        <v>0.45859926835152781</v>
      </c>
      <c r="J184" s="271">
        <f t="shared" si="28"/>
        <v>0.43588590270035849</v>
      </c>
      <c r="K184" s="271">
        <f t="shared" si="28"/>
        <v>0.44238091722727341</v>
      </c>
      <c r="L184" s="271">
        <f t="shared" si="28"/>
        <v>0.42179649620600596</v>
      </c>
      <c r="M184" s="271">
        <f t="shared" si="28"/>
        <v>0.4205470632752395</v>
      </c>
      <c r="N184" s="271">
        <f t="shared" si="28"/>
        <v>0.43976290514753852</v>
      </c>
      <c r="O184" s="271">
        <f t="shared" si="28"/>
        <v>0.45697477850126911</v>
      </c>
      <c r="P184" s="271">
        <f t="shared" si="28"/>
        <v>0.42662900132163406</v>
      </c>
      <c r="Q184" s="271">
        <f t="shared" si="28"/>
        <v>0.40530023355541256</v>
      </c>
      <c r="R184" s="271">
        <f t="shared" si="28"/>
        <v>0.42679331252304864</v>
      </c>
      <c r="S184" s="271">
        <f t="shared" si="28"/>
        <v>0.43390682989932511</v>
      </c>
      <c r="T184" s="271">
        <f t="shared" si="28"/>
        <v>0.4335159679172334</v>
      </c>
      <c r="U184" s="271">
        <f t="shared" si="28"/>
        <v>0.43936328332525687</v>
      </c>
      <c r="V184" s="271">
        <f t="shared" si="28"/>
        <v>0.43124773308442621</v>
      </c>
      <c r="W184" s="271">
        <f t="shared" si="28"/>
        <v>0.42437015349662238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0.4054247119472591</v>
      </c>
      <c r="C185" s="320">
        <f t="shared" si="29"/>
        <v>0.37063993879363027</v>
      </c>
      <c r="D185" s="320">
        <f t="shared" si="29"/>
        <v>0.3786995194137377</v>
      </c>
      <c r="E185" s="320">
        <f t="shared" si="29"/>
        <v>0.40319846937325116</v>
      </c>
      <c r="F185" s="320">
        <f t="shared" si="29"/>
        <v>0.42986137790405737</v>
      </c>
      <c r="G185" s="320">
        <f t="shared" si="29"/>
        <v>0.43170645093843346</v>
      </c>
      <c r="H185" s="320">
        <f t="shared" si="29"/>
        <v>0.42268255027420087</v>
      </c>
      <c r="I185" s="320">
        <f t="shared" si="29"/>
        <v>0.45825201457143133</v>
      </c>
      <c r="J185" s="320">
        <f t="shared" si="29"/>
        <v>0.43548961886996496</v>
      </c>
      <c r="K185" s="320">
        <f t="shared" si="29"/>
        <v>0.44200739321833904</v>
      </c>
      <c r="L185" s="320">
        <f t="shared" si="29"/>
        <v>0.42138615052494693</v>
      </c>
      <c r="M185" s="320">
        <f t="shared" si="29"/>
        <v>0.42013560792649701</v>
      </c>
      <c r="N185" s="320">
        <f t="shared" si="29"/>
        <v>0.43936681698197655</v>
      </c>
      <c r="O185" s="320">
        <f t="shared" si="29"/>
        <v>0.45659101886549591</v>
      </c>
      <c r="P185" s="320">
        <f t="shared" si="29"/>
        <v>0.42621233414217213</v>
      </c>
      <c r="Q185" s="320">
        <f t="shared" si="29"/>
        <v>0.40487002330542732</v>
      </c>
      <c r="R185" s="320">
        <f t="shared" si="29"/>
        <v>0.42638739246557833</v>
      </c>
      <c r="S185" s="320">
        <f t="shared" si="29"/>
        <v>0.43350383875867832</v>
      </c>
      <c r="T185" s="320">
        <f t="shared" si="29"/>
        <v>0.43311410573762449</v>
      </c>
      <c r="U185" s="320">
        <f t="shared" si="29"/>
        <v>0.43896834117972722</v>
      </c>
      <c r="V185" s="320">
        <f t="shared" si="29"/>
        <v>0.43084279092436817</v>
      </c>
      <c r="W185" s="320">
        <f t="shared" si="29"/>
        <v>0.42399917181147373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3.8922123193750667E-4</v>
      </c>
      <c r="C186" s="320">
        <f t="shared" si="30"/>
        <v>4.3829486927480078E-4</v>
      </c>
      <c r="D186" s="320">
        <f t="shared" si="30"/>
        <v>4.2875849440214846E-4</v>
      </c>
      <c r="E186" s="320">
        <f t="shared" si="30"/>
        <v>3.9025751994127648E-4</v>
      </c>
      <c r="F186" s="320">
        <f t="shared" si="30"/>
        <v>3.7992894856926694E-4</v>
      </c>
      <c r="G186" s="320">
        <f t="shared" si="30"/>
        <v>3.7959998782442658E-4</v>
      </c>
      <c r="H186" s="320">
        <f t="shared" si="30"/>
        <v>3.9371852284773807E-4</v>
      </c>
      <c r="I186" s="320">
        <f t="shared" si="30"/>
        <v>3.4725378009646491E-4</v>
      </c>
      <c r="J186" s="320">
        <f t="shared" si="30"/>
        <v>3.9628383039353295E-4</v>
      </c>
      <c r="K186" s="320">
        <f t="shared" si="30"/>
        <v>3.7352400893435361E-4</v>
      </c>
      <c r="L186" s="320">
        <f t="shared" si="30"/>
        <v>4.1034568105903361E-4</v>
      </c>
      <c r="M186" s="320">
        <f t="shared" si="30"/>
        <v>4.1145534874246543E-4</v>
      </c>
      <c r="N186" s="320">
        <f t="shared" si="30"/>
        <v>3.9608816556198194E-4</v>
      </c>
      <c r="O186" s="320">
        <f t="shared" si="30"/>
        <v>3.8375963577319235E-4</v>
      </c>
      <c r="P186" s="320">
        <f t="shared" si="30"/>
        <v>4.1666717946186612E-4</v>
      </c>
      <c r="Q186" s="320">
        <f t="shared" si="30"/>
        <v>4.3021024998520982E-4</v>
      </c>
      <c r="R186" s="320">
        <f t="shared" si="30"/>
        <v>4.0592005747034146E-4</v>
      </c>
      <c r="S186" s="320">
        <f t="shared" si="30"/>
        <v>4.0299114064679288E-4</v>
      </c>
      <c r="T186" s="320">
        <f t="shared" si="30"/>
        <v>4.0186217960892702E-4</v>
      </c>
      <c r="U186" s="320">
        <f t="shared" si="30"/>
        <v>3.9494214552965393E-4</v>
      </c>
      <c r="V186" s="320">
        <f t="shared" si="30"/>
        <v>4.0494216005806932E-4</v>
      </c>
      <c r="W186" s="320">
        <f t="shared" si="30"/>
        <v>3.7098168514869455E-4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0.20390106952207557</v>
      </c>
      <c r="C187" s="271">
        <f t="shared" si="31"/>
        <v>0.1980104318348303</v>
      </c>
      <c r="D187" s="271">
        <f t="shared" si="31"/>
        <v>0.19801733493937923</v>
      </c>
      <c r="E187" s="271">
        <f t="shared" si="31"/>
        <v>0.20485999656254586</v>
      </c>
      <c r="F187" s="271">
        <f t="shared" si="31"/>
        <v>0.19003975550434665</v>
      </c>
      <c r="G187" s="271">
        <f t="shared" si="31"/>
        <v>0.18875923406145056</v>
      </c>
      <c r="H187" s="271">
        <f t="shared" si="31"/>
        <v>0.18621478920967818</v>
      </c>
      <c r="I187" s="271">
        <f t="shared" si="31"/>
        <v>0.18991543079230708</v>
      </c>
      <c r="J187" s="271">
        <f t="shared" si="31"/>
        <v>0.17384989646981322</v>
      </c>
      <c r="K187" s="271">
        <f t="shared" si="31"/>
        <v>0.18464699673043794</v>
      </c>
      <c r="L187" s="271">
        <f t="shared" si="31"/>
        <v>0.17513338106246179</v>
      </c>
      <c r="M187" s="271">
        <f t="shared" si="31"/>
        <v>0.17586673149091459</v>
      </c>
      <c r="N187" s="271">
        <f t="shared" si="31"/>
        <v>0.17044534217711294</v>
      </c>
      <c r="O187" s="271">
        <f t="shared" si="31"/>
        <v>0.16475044145566636</v>
      </c>
      <c r="P187" s="271">
        <f t="shared" si="31"/>
        <v>0.16624459702035835</v>
      </c>
      <c r="Q187" s="271">
        <f t="shared" si="31"/>
        <v>0.17465259465649993</v>
      </c>
      <c r="R187" s="271">
        <f t="shared" si="31"/>
        <v>0.1744063362565309</v>
      </c>
      <c r="S187" s="271">
        <f t="shared" si="31"/>
        <v>0.17032004218265695</v>
      </c>
      <c r="T187" s="271">
        <f t="shared" si="31"/>
        <v>0.17155430435351132</v>
      </c>
      <c r="U187" s="271">
        <f t="shared" si="31"/>
        <v>0.1716687846939785</v>
      </c>
      <c r="V187" s="271">
        <f t="shared" si="31"/>
        <v>0.17115098457952491</v>
      </c>
      <c r="W187" s="271">
        <f t="shared" si="31"/>
        <v>0.20067565459310913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0.19754283812712459</v>
      </c>
      <c r="C188" s="320">
        <f t="shared" si="32"/>
        <v>0.18969673675788787</v>
      </c>
      <c r="D188" s="320">
        <f t="shared" si="32"/>
        <v>0.19001381006410883</v>
      </c>
      <c r="E188" s="320">
        <f t="shared" si="32"/>
        <v>0.19882860645241202</v>
      </c>
      <c r="F188" s="320">
        <f t="shared" si="32"/>
        <v>0.18170768791657496</v>
      </c>
      <c r="G188" s="320">
        <f t="shared" si="32"/>
        <v>0.18018766266483804</v>
      </c>
      <c r="H188" s="320">
        <f t="shared" si="32"/>
        <v>0.17645883843567808</v>
      </c>
      <c r="I188" s="320">
        <f t="shared" si="32"/>
        <v>0.1830019679669905</v>
      </c>
      <c r="J188" s="320">
        <f t="shared" si="32"/>
        <v>0.16065085758739375</v>
      </c>
      <c r="K188" s="320">
        <f t="shared" si="32"/>
        <v>0.17602713401163336</v>
      </c>
      <c r="L188" s="320">
        <f t="shared" si="32"/>
        <v>0.1623487164695103</v>
      </c>
      <c r="M188" s="320">
        <f t="shared" si="32"/>
        <v>0.16293468961884575</v>
      </c>
      <c r="N188" s="320">
        <f t="shared" si="32"/>
        <v>0.15688766685283176</v>
      </c>
      <c r="O188" s="320">
        <f t="shared" si="32"/>
        <v>0.15014902404527436</v>
      </c>
      <c r="P188" s="320">
        <f t="shared" si="32"/>
        <v>0.14952779618636916</v>
      </c>
      <c r="Q188" s="320">
        <f t="shared" si="32"/>
        <v>0.15782268227216753</v>
      </c>
      <c r="R188" s="320">
        <f t="shared" si="32"/>
        <v>0.15967479297681939</v>
      </c>
      <c r="S188" s="320">
        <f t="shared" si="32"/>
        <v>0.15476504056912807</v>
      </c>
      <c r="T188" s="320">
        <f t="shared" si="32"/>
        <v>0.15602820033043147</v>
      </c>
      <c r="U188" s="320">
        <f t="shared" si="32"/>
        <v>0.15685469700255888</v>
      </c>
      <c r="V188" s="320">
        <f t="shared" si="32"/>
        <v>0.15494617406968428</v>
      </c>
      <c r="W188" s="320">
        <f t="shared" si="32"/>
        <v>0.19422844517181223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6.3582313949509953E-3</v>
      </c>
      <c r="C189" s="320">
        <f t="shared" si="33"/>
        <v>8.3136950769424345E-3</v>
      </c>
      <c r="D189" s="320">
        <f t="shared" si="33"/>
        <v>8.0035248752703333E-3</v>
      </c>
      <c r="E189" s="320">
        <f t="shared" si="33"/>
        <v>6.0313901101338276E-3</v>
      </c>
      <c r="F189" s="320">
        <f t="shared" si="33"/>
        <v>8.3320675877717049E-3</v>
      </c>
      <c r="G189" s="320">
        <f t="shared" si="33"/>
        <v>8.5715713966124946E-3</v>
      </c>
      <c r="H189" s="320">
        <f t="shared" si="33"/>
        <v>9.7559507740001133E-3</v>
      </c>
      <c r="I189" s="320">
        <f t="shared" si="33"/>
        <v>6.9134628253166037E-3</v>
      </c>
      <c r="J189" s="320">
        <f t="shared" si="33"/>
        <v>1.3199038882419443E-2</v>
      </c>
      <c r="K189" s="320">
        <f t="shared" si="33"/>
        <v>8.6198627188045652E-3</v>
      </c>
      <c r="L189" s="320">
        <f t="shared" si="33"/>
        <v>1.278466459295146E-2</v>
      </c>
      <c r="M189" s="320">
        <f t="shared" si="33"/>
        <v>1.2932041872068843E-2</v>
      </c>
      <c r="N189" s="320">
        <f t="shared" si="33"/>
        <v>1.3557675324281168E-2</v>
      </c>
      <c r="O189" s="320">
        <f t="shared" si="33"/>
        <v>1.4601417410391919E-2</v>
      </c>
      <c r="P189" s="320">
        <f t="shared" si="33"/>
        <v>1.6716800833989159E-2</v>
      </c>
      <c r="Q189" s="320">
        <f t="shared" si="33"/>
        <v>1.6829912384332398E-2</v>
      </c>
      <c r="R189" s="320">
        <f t="shared" si="33"/>
        <v>1.4731543279711498E-2</v>
      </c>
      <c r="S189" s="320">
        <f t="shared" si="33"/>
        <v>1.5555001613528909E-2</v>
      </c>
      <c r="T189" s="320">
        <f t="shared" si="33"/>
        <v>1.5526104023079889E-2</v>
      </c>
      <c r="U189" s="320">
        <f t="shared" si="33"/>
        <v>1.4814087691419573E-2</v>
      </c>
      <c r="V189" s="320">
        <f t="shared" si="33"/>
        <v>1.6204810509840635E-2</v>
      </c>
      <c r="W189" s="320">
        <f t="shared" si="33"/>
        <v>6.4472094212968747E-3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4.0795356296307192E-2</v>
      </c>
      <c r="C190" s="271">
        <f t="shared" si="34"/>
        <v>4.0588716873478675E-2</v>
      </c>
      <c r="D190" s="271">
        <f t="shared" si="34"/>
        <v>4.0558728396011531E-2</v>
      </c>
      <c r="E190" s="271">
        <f t="shared" si="34"/>
        <v>4.0986551448889685E-2</v>
      </c>
      <c r="F190" s="271">
        <f t="shared" si="34"/>
        <v>3.9517372648557356E-2</v>
      </c>
      <c r="G190" s="271">
        <f t="shared" si="34"/>
        <v>3.9385001787991189E-2</v>
      </c>
      <c r="H190" s="271">
        <f t="shared" si="34"/>
        <v>3.9275640716792369E-2</v>
      </c>
      <c r="I190" s="271">
        <f t="shared" si="34"/>
        <v>3.9094900463844617E-2</v>
      </c>
      <c r="J190" s="271">
        <f t="shared" si="34"/>
        <v>3.8093225346214392E-2</v>
      </c>
      <c r="K190" s="271">
        <f t="shared" si="34"/>
        <v>3.8896293359499831E-2</v>
      </c>
      <c r="L190" s="271">
        <f t="shared" si="34"/>
        <v>3.8599806968383207E-2</v>
      </c>
      <c r="M190" s="271">
        <f t="shared" si="34"/>
        <v>3.827361502005399E-2</v>
      </c>
      <c r="N190" s="271">
        <f t="shared" si="34"/>
        <v>3.792411226649807E-2</v>
      </c>
      <c r="O190" s="271">
        <f t="shared" si="34"/>
        <v>3.7414599425141408E-2</v>
      </c>
      <c r="P190" s="271">
        <f t="shared" si="34"/>
        <v>3.8054797021209619E-2</v>
      </c>
      <c r="Q190" s="271">
        <f t="shared" si="34"/>
        <v>3.8757101459811344E-2</v>
      </c>
      <c r="R190" s="271">
        <f t="shared" si="34"/>
        <v>3.8295881796753813E-2</v>
      </c>
      <c r="S190" s="271">
        <f t="shared" si="34"/>
        <v>3.8061949085171604E-2</v>
      </c>
      <c r="T190" s="271">
        <f t="shared" si="34"/>
        <v>3.8081810472388546E-2</v>
      </c>
      <c r="U190" s="271">
        <f t="shared" si="34"/>
        <v>3.798960058472757E-2</v>
      </c>
      <c r="V190" s="271">
        <f t="shared" si="34"/>
        <v>3.813540555272308E-2</v>
      </c>
      <c r="W190" s="271">
        <f t="shared" si="34"/>
        <v>4.0707199957298087E-2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2.2717262755062535E-2</v>
      </c>
      <c r="C191" s="320">
        <f t="shared" si="35"/>
        <v>2.1256767585539259E-2</v>
      </c>
      <c r="D191" s="320">
        <f t="shared" si="35"/>
        <v>2.1528541299879599E-2</v>
      </c>
      <c r="E191" s="320">
        <f t="shared" si="35"/>
        <v>2.3367027739041618E-2</v>
      </c>
      <c r="F191" s="320">
        <f t="shared" si="35"/>
        <v>1.987011731147173E-2</v>
      </c>
      <c r="G191" s="320">
        <f t="shared" si="35"/>
        <v>1.9505666615410568E-2</v>
      </c>
      <c r="H191" s="320">
        <f t="shared" si="35"/>
        <v>1.8649445544611714E-2</v>
      </c>
      <c r="I191" s="320">
        <f t="shared" si="35"/>
        <v>1.9869428837422438E-2</v>
      </c>
      <c r="J191" s="320">
        <f t="shared" si="35"/>
        <v>1.3942608426434243E-2</v>
      </c>
      <c r="K191" s="320">
        <f t="shared" si="35"/>
        <v>1.8613953996542296E-2</v>
      </c>
      <c r="L191" s="320">
        <f t="shared" si="35"/>
        <v>1.6162096343124141E-2</v>
      </c>
      <c r="M191" s="320">
        <f t="shared" si="35"/>
        <v>1.2013841113287266E-2</v>
      </c>
      <c r="N191" s="320">
        <f t="shared" si="35"/>
        <v>1.3493173348518538E-2</v>
      </c>
      <c r="O191" s="320">
        <f t="shared" si="35"/>
        <v>1.2667517792652972E-2</v>
      </c>
      <c r="P191" s="320">
        <f t="shared" si="35"/>
        <v>1.2282916937114946E-2</v>
      </c>
      <c r="Q191" s="320">
        <f t="shared" si="35"/>
        <v>1.2466432918944611E-2</v>
      </c>
      <c r="R191" s="320">
        <f t="shared" si="35"/>
        <v>1.3122884465292696E-2</v>
      </c>
      <c r="S191" s="320">
        <f t="shared" si="35"/>
        <v>1.2926436278116118E-2</v>
      </c>
      <c r="T191" s="320">
        <f t="shared" si="35"/>
        <v>1.2497102686491316E-2</v>
      </c>
      <c r="U191" s="320">
        <f t="shared" si="35"/>
        <v>1.3011890934816301E-2</v>
      </c>
      <c r="V191" s="320">
        <f t="shared" si="35"/>
        <v>1.2469207196725477E-2</v>
      </c>
      <c r="W191" s="320">
        <f t="shared" si="35"/>
        <v>2.3011429153859224E-2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8.8925772000819775E-3</v>
      </c>
      <c r="C192" s="320">
        <f t="shared" si="36"/>
        <v>8.1296087091622081E-3</v>
      </c>
      <c r="D192" s="320">
        <f t="shared" si="36"/>
        <v>8.3063873828655311E-3</v>
      </c>
      <c r="E192" s="320">
        <f t="shared" si="36"/>
        <v>8.8437468417636861E-3</v>
      </c>
      <c r="F192" s="320">
        <f t="shared" si="36"/>
        <v>9.4285705229599209E-3</v>
      </c>
      <c r="G192" s="320">
        <f t="shared" si="36"/>
        <v>9.4690403165232553E-3</v>
      </c>
      <c r="H192" s="320">
        <f t="shared" si="36"/>
        <v>9.2711102670274097E-3</v>
      </c>
      <c r="I192" s="320">
        <f t="shared" si="36"/>
        <v>1.0051290157171426E-2</v>
      </c>
      <c r="J192" s="320">
        <f t="shared" si="36"/>
        <v>9.5520202432535055E-3</v>
      </c>
      <c r="K192" s="320">
        <f t="shared" si="36"/>
        <v>9.6949809702581574E-3</v>
      </c>
      <c r="L192" s="320">
        <f t="shared" si="36"/>
        <v>9.2426750618889858E-3</v>
      </c>
      <c r="M192" s="320">
        <f t="shared" si="36"/>
        <v>9.2152456865425853E-3</v>
      </c>
      <c r="N192" s="320">
        <f t="shared" si="36"/>
        <v>9.6370626260068315E-3</v>
      </c>
      <c r="O192" s="320">
        <f t="shared" si="36"/>
        <v>1.0014857911901782E-2</v>
      </c>
      <c r="P192" s="320">
        <f t="shared" si="36"/>
        <v>9.3485324729772595E-3</v>
      </c>
      <c r="Q192" s="320">
        <f t="shared" si="36"/>
        <v>8.8804106709481096E-3</v>
      </c>
      <c r="R192" s="320">
        <f t="shared" si="36"/>
        <v>9.3523721986020925E-3</v>
      </c>
      <c r="S192" s="320">
        <f t="shared" si="36"/>
        <v>9.5084641835915581E-3</v>
      </c>
      <c r="T192" s="320">
        <f t="shared" si="36"/>
        <v>9.4999157876131946E-3</v>
      </c>
      <c r="U192" s="320">
        <f t="shared" si="36"/>
        <v>9.6283224660475494E-3</v>
      </c>
      <c r="V192" s="320">
        <f t="shared" si="36"/>
        <v>9.4500968157366083E-3</v>
      </c>
      <c r="W192" s="320">
        <f t="shared" si="36"/>
        <v>9.2999890164436778E-3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9.1855163411626774E-3</v>
      </c>
      <c r="C193" s="320">
        <f t="shared" si="37"/>
        <v>1.1202340578777205E-2</v>
      </c>
      <c r="D193" s="320">
        <f t="shared" si="37"/>
        <v>1.07237997132664E-2</v>
      </c>
      <c r="E193" s="320">
        <f t="shared" si="37"/>
        <v>8.7757768680843777E-3</v>
      </c>
      <c r="F193" s="320">
        <f t="shared" si="37"/>
        <v>1.0218684814125705E-2</v>
      </c>
      <c r="G193" s="320">
        <f t="shared" si="37"/>
        <v>1.0410294856057375E-2</v>
      </c>
      <c r="H193" s="320">
        <f t="shared" si="37"/>
        <v>1.1355084905153244E-2</v>
      </c>
      <c r="I193" s="320">
        <f t="shared" si="37"/>
        <v>9.1741814692507563E-3</v>
      </c>
      <c r="J193" s="320">
        <f t="shared" si="37"/>
        <v>1.4598596676526642E-2</v>
      </c>
      <c r="K193" s="320">
        <f t="shared" si="37"/>
        <v>1.0587358392699382E-2</v>
      </c>
      <c r="L193" s="320">
        <f t="shared" si="37"/>
        <v>1.3195035563370075E-2</v>
      </c>
      <c r="M193" s="320">
        <f t="shared" si="37"/>
        <v>1.7044528220224144E-2</v>
      </c>
      <c r="N193" s="320">
        <f t="shared" si="37"/>
        <v>1.4793876291972697E-2</v>
      </c>
      <c r="O193" s="320">
        <f t="shared" si="37"/>
        <v>1.4732223720586654E-2</v>
      </c>
      <c r="P193" s="320">
        <f t="shared" si="37"/>
        <v>1.6423347611117411E-2</v>
      </c>
      <c r="Q193" s="320">
        <f t="shared" si="37"/>
        <v>1.7410257869918622E-2</v>
      </c>
      <c r="R193" s="320">
        <f t="shared" si="37"/>
        <v>1.5820625132859024E-2</v>
      </c>
      <c r="S193" s="320">
        <f t="shared" si="37"/>
        <v>1.5627048623463927E-2</v>
      </c>
      <c r="T193" s="320">
        <f t="shared" si="37"/>
        <v>1.6084791998284036E-2</v>
      </c>
      <c r="U193" s="320">
        <f t="shared" si="37"/>
        <v>1.5349387183863712E-2</v>
      </c>
      <c r="V193" s="320">
        <f t="shared" si="37"/>
        <v>1.6216101540260996E-2</v>
      </c>
      <c r="W193" s="320">
        <f t="shared" si="37"/>
        <v>8.395781786995191E-3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2.4899350453445834E-2</v>
      </c>
      <c r="C194" s="321">
        <f t="shared" si="38"/>
        <v>2.8038700503811995E-2</v>
      </c>
      <c r="D194" s="321">
        <f t="shared" si="38"/>
        <v>2.7428637330157254E-2</v>
      </c>
      <c r="E194" s="321">
        <f t="shared" si="38"/>
        <v>2.4965644108722873E-2</v>
      </c>
      <c r="F194" s="321">
        <f t="shared" si="38"/>
        <v>2.4304902357829932E-2</v>
      </c>
      <c r="G194" s="321">
        <f t="shared" si="38"/>
        <v>2.4283858005160804E-2</v>
      </c>
      <c r="H194" s="321">
        <f t="shared" si="38"/>
        <v>2.5187052185202667E-2</v>
      </c>
      <c r="I194" s="321">
        <f t="shared" si="38"/>
        <v>2.221459894123648E-2</v>
      </c>
      <c r="J194" s="321">
        <f t="shared" si="38"/>
        <v>2.5351160631408579E-2</v>
      </c>
      <c r="K194" s="321">
        <f t="shared" si="38"/>
        <v>2.3895164081711218E-2</v>
      </c>
      <c r="L194" s="321">
        <f t="shared" si="38"/>
        <v>2.6250728586633951E-2</v>
      </c>
      <c r="M194" s="321">
        <f t="shared" si="38"/>
        <v>2.6321716503709021E-2</v>
      </c>
      <c r="N194" s="321">
        <f t="shared" si="38"/>
        <v>2.5338643515659391E-2</v>
      </c>
      <c r="O194" s="321">
        <f t="shared" si="38"/>
        <v>2.4549959963483324E-2</v>
      </c>
      <c r="P194" s="321">
        <f t="shared" si="38"/>
        <v>2.6655128941001815E-2</v>
      </c>
      <c r="Q194" s="321">
        <f t="shared" si="38"/>
        <v>2.7521509373276406E-2</v>
      </c>
      <c r="R194" s="321">
        <f t="shared" si="38"/>
        <v>2.596761157330623E-2</v>
      </c>
      <c r="S194" s="321">
        <f t="shared" si="38"/>
        <v>2.5780242230489293E-2</v>
      </c>
      <c r="T194" s="321">
        <f t="shared" si="38"/>
        <v>2.5708020074492865E-2</v>
      </c>
      <c r="U194" s="321">
        <f t="shared" si="38"/>
        <v>2.5265330057733272E-2</v>
      </c>
      <c r="V194" s="321">
        <f t="shared" si="38"/>
        <v>2.5905053294420787E-2</v>
      </c>
      <c r="W194" s="321">
        <f t="shared" si="38"/>
        <v>2.3732525957911702E-2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1.0000000000000002</v>
      </c>
      <c r="D197" s="234">
        <f t="shared" si="39"/>
        <v>1</v>
      </c>
      <c r="E197" s="234">
        <f t="shared" si="39"/>
        <v>0.99999999999999944</v>
      </c>
      <c r="F197" s="234">
        <f t="shared" si="39"/>
        <v>0.99999999999999989</v>
      </c>
      <c r="G197" s="234">
        <f t="shared" si="39"/>
        <v>0.99999999999999989</v>
      </c>
      <c r="H197" s="234">
        <f t="shared" si="39"/>
        <v>1.0000000000000002</v>
      </c>
      <c r="I197" s="234">
        <f t="shared" si="39"/>
        <v>1</v>
      </c>
      <c r="J197" s="234">
        <f t="shared" si="39"/>
        <v>1.0000000000000002</v>
      </c>
      <c r="K197" s="234">
        <f t="shared" si="39"/>
        <v>1.0000000000000002</v>
      </c>
      <c r="L197" s="234">
        <f t="shared" si="39"/>
        <v>1.0000000000000002</v>
      </c>
      <c r="M197" s="234">
        <f t="shared" si="39"/>
        <v>1.0000000000000002</v>
      </c>
      <c r="N197" s="234">
        <f t="shared" si="39"/>
        <v>1.0000000000000002</v>
      </c>
      <c r="O197" s="234">
        <f t="shared" si="39"/>
        <v>1</v>
      </c>
      <c r="P197" s="234">
        <f t="shared" si="39"/>
        <v>0.99999999999999978</v>
      </c>
      <c r="Q197" s="234">
        <f t="shared" si="39"/>
        <v>1.0000000000000002</v>
      </c>
      <c r="R197" s="234">
        <f t="shared" si="39"/>
        <v>1.0000000000000002</v>
      </c>
      <c r="S197" s="234">
        <f t="shared" si="39"/>
        <v>0.99999999999999989</v>
      </c>
      <c r="T197" s="234">
        <f t="shared" si="39"/>
        <v>1.0000000000000002</v>
      </c>
      <c r="U197" s="234">
        <f t="shared" si="39"/>
        <v>0.99999999999999989</v>
      </c>
      <c r="V197" s="234">
        <f t="shared" si="39"/>
        <v>1.0000000000000002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1.3789327501233818E-3</v>
      </c>
      <c r="C198" s="268">
        <f t="shared" si="40"/>
        <v>1.6093866727892021E-3</v>
      </c>
      <c r="D198" s="268">
        <f t="shared" si="40"/>
        <v>1.5640187711605041E-3</v>
      </c>
      <c r="E198" s="268">
        <f t="shared" si="40"/>
        <v>1.38227465355011E-3</v>
      </c>
      <c r="F198" s="268">
        <f t="shared" si="40"/>
        <v>1.3472165016010778E-3</v>
      </c>
      <c r="G198" s="268">
        <f t="shared" si="40"/>
        <v>1.3467378245435296E-3</v>
      </c>
      <c r="H198" s="268">
        <f t="shared" si="40"/>
        <v>1.4116157507014628E-3</v>
      </c>
      <c r="I198" s="268">
        <f t="shared" si="40"/>
        <v>1.2066044472182479E-3</v>
      </c>
      <c r="J198" s="268">
        <f t="shared" si="40"/>
        <v>1.4330504872042894E-3</v>
      </c>
      <c r="K198" s="268">
        <f t="shared" si="40"/>
        <v>1.3694884544426149E-3</v>
      </c>
      <c r="L198" s="268">
        <f t="shared" si="40"/>
        <v>1.4933895494319775E-3</v>
      </c>
      <c r="M198" s="268">
        <f t="shared" si="40"/>
        <v>1.0608378336849325E-3</v>
      </c>
      <c r="N198" s="268">
        <f t="shared" si="40"/>
        <v>1.4849410518308964E-3</v>
      </c>
      <c r="O198" s="268">
        <f t="shared" si="40"/>
        <v>1.5605469806577641E-3</v>
      </c>
      <c r="P198" s="268">
        <f t="shared" si="40"/>
        <v>1.6222614400936476E-3</v>
      </c>
      <c r="Q198" s="268">
        <f t="shared" si="40"/>
        <v>2.6690349143920549E-3</v>
      </c>
      <c r="R198" s="268">
        <f t="shared" si="40"/>
        <v>2.4219958641231807E-3</v>
      </c>
      <c r="S198" s="268">
        <f t="shared" si="40"/>
        <v>2.2349165149221648E-3</v>
      </c>
      <c r="T198" s="268">
        <f t="shared" si="40"/>
        <v>2.4529619855909457E-3</v>
      </c>
      <c r="U198" s="268">
        <f t="shared" si="40"/>
        <v>3.0034626101958172E-3</v>
      </c>
      <c r="V198" s="268">
        <f t="shared" si="40"/>
        <v>3.2808578117384081E-3</v>
      </c>
      <c r="W198" s="268">
        <f t="shared" si="40"/>
        <v>2.9288201989506051E-3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1.1004054367347053E-2</v>
      </c>
      <c r="C199" s="269">
        <f t="shared" si="41"/>
        <v>1.2843105252139048E-2</v>
      </c>
      <c r="D199" s="269">
        <f t="shared" si="41"/>
        <v>1.2481063770413435E-2</v>
      </c>
      <c r="E199" s="269">
        <f t="shared" si="41"/>
        <v>1.1030723171170044E-2</v>
      </c>
      <c r="F199" s="269">
        <f t="shared" si="41"/>
        <v>1.0750954770549092E-2</v>
      </c>
      <c r="G199" s="269">
        <f t="shared" si="41"/>
        <v>1.07471348682622E-2</v>
      </c>
      <c r="H199" s="269">
        <f t="shared" si="41"/>
        <v>1.1264868765450983E-2</v>
      </c>
      <c r="I199" s="269">
        <f t="shared" si="41"/>
        <v>9.6288531372427655E-3</v>
      </c>
      <c r="J199" s="269">
        <f t="shared" si="41"/>
        <v>1.1435920621174735E-2</v>
      </c>
      <c r="K199" s="269">
        <f t="shared" si="41"/>
        <v>1.092868771649104E-2</v>
      </c>
      <c r="L199" s="269">
        <f t="shared" si="41"/>
        <v>1.1917433821270126E-2</v>
      </c>
      <c r="M199" s="269">
        <f t="shared" si="41"/>
        <v>8.4656174826242877E-3</v>
      </c>
      <c r="N199" s="269">
        <f t="shared" si="41"/>
        <v>1.1850013762593302E-2</v>
      </c>
      <c r="O199" s="269">
        <f t="shared" si="41"/>
        <v>1.2453358451614724E-2</v>
      </c>
      <c r="P199" s="269">
        <f t="shared" si="41"/>
        <v>1.2945847492014342E-2</v>
      </c>
      <c r="Q199" s="269">
        <f t="shared" si="41"/>
        <v>2.1299229642409826E-2</v>
      </c>
      <c r="R199" s="269">
        <f t="shared" si="41"/>
        <v>1.9327827382384276E-2</v>
      </c>
      <c r="S199" s="269">
        <f t="shared" si="41"/>
        <v>1.7834910973348616E-2</v>
      </c>
      <c r="T199" s="269">
        <f t="shared" si="41"/>
        <v>1.9574940872252929E-2</v>
      </c>
      <c r="U199" s="269">
        <f t="shared" si="41"/>
        <v>2.396800413213163E-2</v>
      </c>
      <c r="V199" s="269">
        <f t="shared" si="41"/>
        <v>2.6181652244226132E-2</v>
      </c>
      <c r="W199" s="269">
        <f t="shared" si="41"/>
        <v>2.3372348432911576E-2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1.349197772470158E-2</v>
      </c>
      <c r="C200" s="269">
        <f t="shared" si="42"/>
        <v>1.5746822415930461E-2</v>
      </c>
      <c r="D200" s="269">
        <f t="shared" si="42"/>
        <v>1.53029264259802E-2</v>
      </c>
      <c r="E200" s="269">
        <f t="shared" si="42"/>
        <v>1.3524676118867273E-2</v>
      </c>
      <c r="F200" s="269">
        <f t="shared" si="42"/>
        <v>1.3181654455828796E-2</v>
      </c>
      <c r="G200" s="269">
        <f t="shared" si="42"/>
        <v>1.3176970906034804E-2</v>
      </c>
      <c r="H200" s="269">
        <f t="shared" si="42"/>
        <v>1.3811760046019588E-2</v>
      </c>
      <c r="I200" s="269">
        <f t="shared" si="42"/>
        <v>1.1805855160766784E-2</v>
      </c>
      <c r="J200" s="269">
        <f t="shared" si="42"/>
        <v>1.4021485275480644E-2</v>
      </c>
      <c r="K200" s="269">
        <f t="shared" si="42"/>
        <v>1.3399571313338136E-2</v>
      </c>
      <c r="L200" s="269">
        <f t="shared" si="42"/>
        <v>1.4611864525978917E-2</v>
      </c>
      <c r="M200" s="269">
        <f t="shared" si="42"/>
        <v>1.0379621791067876E-2</v>
      </c>
      <c r="N200" s="269">
        <f t="shared" si="42"/>
        <v>1.452920136388431E-2</v>
      </c>
      <c r="O200" s="269">
        <f t="shared" si="42"/>
        <v>1.5268957169594338E-2</v>
      </c>
      <c r="P200" s="269">
        <f t="shared" si="42"/>
        <v>1.5872793804793887E-2</v>
      </c>
      <c r="Q200" s="269">
        <f t="shared" si="42"/>
        <v>2.6114804806983007E-2</v>
      </c>
      <c r="R200" s="269">
        <f t="shared" si="42"/>
        <v>2.369768521716914E-2</v>
      </c>
      <c r="S200" s="269">
        <f t="shared" si="42"/>
        <v>2.1867233070792937E-2</v>
      </c>
      <c r="T200" s="269">
        <f t="shared" si="42"/>
        <v>2.4000668971109401E-2</v>
      </c>
      <c r="U200" s="269">
        <f t="shared" si="42"/>
        <v>2.9386966572597685E-2</v>
      </c>
      <c r="V200" s="269">
        <f t="shared" si="42"/>
        <v>3.2101101746932238E-2</v>
      </c>
      <c r="W200" s="269">
        <f t="shared" si="42"/>
        <v>2.8656638172065971E-2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2.4983495489003353E-2</v>
      </c>
      <c r="C201" s="269">
        <f t="shared" si="43"/>
        <v>2.9158858309872943E-2</v>
      </c>
      <c r="D201" s="269">
        <f t="shared" si="43"/>
        <v>2.8336882933927526E-2</v>
      </c>
      <c r="E201" s="269">
        <f t="shared" si="43"/>
        <v>2.5044044075712073E-2</v>
      </c>
      <c r="F201" s="269">
        <f t="shared" si="43"/>
        <v>2.4408860684068726E-2</v>
      </c>
      <c r="G201" s="269">
        <f t="shared" si="43"/>
        <v>2.4400188015944138E-2</v>
      </c>
      <c r="H201" s="269">
        <f t="shared" si="43"/>
        <v>2.5575645902021327E-2</v>
      </c>
      <c r="I201" s="269">
        <f t="shared" si="43"/>
        <v>2.1861252306460327E-2</v>
      </c>
      <c r="J201" s="269">
        <f t="shared" si="43"/>
        <v>2.5964000332415717E-2</v>
      </c>
      <c r="K201" s="269">
        <f t="shared" si="43"/>
        <v>2.4812383795183447E-2</v>
      </c>
      <c r="L201" s="269">
        <f t="shared" si="43"/>
        <v>2.7057223108393261E-2</v>
      </c>
      <c r="M201" s="269">
        <f t="shared" si="43"/>
        <v>1.9220253656358651E-2</v>
      </c>
      <c r="N201" s="269">
        <f t="shared" si="43"/>
        <v>2.6904153278347769E-2</v>
      </c>
      <c r="O201" s="269">
        <f t="shared" si="43"/>
        <v>2.8273981053936525E-2</v>
      </c>
      <c r="P201" s="269">
        <f t="shared" si="43"/>
        <v>2.9392123268475033E-2</v>
      </c>
      <c r="Q201" s="269">
        <f t="shared" si="43"/>
        <v>4.8357558943857043E-2</v>
      </c>
      <c r="R201" s="269">
        <f t="shared" si="43"/>
        <v>4.3881706878230273E-2</v>
      </c>
      <c r="S201" s="269">
        <f t="shared" si="43"/>
        <v>4.0492204325309436E-2</v>
      </c>
      <c r="T201" s="269">
        <f t="shared" si="43"/>
        <v>4.4442750885584963E-2</v>
      </c>
      <c r="U201" s="269">
        <f t="shared" si="43"/>
        <v>5.4416717977365706E-2</v>
      </c>
      <c r="V201" s="269">
        <f t="shared" si="43"/>
        <v>5.944256261394458E-2</v>
      </c>
      <c r="W201" s="269">
        <f t="shared" si="43"/>
        <v>5.3064347207677186E-2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6.5892236350663866E-2</v>
      </c>
      <c r="C202" s="270">
        <f t="shared" si="44"/>
        <v>6.9484792408907259E-2</v>
      </c>
      <c r="D202" s="270">
        <f t="shared" si="44"/>
        <v>6.8588236130981611E-2</v>
      </c>
      <c r="E202" s="270">
        <f t="shared" si="44"/>
        <v>6.6372167400618451E-2</v>
      </c>
      <c r="F202" s="270">
        <f t="shared" si="44"/>
        <v>6.2282621766697736E-2</v>
      </c>
      <c r="G202" s="270">
        <f t="shared" si="44"/>
        <v>6.1955903283449104E-2</v>
      </c>
      <c r="H202" s="270">
        <f t="shared" si="44"/>
        <v>6.2757831663387262E-2</v>
      </c>
      <c r="I202" s="270">
        <f t="shared" si="44"/>
        <v>5.8926914153498051E-2</v>
      </c>
      <c r="J202" s="270">
        <f t="shared" si="44"/>
        <v>6.0200818940197881E-2</v>
      </c>
      <c r="K202" s="270">
        <f t="shared" si="44"/>
        <v>6.014661130922011E-2</v>
      </c>
      <c r="L202" s="270">
        <f t="shared" si="44"/>
        <v>6.235996177135962E-2</v>
      </c>
      <c r="M202" s="270">
        <f t="shared" si="44"/>
        <v>6.3922183858752576E-2</v>
      </c>
      <c r="N202" s="270">
        <f t="shared" si="44"/>
        <v>5.9755742111141888E-2</v>
      </c>
      <c r="O202" s="270">
        <f t="shared" si="44"/>
        <v>5.702394236545659E-2</v>
      </c>
      <c r="P202" s="270">
        <f t="shared" si="44"/>
        <v>6.1166563344219924E-2</v>
      </c>
      <c r="Q202" s="270">
        <f t="shared" si="44"/>
        <v>6.0259331497847457E-2</v>
      </c>
      <c r="R202" s="270">
        <f t="shared" si="44"/>
        <v>5.809551142836053E-2</v>
      </c>
      <c r="S202" s="270">
        <f t="shared" si="44"/>
        <v>5.7862083265771455E-2</v>
      </c>
      <c r="T202" s="270">
        <f t="shared" si="44"/>
        <v>5.7146673316964401E-2</v>
      </c>
      <c r="U202" s="270">
        <f t="shared" si="44"/>
        <v>5.4469865581848916E-2</v>
      </c>
      <c r="V202" s="270">
        <f t="shared" si="44"/>
        <v>5.4544389996722356E-2</v>
      </c>
      <c r="W202" s="270">
        <f t="shared" si="44"/>
        <v>5.8463161104365655E-2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0.43127299916531936</v>
      </c>
      <c r="C203" s="271">
        <f t="shared" si="45"/>
        <v>0.40876930338081285</v>
      </c>
      <c r="D203" s="271">
        <f t="shared" si="45"/>
        <v>0.41488250956905831</v>
      </c>
      <c r="E203" s="271">
        <f t="shared" si="45"/>
        <v>0.42880738783033517</v>
      </c>
      <c r="F203" s="271">
        <f t="shared" si="45"/>
        <v>0.4576275388993461</v>
      </c>
      <c r="G203" s="271">
        <f t="shared" si="45"/>
        <v>0.45982368396458245</v>
      </c>
      <c r="H203" s="271">
        <f t="shared" si="45"/>
        <v>0.45501207965812629</v>
      </c>
      <c r="I203" s="271">
        <f t="shared" si="45"/>
        <v>0.4779623017728678</v>
      </c>
      <c r="J203" s="271">
        <f t="shared" si="45"/>
        <v>0.47282203192201921</v>
      </c>
      <c r="K203" s="271">
        <f t="shared" si="45"/>
        <v>0.46881777637166155</v>
      </c>
      <c r="L203" s="271">
        <f t="shared" si="45"/>
        <v>0.46101732377137694</v>
      </c>
      <c r="M203" s="271">
        <f t="shared" si="45"/>
        <v>0.4723643565617896</v>
      </c>
      <c r="N203" s="271">
        <f t="shared" si="45"/>
        <v>0.47604908471087687</v>
      </c>
      <c r="O203" s="271">
        <f t="shared" si="45"/>
        <v>0.48827238715357552</v>
      </c>
      <c r="P203" s="271">
        <f t="shared" si="45"/>
        <v>0.46748597746102272</v>
      </c>
      <c r="Q203" s="271">
        <f t="shared" si="45"/>
        <v>0.42038708274913478</v>
      </c>
      <c r="R203" s="271">
        <f t="shared" si="45"/>
        <v>0.43988156876728135</v>
      </c>
      <c r="S203" s="271">
        <f t="shared" si="45"/>
        <v>0.45188275952693668</v>
      </c>
      <c r="T203" s="271">
        <f t="shared" si="45"/>
        <v>0.44482198051144761</v>
      </c>
      <c r="U203" s="271">
        <f t="shared" si="45"/>
        <v>0.43269179006005254</v>
      </c>
      <c r="V203" s="271">
        <f t="shared" si="45"/>
        <v>0.42096439489318643</v>
      </c>
      <c r="W203" s="271">
        <f t="shared" si="45"/>
        <v>0.40364308257471376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0.43068780251363831</v>
      </c>
      <c r="C204" s="320">
        <f t="shared" si="46"/>
        <v>0.40808630582919758</v>
      </c>
      <c r="D204" s="320">
        <f t="shared" si="46"/>
        <v>0.41421876541767194</v>
      </c>
      <c r="E204" s="320">
        <f t="shared" si="46"/>
        <v>0.42822077292914529</v>
      </c>
      <c r="F204" s="320">
        <f t="shared" si="46"/>
        <v>0.45705580210815316</v>
      </c>
      <c r="G204" s="320">
        <f t="shared" si="46"/>
        <v>0.4592521503161543</v>
      </c>
      <c r="H204" s="320">
        <f t="shared" si="46"/>
        <v>0.45441301287209429</v>
      </c>
      <c r="I204" s="320">
        <f t="shared" si="46"/>
        <v>0.47745023845262796</v>
      </c>
      <c r="J204" s="320">
        <f t="shared" si="46"/>
        <v>0.47221386858212694</v>
      </c>
      <c r="K204" s="320">
        <f t="shared" si="46"/>
        <v>0.46825772625167272</v>
      </c>
      <c r="L204" s="320">
        <f t="shared" si="46"/>
        <v>0.4603828091098206</v>
      </c>
      <c r="M204" s="320">
        <f t="shared" si="46"/>
        <v>0.47171053122272621</v>
      </c>
      <c r="N204" s="320">
        <f t="shared" si="46"/>
        <v>0.47544246636979237</v>
      </c>
      <c r="O204" s="320">
        <f t="shared" si="46"/>
        <v>0.4876922499237144</v>
      </c>
      <c r="P204" s="320">
        <f t="shared" si="46"/>
        <v>0.46684004912122568</v>
      </c>
      <c r="Q204" s="320">
        <f t="shared" si="46"/>
        <v>0.41975581325254169</v>
      </c>
      <c r="R204" s="320">
        <f t="shared" si="46"/>
        <v>0.43928967998195134</v>
      </c>
      <c r="S204" s="320">
        <f t="shared" si="46"/>
        <v>0.45128900046125864</v>
      </c>
      <c r="T204" s="320">
        <f t="shared" si="46"/>
        <v>0.4442386105491401</v>
      </c>
      <c r="U204" s="320">
        <f t="shared" si="46"/>
        <v>0.43214151576438431</v>
      </c>
      <c r="V204" s="320">
        <f t="shared" si="46"/>
        <v>0.42040515884841584</v>
      </c>
      <c r="W204" s="320">
        <f t="shared" si="46"/>
        <v>0.40314385282509002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5.8519665168104383E-4</v>
      </c>
      <c r="C205" s="320">
        <f t="shared" si="47"/>
        <v>6.8299755161523826E-4</v>
      </c>
      <c r="D205" s="320">
        <f t="shared" si="47"/>
        <v>6.6374415138630439E-4</v>
      </c>
      <c r="E205" s="320">
        <f t="shared" si="47"/>
        <v>5.8661490118986682E-4</v>
      </c>
      <c r="F205" s="320">
        <f t="shared" si="47"/>
        <v>5.7173679119294134E-4</v>
      </c>
      <c r="G205" s="320">
        <f t="shared" si="47"/>
        <v>5.715336484281554E-4</v>
      </c>
      <c r="H205" s="320">
        <f t="shared" si="47"/>
        <v>5.9906678603202743E-4</v>
      </c>
      <c r="I205" s="320">
        <f t="shared" si="47"/>
        <v>5.1206332023979832E-4</v>
      </c>
      <c r="J205" s="320">
        <f t="shared" si="47"/>
        <v>6.0816333989224813E-4</v>
      </c>
      <c r="K205" s="320">
        <f t="shared" si="47"/>
        <v>5.6005011998889553E-4</v>
      </c>
      <c r="L205" s="320">
        <f t="shared" si="47"/>
        <v>6.3451466155637498E-4</v>
      </c>
      <c r="M205" s="320">
        <f t="shared" si="47"/>
        <v>6.5382533906334557E-4</v>
      </c>
      <c r="N205" s="320">
        <f t="shared" si="47"/>
        <v>6.0661834108450034E-4</v>
      </c>
      <c r="O205" s="320">
        <f t="shared" si="47"/>
        <v>5.8013722986107754E-4</v>
      </c>
      <c r="P205" s="320">
        <f t="shared" si="47"/>
        <v>6.4592833979702736E-4</v>
      </c>
      <c r="Q205" s="320">
        <f t="shared" si="47"/>
        <v>6.3126949659307423E-4</v>
      </c>
      <c r="R205" s="320">
        <f t="shared" si="47"/>
        <v>5.9188878533002914E-4</v>
      </c>
      <c r="S205" s="320">
        <f t="shared" si="47"/>
        <v>5.9375906567805286E-4</v>
      </c>
      <c r="T205" s="320">
        <f t="shared" si="47"/>
        <v>5.8336996230751615E-4</v>
      </c>
      <c r="U205" s="320">
        <f t="shared" si="47"/>
        <v>5.5027429566823036E-4</v>
      </c>
      <c r="V205" s="320">
        <f t="shared" si="47"/>
        <v>5.592360447705672E-4</v>
      </c>
      <c r="W205" s="320">
        <f t="shared" si="47"/>
        <v>4.9922974962374753E-4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0.2432008523763308</v>
      </c>
      <c r="C206" s="271">
        <f t="shared" si="48"/>
        <v>0.24478291950099657</v>
      </c>
      <c r="D206" s="271">
        <f t="shared" si="48"/>
        <v>0.24318201939877071</v>
      </c>
      <c r="E206" s="271">
        <f t="shared" si="48"/>
        <v>0.24428637826750227</v>
      </c>
      <c r="F206" s="271">
        <f t="shared" si="48"/>
        <v>0.2268707446224319</v>
      </c>
      <c r="G206" s="271">
        <f t="shared" si="48"/>
        <v>0.22545719526903507</v>
      </c>
      <c r="H206" s="271">
        <f t="shared" si="48"/>
        <v>0.22477284560070662</v>
      </c>
      <c r="I206" s="271">
        <f t="shared" si="48"/>
        <v>0.22216580678161441</v>
      </c>
      <c r="J206" s="271">
        <f t="shared" si="48"/>
        <v>0.21165503335519464</v>
      </c>
      <c r="K206" s="271">
        <f t="shared" si="48"/>
        <v>0.21962961489810273</v>
      </c>
      <c r="L206" s="271">
        <f t="shared" si="48"/>
        <v>0.21483300650879317</v>
      </c>
      <c r="M206" s="271">
        <f t="shared" si="48"/>
        <v>0.22169862873222079</v>
      </c>
      <c r="N206" s="271">
        <f t="shared" si="48"/>
        <v>0.20708521218787868</v>
      </c>
      <c r="O206" s="271">
        <f t="shared" si="48"/>
        <v>0.19757787486864498</v>
      </c>
      <c r="P206" s="271">
        <f t="shared" si="48"/>
        <v>0.2044479995517432</v>
      </c>
      <c r="Q206" s="271">
        <f t="shared" si="48"/>
        <v>0.20330561444074846</v>
      </c>
      <c r="R206" s="271">
        <f t="shared" si="48"/>
        <v>0.20174470186347632</v>
      </c>
      <c r="S206" s="271">
        <f t="shared" si="48"/>
        <v>0.19907686371136143</v>
      </c>
      <c r="T206" s="271">
        <f t="shared" si="48"/>
        <v>0.19756446217881202</v>
      </c>
      <c r="U206" s="271">
        <f t="shared" si="48"/>
        <v>0.18974806569252423</v>
      </c>
      <c r="V206" s="271">
        <f t="shared" si="48"/>
        <v>0.18750888073282229</v>
      </c>
      <c r="W206" s="271">
        <f t="shared" si="48"/>
        <v>0.2142313159254399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0.23561713887015615</v>
      </c>
      <c r="C207" s="320">
        <f t="shared" si="49"/>
        <v>0.23450542788645096</v>
      </c>
      <c r="D207" s="320">
        <f t="shared" si="49"/>
        <v>0.23335301456910579</v>
      </c>
      <c r="E207" s="320">
        <f t="shared" si="49"/>
        <v>0.23709421547024676</v>
      </c>
      <c r="F207" s="320">
        <f t="shared" si="49"/>
        <v>0.21692386601871277</v>
      </c>
      <c r="G207" s="320">
        <f t="shared" si="49"/>
        <v>0.21521916661980134</v>
      </c>
      <c r="H207" s="320">
        <f t="shared" si="49"/>
        <v>0.21299680554331224</v>
      </c>
      <c r="I207" s="320">
        <f t="shared" si="49"/>
        <v>0.21407833837615939</v>
      </c>
      <c r="J207" s="320">
        <f t="shared" si="49"/>
        <v>0.19558575133868172</v>
      </c>
      <c r="K207" s="320">
        <f t="shared" si="49"/>
        <v>0.20937666108391556</v>
      </c>
      <c r="L207" s="320">
        <f t="shared" si="49"/>
        <v>0.19915028563029488</v>
      </c>
      <c r="M207" s="320">
        <f t="shared" si="49"/>
        <v>0.20539642122861776</v>
      </c>
      <c r="N207" s="320">
        <f t="shared" si="49"/>
        <v>0.19061310426494282</v>
      </c>
      <c r="O207" s="320">
        <f t="shared" si="49"/>
        <v>0.18006704456964645</v>
      </c>
      <c r="P207" s="320">
        <f t="shared" si="49"/>
        <v>0.18388963825356847</v>
      </c>
      <c r="Q207" s="320">
        <f t="shared" si="49"/>
        <v>0.18371463335621227</v>
      </c>
      <c r="R207" s="320">
        <f t="shared" si="49"/>
        <v>0.18470397461270247</v>
      </c>
      <c r="S207" s="320">
        <f t="shared" si="49"/>
        <v>0.1808955569399272</v>
      </c>
      <c r="T207" s="320">
        <f t="shared" si="49"/>
        <v>0.17968437224104367</v>
      </c>
      <c r="U207" s="320">
        <f t="shared" si="49"/>
        <v>0.17337383382819807</v>
      </c>
      <c r="V207" s="320">
        <f t="shared" si="49"/>
        <v>0.16975528212716637</v>
      </c>
      <c r="W207" s="320">
        <f t="shared" si="49"/>
        <v>0.20734859683740783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7.5837135061746904E-3</v>
      </c>
      <c r="C208" s="320">
        <f t="shared" si="50"/>
        <v>1.0277491614545654E-2</v>
      </c>
      <c r="D208" s="320">
        <f t="shared" si="50"/>
        <v>9.8290048296649241E-3</v>
      </c>
      <c r="E208" s="320">
        <f t="shared" si="50"/>
        <v>7.1921627972554632E-3</v>
      </c>
      <c r="F208" s="320">
        <f t="shared" si="50"/>
        <v>9.9468786037191087E-3</v>
      </c>
      <c r="G208" s="320">
        <f t="shared" si="50"/>
        <v>1.0238028649233694E-2</v>
      </c>
      <c r="H208" s="320">
        <f t="shared" si="50"/>
        <v>1.1776040057394377E-2</v>
      </c>
      <c r="I208" s="320">
        <f t="shared" si="50"/>
        <v>8.0874684054550224E-3</v>
      </c>
      <c r="J208" s="320">
        <f t="shared" si="50"/>
        <v>1.6069282016512889E-2</v>
      </c>
      <c r="K208" s="320">
        <f t="shared" si="50"/>
        <v>1.0252953814187218E-2</v>
      </c>
      <c r="L208" s="320">
        <f t="shared" si="50"/>
        <v>1.5682720878498365E-2</v>
      </c>
      <c r="M208" s="320">
        <f t="shared" si="50"/>
        <v>1.6302207503603016E-2</v>
      </c>
      <c r="N208" s="320">
        <f t="shared" si="50"/>
        <v>1.6472107922935835E-2</v>
      </c>
      <c r="O208" s="320">
        <f t="shared" si="50"/>
        <v>1.7510830298998557E-2</v>
      </c>
      <c r="P208" s="320">
        <f t="shared" si="50"/>
        <v>2.055836129817477E-2</v>
      </c>
      <c r="Q208" s="320">
        <f t="shared" si="50"/>
        <v>1.9590981084536198E-2</v>
      </c>
      <c r="R208" s="320">
        <f t="shared" si="50"/>
        <v>1.7040727250773852E-2</v>
      </c>
      <c r="S208" s="320">
        <f t="shared" si="50"/>
        <v>1.8181306771434213E-2</v>
      </c>
      <c r="T208" s="320">
        <f t="shared" si="50"/>
        <v>1.7880089937768372E-2</v>
      </c>
      <c r="U208" s="320">
        <f t="shared" si="50"/>
        <v>1.637423186432619E-2</v>
      </c>
      <c r="V208" s="320">
        <f t="shared" si="50"/>
        <v>1.7753598605655927E-2</v>
      </c>
      <c r="W208" s="320">
        <f t="shared" si="50"/>
        <v>6.8827190880320745E-3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0.18542503413678008</v>
      </c>
      <c r="C209" s="271">
        <f t="shared" si="51"/>
        <v>0.1903519594810191</v>
      </c>
      <c r="D209" s="271">
        <f t="shared" si="51"/>
        <v>0.18917773633581619</v>
      </c>
      <c r="E209" s="271">
        <f t="shared" si="51"/>
        <v>0.18614534009092054</v>
      </c>
      <c r="F209" s="271">
        <f t="shared" si="51"/>
        <v>0.18071706373230517</v>
      </c>
      <c r="G209" s="271">
        <f t="shared" si="51"/>
        <v>0.1802869470691571</v>
      </c>
      <c r="H209" s="271">
        <f t="shared" si="51"/>
        <v>0.18148949122313679</v>
      </c>
      <c r="I209" s="271">
        <f t="shared" si="51"/>
        <v>0.17601014840006718</v>
      </c>
      <c r="J209" s="271">
        <f t="shared" si="51"/>
        <v>0.17820082852505173</v>
      </c>
      <c r="K209" s="271">
        <f t="shared" si="51"/>
        <v>0.17770537526289876</v>
      </c>
      <c r="L209" s="271">
        <f t="shared" si="51"/>
        <v>0.1814212035185713</v>
      </c>
      <c r="M209" s="271">
        <f t="shared" si="51"/>
        <v>0.18492460266910346</v>
      </c>
      <c r="N209" s="271">
        <f t="shared" si="51"/>
        <v>0.17719612233520979</v>
      </c>
      <c r="O209" s="271">
        <f t="shared" si="51"/>
        <v>0.17314313551150504</v>
      </c>
      <c r="P209" s="271">
        <f t="shared" si="51"/>
        <v>0.17959556376118488</v>
      </c>
      <c r="Q209" s="271">
        <f t="shared" si="51"/>
        <v>0.17241073719444516</v>
      </c>
      <c r="R209" s="271">
        <f t="shared" si="51"/>
        <v>0.16993567911099774</v>
      </c>
      <c r="S209" s="271">
        <f t="shared" si="51"/>
        <v>0.1709036485459271</v>
      </c>
      <c r="T209" s="271">
        <f t="shared" si="51"/>
        <v>0.16845786713557104</v>
      </c>
      <c r="U209" s="271">
        <f t="shared" si="51"/>
        <v>0.1614554271398147</v>
      </c>
      <c r="V209" s="271">
        <f t="shared" si="51"/>
        <v>0.160419135795319</v>
      </c>
      <c r="W209" s="271">
        <f t="shared" si="51"/>
        <v>0.16604455749060176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9.7545931303388844E-2</v>
      </c>
      <c r="C210" s="320">
        <f t="shared" si="52"/>
        <v>9.4601458637162614E-2</v>
      </c>
      <c r="D210" s="320">
        <f t="shared" si="52"/>
        <v>9.5181035029603719E-2</v>
      </c>
      <c r="E210" s="320">
        <f t="shared" si="52"/>
        <v>0.10031205629063333</v>
      </c>
      <c r="F210" s="320">
        <f t="shared" si="52"/>
        <v>8.5396885891274948E-2</v>
      </c>
      <c r="G210" s="320">
        <f t="shared" si="52"/>
        <v>8.3873402212074566E-2</v>
      </c>
      <c r="H210" s="320">
        <f t="shared" si="52"/>
        <v>8.1040697047198892E-2</v>
      </c>
      <c r="I210" s="320">
        <f t="shared" si="52"/>
        <v>8.3677735268879186E-2</v>
      </c>
      <c r="J210" s="320">
        <f t="shared" si="52"/>
        <v>6.1109082644971342E-2</v>
      </c>
      <c r="K210" s="320">
        <f t="shared" si="52"/>
        <v>7.9706705203923006E-2</v>
      </c>
      <c r="L210" s="320">
        <f t="shared" si="52"/>
        <v>7.1373555975718012E-2</v>
      </c>
      <c r="M210" s="320">
        <f t="shared" si="52"/>
        <v>5.4521622051010125E-2</v>
      </c>
      <c r="N210" s="320">
        <f t="shared" si="52"/>
        <v>5.9018153663110043E-2</v>
      </c>
      <c r="O210" s="320">
        <f t="shared" si="52"/>
        <v>5.4690364154569245E-2</v>
      </c>
      <c r="P210" s="320">
        <f t="shared" si="52"/>
        <v>5.4380651983165863E-2</v>
      </c>
      <c r="Q210" s="320">
        <f t="shared" si="52"/>
        <v>5.2242518351730723E-2</v>
      </c>
      <c r="R210" s="320">
        <f t="shared" si="52"/>
        <v>5.4648312252817736E-2</v>
      </c>
      <c r="S210" s="320">
        <f t="shared" si="52"/>
        <v>5.4392799666385876E-2</v>
      </c>
      <c r="T210" s="320">
        <f t="shared" si="52"/>
        <v>5.1811255347007167E-2</v>
      </c>
      <c r="U210" s="320">
        <f t="shared" si="52"/>
        <v>5.1776657229147413E-2</v>
      </c>
      <c r="V210" s="320">
        <f t="shared" si="52"/>
        <v>4.9180036915379345E-2</v>
      </c>
      <c r="W210" s="320">
        <f t="shared" si="52"/>
        <v>8.8438105029276223E-2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4.8437302310943391E-2</v>
      </c>
      <c r="C211" s="320">
        <f t="shared" si="53"/>
        <v>4.5895425059731064E-2</v>
      </c>
      <c r="D211" s="320">
        <f t="shared" si="53"/>
        <v>4.6585112107432346E-2</v>
      </c>
      <c r="E211" s="320">
        <f t="shared" si="53"/>
        <v>4.8159847836735596E-2</v>
      </c>
      <c r="F211" s="320">
        <f t="shared" si="53"/>
        <v>5.1402779299704632E-2</v>
      </c>
      <c r="G211" s="320">
        <f t="shared" si="53"/>
        <v>5.1649791593784355E-2</v>
      </c>
      <c r="H211" s="320">
        <f t="shared" si="53"/>
        <v>5.1105558016854326E-2</v>
      </c>
      <c r="I211" s="320">
        <f t="shared" si="53"/>
        <v>5.3696439516950585E-2</v>
      </c>
      <c r="J211" s="320">
        <f t="shared" si="53"/>
        <v>5.3107531196470964E-2</v>
      </c>
      <c r="K211" s="320">
        <f t="shared" si="53"/>
        <v>5.2662603662124857E-2</v>
      </c>
      <c r="L211" s="320">
        <f t="shared" si="53"/>
        <v>5.1776951131341981E-2</v>
      </c>
      <c r="M211" s="320">
        <f t="shared" si="53"/>
        <v>5.3050923361980647E-2</v>
      </c>
      <c r="N211" s="320">
        <f t="shared" si="53"/>
        <v>5.3470635436175154E-2</v>
      </c>
      <c r="O211" s="320">
        <f t="shared" si="53"/>
        <v>5.4848307303783164E-2</v>
      </c>
      <c r="P211" s="320">
        <f t="shared" si="53"/>
        <v>5.2503164608253355E-2</v>
      </c>
      <c r="Q211" s="320">
        <f t="shared" si="53"/>
        <v>4.720783617419818E-2</v>
      </c>
      <c r="R211" s="320">
        <f t="shared" si="53"/>
        <v>4.94047124324807E-2</v>
      </c>
      <c r="S211" s="320">
        <f t="shared" si="53"/>
        <v>5.0754215971215613E-2</v>
      </c>
      <c r="T211" s="320">
        <f t="shared" si="53"/>
        <v>4.9961293892646863E-2</v>
      </c>
      <c r="U211" s="320">
        <f t="shared" si="53"/>
        <v>4.8600794166967283E-2</v>
      </c>
      <c r="V211" s="320">
        <f t="shared" si="53"/>
        <v>4.728086482452927E-2</v>
      </c>
      <c r="W211" s="320">
        <f t="shared" si="53"/>
        <v>4.5339572098675826E-2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3.9441800522447841E-2</v>
      </c>
      <c r="C212" s="320">
        <f t="shared" si="54"/>
        <v>4.9855075784125409E-2</v>
      </c>
      <c r="D212" s="320">
        <f t="shared" si="54"/>
        <v>4.7411589198780114E-2</v>
      </c>
      <c r="E212" s="320">
        <f t="shared" si="54"/>
        <v>3.7673435963551605E-2</v>
      </c>
      <c r="F212" s="320">
        <f t="shared" si="54"/>
        <v>4.3917398541325585E-2</v>
      </c>
      <c r="G212" s="320">
        <f t="shared" si="54"/>
        <v>4.4763753263298199E-2</v>
      </c>
      <c r="H212" s="320">
        <f t="shared" si="54"/>
        <v>4.9343236159083585E-2</v>
      </c>
      <c r="I212" s="320">
        <f t="shared" si="54"/>
        <v>3.8635973614237422E-2</v>
      </c>
      <c r="J212" s="320">
        <f t="shared" si="54"/>
        <v>6.3984214683609431E-2</v>
      </c>
      <c r="K212" s="320">
        <f t="shared" si="54"/>
        <v>4.5336066396850914E-2</v>
      </c>
      <c r="L212" s="320">
        <f t="shared" si="54"/>
        <v>5.8270696411511301E-2</v>
      </c>
      <c r="M212" s="320">
        <f t="shared" si="54"/>
        <v>7.7352057256112675E-2</v>
      </c>
      <c r="N212" s="320">
        <f t="shared" si="54"/>
        <v>6.4707333235924577E-2</v>
      </c>
      <c r="O212" s="320">
        <f t="shared" si="54"/>
        <v>6.3604464053152621E-2</v>
      </c>
      <c r="P212" s="320">
        <f t="shared" si="54"/>
        <v>7.2711747169765653E-2</v>
      </c>
      <c r="Q212" s="320">
        <f t="shared" si="54"/>
        <v>7.2960382668516274E-2</v>
      </c>
      <c r="R212" s="320">
        <f t="shared" si="54"/>
        <v>6.5882654425699294E-2</v>
      </c>
      <c r="S212" s="320">
        <f t="shared" si="54"/>
        <v>6.5756632908325605E-2</v>
      </c>
      <c r="T212" s="320">
        <f t="shared" si="54"/>
        <v>6.6685317895917029E-2</v>
      </c>
      <c r="U212" s="320">
        <f t="shared" si="54"/>
        <v>6.1077975743700004E-2</v>
      </c>
      <c r="V212" s="320">
        <f t="shared" si="54"/>
        <v>6.395823405541036E-2</v>
      </c>
      <c r="W212" s="320">
        <f t="shared" si="54"/>
        <v>3.2266880362649721E-2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2.3350417639730652E-2</v>
      </c>
      <c r="C213" s="321">
        <f t="shared" si="55"/>
        <v>2.7252852577532804E-2</v>
      </c>
      <c r="D213" s="321">
        <f t="shared" si="55"/>
        <v>2.6484606663891599E-2</v>
      </c>
      <c r="E213" s="321">
        <f t="shared" si="55"/>
        <v>2.3407008391323699E-2</v>
      </c>
      <c r="F213" s="321">
        <f t="shared" si="55"/>
        <v>2.2813344567171441E-2</v>
      </c>
      <c r="G213" s="321">
        <f t="shared" si="55"/>
        <v>2.2805238798991437E-2</v>
      </c>
      <c r="H213" s="321">
        <f t="shared" si="55"/>
        <v>2.3903861390449806E-2</v>
      </c>
      <c r="I213" s="321">
        <f t="shared" si="55"/>
        <v>2.0432263840264465E-2</v>
      </c>
      <c r="J213" s="321">
        <f t="shared" si="55"/>
        <v>2.426683054126139E-2</v>
      </c>
      <c r="K213" s="321">
        <f t="shared" si="55"/>
        <v>2.3190490878661697E-2</v>
      </c>
      <c r="L213" s="321">
        <f t="shared" si="55"/>
        <v>2.5288593424824882E-2</v>
      </c>
      <c r="M213" s="321">
        <f t="shared" si="55"/>
        <v>1.796389741439813E-2</v>
      </c>
      <c r="N213" s="321">
        <f t="shared" si="55"/>
        <v>2.514552919823667E-2</v>
      </c>
      <c r="O213" s="321">
        <f t="shared" si="55"/>
        <v>2.6425816445014461E-2</v>
      </c>
      <c r="P213" s="321">
        <f t="shared" si="55"/>
        <v>2.747086987645201E-2</v>
      </c>
      <c r="Q213" s="321">
        <f t="shared" si="55"/>
        <v>4.5196605810182332E-2</v>
      </c>
      <c r="R213" s="321">
        <f t="shared" si="55"/>
        <v>4.101332348797735E-2</v>
      </c>
      <c r="S213" s="321">
        <f t="shared" si="55"/>
        <v>3.7845380065629958E-2</v>
      </c>
      <c r="T213" s="321">
        <f t="shared" si="55"/>
        <v>4.1537694142666823E-2</v>
      </c>
      <c r="U213" s="321">
        <f t="shared" si="55"/>
        <v>5.0859700233468724E-2</v>
      </c>
      <c r="V213" s="321">
        <f t="shared" si="55"/>
        <v>5.5557024165108701E-2</v>
      </c>
      <c r="W213" s="321">
        <f t="shared" si="55"/>
        <v>4.9595728893273641E-2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1776.0975585365375</v>
      </c>
      <c r="C217" s="322">
        <f t="shared" si="56"/>
        <v>1945.0525402804524</v>
      </c>
      <c r="D217" s="322">
        <f t="shared" si="56"/>
        <v>1946.3916590229426</v>
      </c>
      <c r="E217" s="322">
        <f t="shared" si="56"/>
        <v>1725.5201933334808</v>
      </c>
      <c r="F217" s="322">
        <f t="shared" si="56"/>
        <v>1749.06459007993</v>
      </c>
      <c r="G217" s="322">
        <f t="shared" si="56"/>
        <v>1672.8499553310226</v>
      </c>
      <c r="H217" s="322">
        <f t="shared" si="56"/>
        <v>1774.4429668654022</v>
      </c>
      <c r="I217" s="322">
        <f t="shared" si="56"/>
        <v>1617.4168227371695</v>
      </c>
      <c r="J217" s="322">
        <f t="shared" si="56"/>
        <v>1737.3515359515245</v>
      </c>
      <c r="K217" s="322">
        <f t="shared" si="56"/>
        <v>1846.7270442764707</v>
      </c>
      <c r="L217" s="322">
        <f t="shared" si="56"/>
        <v>1744.8539180582645</v>
      </c>
      <c r="M217" s="322">
        <f t="shared" si="56"/>
        <v>1860.2192833419085</v>
      </c>
      <c r="N217" s="322">
        <f t="shared" si="56"/>
        <v>1653.0092224032294</v>
      </c>
      <c r="O217" s="322">
        <f t="shared" si="56"/>
        <v>1312.3159444735318</v>
      </c>
      <c r="P217" s="322">
        <f t="shared" si="56"/>
        <v>1724.9914102411853</v>
      </c>
      <c r="Q217" s="322">
        <f t="shared" si="56"/>
        <v>1412.2270709242109</v>
      </c>
      <c r="R217" s="322">
        <f t="shared" si="56"/>
        <v>1400.7364257548272</v>
      </c>
      <c r="S217" s="322">
        <f t="shared" si="56"/>
        <v>1452.850108587262</v>
      </c>
      <c r="T217" s="322">
        <f t="shared" si="56"/>
        <v>1429.0809918335428</v>
      </c>
      <c r="U217" s="322">
        <f t="shared" si="56"/>
        <v>1379.7035177192931</v>
      </c>
      <c r="V217" s="322">
        <f t="shared" si="56"/>
        <v>1405.0730875632466</v>
      </c>
      <c r="W217" s="322">
        <f t="shared" si="56"/>
        <v>1200.8241923009041</v>
      </c>
      <c r="DA217" s="95"/>
    </row>
    <row r="218" spans="1:105" ht="12" customHeight="1" x14ac:dyDescent="0.25">
      <c r="A218" s="55" t="s">
        <v>92</v>
      </c>
      <c r="B218" s="275">
        <f>IF(B$6=0,0,B$6/CHI!B$10*1000)</f>
        <v>4.5113980377593892</v>
      </c>
      <c r="C218" s="275">
        <f>IF(C$6=0,0,C$6/CHI!C$10*1000)</f>
        <v>4.7407631607474601</v>
      </c>
      <c r="D218" s="275">
        <f>IF(D$6=0,0,D$6/CHI!D$10*1000)</f>
        <v>4.5638566292690861</v>
      </c>
      <c r="E218" s="275">
        <f>IF(E$6=0,0,E$6/CHI!E$10*1000)</f>
        <v>3.8992594922481452</v>
      </c>
      <c r="F218" s="275">
        <f>IF(F$6=0,0,F$6/CHI!F$10*1000)</f>
        <v>3.7884767164948823</v>
      </c>
      <c r="G218" s="275">
        <f>IF(G$6=0,0,G$6/CHI!G$10*1000)</f>
        <v>3.7456342477871933</v>
      </c>
      <c r="H218" s="275">
        <f>IF(H$6=0,0,H$6/CHI!H$10*1000)</f>
        <v>3.8299264130874549</v>
      </c>
      <c r="I218" s="275">
        <f>IF(I$6=0,0,I$6/CHI!I$10*1000)</f>
        <v>3.2387905406419382</v>
      </c>
      <c r="J218" s="275">
        <f>IF(J$6=0,0,J$6/CHI!J$10*1000)</f>
        <v>3.8093642690903549</v>
      </c>
      <c r="K218" s="275">
        <f>IF(K$6=0,0,K$6/CHI!K$10*1000)</f>
        <v>3.4178441148424055</v>
      </c>
      <c r="L218" s="275">
        <f>IF(L$6=0,0,L$6/CHI!L$10*1000)</f>
        <v>3.9904249696421323</v>
      </c>
      <c r="M218" s="275">
        <f>IF(M$6=0,0,M$6/CHI!M$10*1000)</f>
        <v>3.9387375440743102</v>
      </c>
      <c r="N218" s="275">
        <f>IF(N$6=0,0,N$6/CHI!N$10*1000)</f>
        <v>3.6866929957752719</v>
      </c>
      <c r="O218" s="275">
        <f>IF(O$6=0,0,O$6/CHI!O$10*1000)</f>
        <v>3.5803121830533766</v>
      </c>
      <c r="P218" s="275">
        <f>IF(P$6=0,0,P$6/CHI!P$10*1000)</f>
        <v>3.9593807385014865</v>
      </c>
      <c r="Q218" s="275">
        <f>IF(Q$6=0,0,Q$6/CHI!Q$10*1000)</f>
        <v>3.7297707539099121</v>
      </c>
      <c r="R218" s="275">
        <f>IF(R$6=0,0,R$6/CHI!R$10*1000)</f>
        <v>3.7301012845728394</v>
      </c>
      <c r="S218" s="275">
        <f>IF(S$6=0,0,S$6/CHI!S$10*1000)</f>
        <v>3.1886754120629432</v>
      </c>
      <c r="T218" s="275">
        <f>IF(T$6=0,0,T$6/CHI!T$10*1000)</f>
        <v>3.2107431383878677</v>
      </c>
      <c r="U218" s="275">
        <f>IF(U$6=0,0,U$6/CHI!U$10*1000)</f>
        <v>3.0873028639188091</v>
      </c>
      <c r="V218" s="275">
        <f>IF(V$6=0,0,V$6/CHI!V$10*1000)</f>
        <v>3.2842099342861779</v>
      </c>
      <c r="W218" s="275">
        <f>IF(W$6=0,0,W$6/CHI!W$10*1000)</f>
        <v>3.5556985095442064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35.695531998132957</v>
      </c>
      <c r="C219" s="276">
        <f>IF(C$7=0,0,C$7/CHI!C$10*1000)</f>
        <v>37.510337523681898</v>
      </c>
      <c r="D219" s="276">
        <f>IF(D$7=0,0,D$7/CHI!D$10*1000)</f>
        <v>36.110600080385638</v>
      </c>
      <c r="E219" s="276">
        <f>IF(E$7=0,0,E$7/CHI!E$10*1000)</f>
        <v>30.852108550300954</v>
      </c>
      <c r="F219" s="276">
        <f>IF(F$7=0,0,F$7/CHI!F$10*1000)</f>
        <v>29.975562059912665</v>
      </c>
      <c r="G219" s="276">
        <f>IF(G$7=0,0,G$7/CHI!G$10*1000)</f>
        <v>29.636579620359658</v>
      </c>
      <c r="H219" s="276">
        <f>IF(H$7=0,0,H$7/CHI!H$10*1000)</f>
        <v>30.303524469491556</v>
      </c>
      <c r="I219" s="276">
        <f>IF(I$7=0,0,I$7/CHI!I$10*1000)</f>
        <v>25.626280459206185</v>
      </c>
      <c r="J219" s="276">
        <f>IF(J$7=0,0,J$7/CHI!J$10*1000)</f>
        <v>30.140830629831331</v>
      </c>
      <c r="K219" s="276">
        <f>IF(K$7=0,0,K$7/CHI!K$10*1000)</f>
        <v>27.043005947349375</v>
      </c>
      <c r="L219" s="276">
        <f>IF(L$7=0,0,L$7/CHI!L$10*1000)</f>
        <v>31.573437102604519</v>
      </c>
      <c r="M219" s="276">
        <f>IF(M$7=0,0,M$7/CHI!M$10*1000)</f>
        <v>31.16447071617285</v>
      </c>
      <c r="N219" s="276">
        <f>IF(N$7=0,0,N$7/CHI!N$10*1000)</f>
        <v>29.170218787289254</v>
      </c>
      <c r="O219" s="276">
        <f>IF(O$7=0,0,O$7/CHI!O$10*1000)</f>
        <v>28.328501946363442</v>
      </c>
      <c r="P219" s="276">
        <f>IF(P$7=0,0,P$7/CHI!P$10*1000)</f>
        <v>31.32780585110255</v>
      </c>
      <c r="Q219" s="276">
        <f>IF(Q$7=0,0,Q$7/CHI!Q$10*1000)</f>
        <v>29.511062907234535</v>
      </c>
      <c r="R219" s="276">
        <f>IF(R$7=0,0,R$7/CHI!R$10*1000)</f>
        <v>29.513678164801277</v>
      </c>
      <c r="S219" s="276">
        <f>IF(S$7=0,0,S$7/CHI!S$10*1000)</f>
        <v>25.22975455729965</v>
      </c>
      <c r="T219" s="276">
        <f>IF(T$7=0,0,T$7/CHI!T$10*1000)</f>
        <v>25.404361015112563</v>
      </c>
      <c r="U219" s="276">
        <f>IF(U$7=0,0,U$7/CHI!U$10*1000)</f>
        <v>24.427664605199467</v>
      </c>
      <c r="V219" s="276">
        <f>IF(V$7=0,0,V$7/CHI!V$10*1000)</f>
        <v>25.985652300394694</v>
      </c>
      <c r="W219" s="276">
        <f>IF(W$7=0,0,W$7/CHI!W$10*1000)</f>
        <v>28.133751192166063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39.394716326362584</v>
      </c>
      <c r="C220" s="276">
        <f>IF(C$8=0,0,C$8/CHI!C$10*1000)</f>
        <v>41.397593013289544</v>
      </c>
      <c r="D220" s="276">
        <f>IF(D$8=0,0,D$8/CHI!D$10*1000)</f>
        <v>39.852798569185779</v>
      </c>
      <c r="E220" s="276">
        <f>IF(E$8=0,0,E$8/CHI!E$10*1000)</f>
        <v>34.049361261034683</v>
      </c>
      <c r="F220" s="276">
        <f>IF(F$8=0,0,F$8/CHI!F$10*1000)</f>
        <v>33.08197687417298</v>
      </c>
      <c r="G220" s="276">
        <f>IF(G$8=0,0,G$8/CHI!G$10*1000)</f>
        <v>32.707865149307608</v>
      </c>
      <c r="H220" s="276">
        <f>IF(H$8=0,0,H$8/CHI!H$10*1000)</f>
        <v>33.443926545962363</v>
      </c>
      <c r="I220" s="276">
        <f>IF(I$8=0,0,I$8/CHI!I$10*1000)</f>
        <v>28.281972355616965</v>
      </c>
      <c r="J220" s="276">
        <f>IF(J$8=0,0,J$8/CHI!J$10*1000)</f>
        <v>33.264372486877406</v>
      </c>
      <c r="K220" s="276">
        <f>IF(K$8=0,0,K$8/CHI!K$10*1000)</f>
        <v>29.845515342471661</v>
      </c>
      <c r="L220" s="276">
        <f>IF(L$8=0,0,L$8/CHI!L$10*1000)</f>
        <v>34.845442229868276</v>
      </c>
      <c r="M220" s="276">
        <f>IF(M$8=0,0,M$8/CHI!M$10*1000)</f>
        <v>34.394094011235893</v>
      </c>
      <c r="N220" s="276">
        <f>IF(N$8=0,0,N$8/CHI!N$10*1000)</f>
        <v>32.193174606931201</v>
      </c>
      <c r="O220" s="276">
        <f>IF(O$8=0,0,O$8/CHI!O$10*1000)</f>
        <v>31.264229321086184</v>
      </c>
      <c r="P220" s="276">
        <f>IF(P$8=0,0,P$8/CHI!P$10*1000)</f>
        <v>34.574355824031407</v>
      </c>
      <c r="Q220" s="276">
        <f>IF(Q$8=0,0,Q$8/CHI!Q$10*1000)</f>
        <v>32.569340941066642</v>
      </c>
      <c r="R220" s="276">
        <f>IF(R$8=0,0,R$8/CHI!R$10*1000)</f>
        <v>32.572227221903354</v>
      </c>
      <c r="S220" s="276">
        <f>IF(S$8=0,0,S$8/CHI!S$10*1000)</f>
        <v>27.844353848558988</v>
      </c>
      <c r="T220" s="276">
        <f>IF(T$8=0,0,T$8/CHI!T$10*1000)</f>
        <v>28.037055049220488</v>
      </c>
      <c r="U220" s="276">
        <f>IF(U$8=0,0,U$8/CHI!U$10*1000)</f>
        <v>26.959142048581739</v>
      </c>
      <c r="V220" s="276">
        <f>IF(V$8=0,0,V$8/CHI!V$10*1000)</f>
        <v>28.678586467995061</v>
      </c>
      <c r="W220" s="276">
        <f>IF(W$8=0,0,W$8/CHI!W$10*1000)</f>
        <v>31.049296238807095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64.096430534370967</v>
      </c>
      <c r="C221" s="276">
        <f>IF(C$9=0,0,C$9/CHI!C$10*1000)</f>
        <v>67.355173289845951</v>
      </c>
      <c r="D221" s="276">
        <f>IF(D$9=0,0,D$9/CHI!D$10*1000)</f>
        <v>64.841744611845328</v>
      </c>
      <c r="E221" s="276">
        <f>IF(E$9=0,0,E$9/CHI!E$10*1000)</f>
        <v>55.399371345317732</v>
      </c>
      <c r="F221" s="276">
        <f>IF(F$9=0,0,F$9/CHI!F$10*1000)</f>
        <v>53.825406815688098</v>
      </c>
      <c r="G221" s="276">
        <f>IF(G$9=0,0,G$9/CHI!G$10*1000)</f>
        <v>53.216715386454972</v>
      </c>
      <c r="H221" s="276">
        <f>IF(H$9=0,0,H$9/CHI!H$10*1000)</f>
        <v>54.414310205741486</v>
      </c>
      <c r="I221" s="276">
        <f>IF(I$9=0,0,I$9/CHI!I$10*1000)</f>
        <v>46.015649952877354</v>
      </c>
      <c r="J221" s="276">
        <f>IF(J$9=0,0,J$9/CHI!J$10*1000)</f>
        <v>54.122170158838763</v>
      </c>
      <c r="K221" s="276">
        <f>IF(K$9=0,0,K$9/CHI!K$10*1000)</f>
        <v>48.559583093915634</v>
      </c>
      <c r="L221" s="276">
        <f>IF(L$9=0,0,L$9/CHI!L$10*1000)</f>
        <v>56.694619878036086</v>
      </c>
      <c r="M221" s="276">
        <f>IF(M$9=0,0,M$9/CHI!M$10*1000)</f>
        <v>55.96026226767242</v>
      </c>
      <c r="N221" s="276">
        <f>IF(N$9=0,0,N$9/CHI!N$10*1000)</f>
        <v>52.379297842365411</v>
      </c>
      <c r="O221" s="276">
        <f>IF(O$9=0,0,O$9/CHI!O$10*1000)</f>
        <v>50.867874927395697</v>
      </c>
      <c r="P221" s="276">
        <f>IF(P$9=0,0,P$9/CHI!P$10*1000)</f>
        <v>56.253553851907398</v>
      </c>
      <c r="Q221" s="276">
        <f>IF(Q$9=0,0,Q$9/CHI!Q$10*1000)</f>
        <v>52.991332184878154</v>
      </c>
      <c r="R221" s="276">
        <f>IF(R$9=0,0,R$9/CHI!R$10*1000)</f>
        <v>52.996028253701716</v>
      </c>
      <c r="S221" s="276">
        <f>IF(S$9=0,0,S$9/CHI!S$10*1000)</f>
        <v>45.30363101089992</v>
      </c>
      <c r="T221" s="276">
        <f>IF(T$9=0,0,T$9/CHI!T$10*1000)</f>
        <v>45.61716186665646</v>
      </c>
      <c r="U221" s="276">
        <f>IF(U$9=0,0,U$9/CHI!U$10*1000)</f>
        <v>43.863363839652962</v>
      </c>
      <c r="V221" s="276">
        <f>IF(V$9=0,0,V$9/CHI!V$10*1000)</f>
        <v>46.660953467500775</v>
      </c>
      <c r="W221" s="276">
        <f>IF(W$9=0,0,W$9/CHI!W$10*1000)</f>
        <v>50.518172107766048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14.617402799176727</v>
      </c>
      <c r="C222" s="277">
        <f>IF(C$10=0,0,C$10/CHI!C$10*1000)</f>
        <v>13.878595884049334</v>
      </c>
      <c r="D222" s="277">
        <f>IF(D$10=0,0,D$10/CHI!D$10*1000)</f>
        <v>13.570866342785649</v>
      </c>
      <c r="E222" s="277">
        <f>IF(E$10=0,0,E$10/CHI!E$10*1000)</f>
        <v>12.695262947302625</v>
      </c>
      <c r="F222" s="277">
        <f>IF(F$10=0,0,F$10/CHI!F$10*1000)</f>
        <v>11.875776663603794</v>
      </c>
      <c r="G222" s="277">
        <f>IF(G$10=0,0,G$10/CHI!G$10*1000)</f>
        <v>11.684036624628778</v>
      </c>
      <c r="H222" s="277">
        <f>IF(H$10=0,0,H$10/CHI!H$10*1000)</f>
        <v>11.545420926012335</v>
      </c>
      <c r="I222" s="277">
        <f>IF(I$10=0,0,I$10/CHI!I$10*1000)</f>
        <v>10.72505545589155</v>
      </c>
      <c r="J222" s="277">
        <f>IF(J$10=0,0,J$10/CHI!J$10*1000)</f>
        <v>10.850789016503013</v>
      </c>
      <c r="K222" s="277">
        <f>IF(K$10=0,0,K$10/CHI!K$10*1000)</f>
        <v>10.562413702920429</v>
      </c>
      <c r="L222" s="277">
        <f>IF(L$10=0,0,L$10/CHI!L$10*1000)</f>
        <v>11.285218737533949</v>
      </c>
      <c r="M222" s="277">
        <f>IF(M$10=0,0,M$10/CHI!M$10*1000)</f>
        <v>11.080862154929097</v>
      </c>
      <c r="N222" s="277">
        <f>IF(N$10=0,0,N$10/CHI!N$10*1000)</f>
        <v>10.450275368327372</v>
      </c>
      <c r="O222" s="277">
        <f>IF(O$10=0,0,O$10/CHI!O$10*1000)</f>
        <v>10.126842412963896</v>
      </c>
      <c r="P222" s="277">
        <f>IF(P$10=0,0,P$10/CHI!P$10*1000)</f>
        <v>10.78906128818546</v>
      </c>
      <c r="Q222" s="277">
        <f>IF(Q$10=0,0,Q$10/CHI!Q$10*1000)</f>
        <v>10.245149438721423</v>
      </c>
      <c r="R222" s="277">
        <f>IF(R$10=0,0,R$10/CHI!R$10*1000)</f>
        <v>10.5353688637129</v>
      </c>
      <c r="S222" s="277">
        <f>IF(S$10=0,0,S$10/CHI!S$10*1000)</f>
        <v>8.9417140757013325</v>
      </c>
      <c r="T222" s="277">
        <f>IF(T$10=0,0,T$10/CHI!T$10*1000)</f>
        <v>9.0506361665784301</v>
      </c>
      <c r="U222" s="277">
        <f>IF(U$10=0,0,U$10/CHI!U$10*1000)</f>
        <v>8.7939292257179567</v>
      </c>
      <c r="V222" s="277">
        <f>IF(V$10=0,0,V$10/CHI!V$10*1000)</f>
        <v>9.2174862283613592</v>
      </c>
      <c r="W222" s="277">
        <f>IF(W$10=0,0,W$10/CHI!W$10*1000)</f>
        <v>11.982113233825149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1201.8382085679232</v>
      </c>
      <c r="C223" s="323">
        <f>IF(C$16=0,0,C$16/CHI!C$10*1000)</f>
        <v>1407.8266412263361</v>
      </c>
      <c r="D223" s="323">
        <f>IF(D$16=0,0,D$16/CHI!D$10*1000)</f>
        <v>1418.0059733342764</v>
      </c>
      <c r="E223" s="323">
        <f>IF(E$16=0,0,E$16/CHI!E$10*1000)</f>
        <v>1226.8423644507691</v>
      </c>
      <c r="F223" s="323">
        <f>IF(F$16=0,0,F$16/CHI!F$10*1000)</f>
        <v>1250.5076046563295</v>
      </c>
      <c r="G223" s="323">
        <f>IF(G$16=0,0,G$16/CHI!G$10*1000)</f>
        <v>1187.3969898615787</v>
      </c>
      <c r="H223" s="323">
        <f>IF(H$16=0,0,H$16/CHI!H$10*1000)</f>
        <v>1298.4578044623086</v>
      </c>
      <c r="I223" s="323">
        <f>IF(I$16=0,0,I$16/CHI!I$10*1000)</f>
        <v>1162.1252009464481</v>
      </c>
      <c r="J223" s="323">
        <f>IF(J$16=0,0,J$16/CHI!J$10*1000)</f>
        <v>1275.4632900223428</v>
      </c>
      <c r="K223" s="323">
        <f>IF(K$16=0,0,K$16/CHI!K$10*1000)</f>
        <v>1407.476553301939</v>
      </c>
      <c r="L223" s="323">
        <f>IF(L$16=0,0,L$16/CHI!L$10*1000)</f>
        <v>1289.3554656157835</v>
      </c>
      <c r="M223" s="323">
        <f>IF(M$16=0,0,M$16/CHI!M$10*1000)</f>
        <v>1411.8458097109647</v>
      </c>
      <c r="N223" s="323">
        <f>IF(N$16=0,0,N$16/CHI!N$10*1000)</f>
        <v>1216.1660386502392</v>
      </c>
      <c r="O223" s="323">
        <f>IF(O$16=0,0,O$16/CHI!O$10*1000)</f>
        <v>873.76663444621192</v>
      </c>
      <c r="P223" s="323">
        <f>IF(P$16=0,0,P$16/CHI!P$10*1000)</f>
        <v>1280.6208208026173</v>
      </c>
      <c r="Q223" s="323">
        <f>IF(Q$16=0,0,Q$16/CHI!Q$10*1000)</f>
        <v>1007.4356921773366</v>
      </c>
      <c r="R223" s="323">
        <f>IF(R$16=0,0,R$16/CHI!R$10*1000)</f>
        <v>970.00528105292972</v>
      </c>
      <c r="S223" s="323">
        <f>IF(S$16=0,0,S$16/CHI!S$10*1000)</f>
        <v>1081.9057097419093</v>
      </c>
      <c r="T223" s="323">
        <f>IF(T$16=0,0,T$16/CHI!T$10*1000)</f>
        <v>1054.4156937227726</v>
      </c>
      <c r="U223" s="323">
        <f>IF(U$16=0,0,U$16/CHI!U$10*1000)</f>
        <v>1012.7219174976548</v>
      </c>
      <c r="V223" s="323">
        <f>IF(V$16=0,0,V$16/CHI!V$10*1000)</f>
        <v>1024.9520878002099</v>
      </c>
      <c r="W223" s="323">
        <f>IF(W$16=0,0,W$16/CHI!W$10*1000)</f>
        <v>748.37742584285138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219.57065854739969</v>
      </c>
      <c r="C224" s="278">
        <f>IF(C$25=0,0,C$25/CHI!C$10*1000)</f>
        <v>187.31974257224897</v>
      </c>
      <c r="D224" s="278">
        <f>IF(D$25=0,0,D$25/CHI!D$10*1000)</f>
        <v>188.34906727039888</v>
      </c>
      <c r="E224" s="278">
        <f>IF(E$25=0,0,E$25/CHI!E$10*1000)</f>
        <v>188.23448785650027</v>
      </c>
      <c r="F224" s="278">
        <f>IF(F$25=0,0,F$25/CHI!F$10*1000)</f>
        <v>200.28117351790399</v>
      </c>
      <c r="G224" s="278">
        <f>IF(G$25=0,0,G$25/CHI!G$10*1000)</f>
        <v>199.03854121495962</v>
      </c>
      <c r="H224" s="278">
        <f>IF(H$25=0,0,H$25/CHI!H$10*1000)</f>
        <v>192.11813671880492</v>
      </c>
      <c r="I224" s="278">
        <f>IF(I$25=0,0,I$25/CHI!I$10*1000)</f>
        <v>199.70536274870125</v>
      </c>
      <c r="J224" s="278">
        <f>IF(J$25=0,0,J$25/CHI!J$10*1000)</f>
        <v>195.60205933775995</v>
      </c>
      <c r="K224" s="278">
        <f>IF(K$25=0,0,K$25/CHI!K$10*1000)</f>
        <v>188.97864326719036</v>
      </c>
      <c r="L224" s="278">
        <f>IF(L$25=0,0,L$25/CHI!L$10*1000)</f>
        <v>191.46923609485026</v>
      </c>
      <c r="M224" s="278">
        <f>IF(M$25=0,0,M$25/CHI!M$10*1000)</f>
        <v>187.92012198693195</v>
      </c>
      <c r="N224" s="278">
        <f>IF(N$25=0,0,N$25/CHI!N$10*1000)</f>
        <v>191.08290067709427</v>
      </c>
      <c r="O224" s="278">
        <f>IF(O$25=0,0,O$25/CHI!O$10*1000)</f>
        <v>199.03911498874908</v>
      </c>
      <c r="P224" s="278">
        <f>IF(P$25=0,0,P$25/CHI!P$10*1000)</f>
        <v>189.24022295476391</v>
      </c>
      <c r="Q224" s="278">
        <f>IF(Q$25=0,0,Q$25/CHI!Q$10*1000)</f>
        <v>164.00854381083954</v>
      </c>
      <c r="R224" s="278">
        <f>IF(R$25=0,0,R$25/CHI!R$10*1000)</f>
        <v>183.0770611279051</v>
      </c>
      <c r="S224" s="278">
        <f>IF(S$25=0,0,S$25/CHI!S$10*1000)</f>
        <v>160.27184116391726</v>
      </c>
      <c r="T224" s="278">
        <f>IF(T$25=0,0,T$25/CHI!T$10*1000)</f>
        <v>161.6889050567838</v>
      </c>
      <c r="U224" s="278">
        <f>IF(U$25=0,0,U$25/CHI!U$10*1000)</f>
        <v>160.33503041080965</v>
      </c>
      <c r="V224" s="278">
        <f>IF(V$25=0,0,V$25/CHI!V$10*1000)</f>
        <v>163.26993130240268</v>
      </c>
      <c r="W224" s="278">
        <f>IF(W$25=0,0,W$25/CHI!W$10*1000)</f>
        <v>189.88337075400904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121.09423382886898</v>
      </c>
      <c r="C225" s="278">
        <f>IF(C$36=0,0,C$36/CHI!C$10*1000)</f>
        <v>109.73856581027201</v>
      </c>
      <c r="D225" s="278">
        <f>IF(D$36=0,0,D$36/CHI!D$10*1000)</f>
        <v>107.99702779875392</v>
      </c>
      <c r="E225" s="278">
        <f>IF(E$36=0,0,E$36/CHI!E$10*1000)</f>
        <v>104.87629956648121</v>
      </c>
      <c r="F225" s="278">
        <f>IF(F$36=0,0,F$36/CHI!F$10*1000)</f>
        <v>97.094814484550326</v>
      </c>
      <c r="G225" s="278">
        <f>IF(G$36=0,0,G$36/CHI!G$10*1000)</f>
        <v>95.432592171404622</v>
      </c>
      <c r="H225" s="278">
        <f>IF(H$36=0,0,H$36/CHI!H$10*1000)</f>
        <v>92.812845764552193</v>
      </c>
      <c r="I225" s="278">
        <f>IF(I$36=0,0,I$36/CHI!I$10*1000)</f>
        <v>90.758115512174427</v>
      </c>
      <c r="J225" s="278">
        <f>IF(J$36=0,0,J$36/CHI!J$10*1000)</f>
        <v>85.626841524376658</v>
      </c>
      <c r="K225" s="278">
        <f>IF(K$36=0,0,K$36/CHI!K$10*1000)</f>
        <v>86.569580642112584</v>
      </c>
      <c r="L225" s="278">
        <f>IF(L$36=0,0,L$36/CHI!L$10*1000)</f>
        <v>87.262479948599974</v>
      </c>
      <c r="M225" s="278">
        <f>IF(M$36=0,0,M$36/CHI!M$10*1000)</f>
        <v>86.2595839705439</v>
      </c>
      <c r="N225" s="278">
        <f>IF(N$36=0,0,N$36/CHI!N$10*1000)</f>
        <v>81.286716572165361</v>
      </c>
      <c r="O225" s="278">
        <f>IF(O$36=0,0,O$36/CHI!O$10*1000)</f>
        <v>78.754889518864317</v>
      </c>
      <c r="P225" s="278">
        <f>IF(P$36=0,0,P$36/CHI!P$10*1000)</f>
        <v>80.942171120044449</v>
      </c>
      <c r="Q225" s="278">
        <f>IF(Q$36=0,0,Q$36/CHI!Q$10*1000)</f>
        <v>77.582856237010461</v>
      </c>
      <c r="R225" s="278">
        <f>IF(R$36=0,0,R$36/CHI!R$10*1000)</f>
        <v>82.116741690672328</v>
      </c>
      <c r="S225" s="278">
        <f>IF(S$36=0,0,S$36/CHI!S$10*1000)</f>
        <v>69.050989557500969</v>
      </c>
      <c r="T225" s="278">
        <f>IF(T$36=0,0,T$36/CHI!T$10*1000)</f>
        <v>70.22946877220825</v>
      </c>
      <c r="U225" s="278">
        <f>IF(U$36=0,0,U$36/CHI!U$10*1000)</f>
        <v>68.758504756574652</v>
      </c>
      <c r="V225" s="278">
        <f>IF(V$36=0,0,V$36/CHI!V$10*1000)</f>
        <v>71.122440999836414</v>
      </c>
      <c r="W225" s="278">
        <f>IF(W$36=0,0,W$36/CHI!W$10*1000)</f>
        <v>98.549967391047588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19.499518344864182</v>
      </c>
      <c r="C226" s="278">
        <f>IF(C$44=0,0,C$44/CHI!C$10*1000)</f>
        <v>17.985640332327122</v>
      </c>
      <c r="D226" s="278">
        <f>IF(D$44=0,0,D$44/CHI!D$10*1000)</f>
        <v>17.716288323903623</v>
      </c>
      <c r="E226" s="278">
        <f>IF(E$44=0,0,E$44/CHI!E$10*1000)</f>
        <v>16.873872478226065</v>
      </c>
      <c r="F226" s="278">
        <f>IF(F$44=0,0,F$44/CHI!F$10*1000)</f>
        <v>16.374121303583706</v>
      </c>
      <c r="G226" s="278">
        <f>IF(G$44=0,0,G$44/CHI!G$10*1000)</f>
        <v>16.159586110599637</v>
      </c>
      <c r="H226" s="278">
        <f>IF(H$44=0,0,H$44/CHI!H$10*1000)</f>
        <v>15.860944891127643</v>
      </c>
      <c r="I226" s="278">
        <f>IF(I$44=0,0,I$44/CHI!I$10*1000)</f>
        <v>15.255042226563623</v>
      </c>
      <c r="J226" s="278">
        <f>IF(J$44=0,0,J$44/CHI!J$10*1000)</f>
        <v>15.284178836065971</v>
      </c>
      <c r="K226" s="278">
        <f>IF(K$44=0,0,K$44/CHI!K$10*1000)</f>
        <v>14.847420017337123</v>
      </c>
      <c r="L226" s="278">
        <f>IF(L$44=0,0,L$44/CHI!L$10*1000)</f>
        <v>15.602670859221369</v>
      </c>
      <c r="M226" s="278">
        <f>IF(M$44=0,0,M$44/CHI!M$10*1000)</f>
        <v>15.236667297835998</v>
      </c>
      <c r="N226" s="278">
        <f>IF(N$44=0,0,N$44/CHI!N$10*1000)</f>
        <v>14.751747715392103</v>
      </c>
      <c r="O226" s="278">
        <f>IF(O$44=0,0,O$44/CHI!O$10*1000)</f>
        <v>14.6600792274778</v>
      </c>
      <c r="P226" s="278">
        <f>IF(P$44=0,0,P$44/CHI!P$10*1000)</f>
        <v>15.065508338102594</v>
      </c>
      <c r="Q226" s="278">
        <f>IF(Q$44=0,0,Q$44/CHI!Q$10*1000)</f>
        <v>13.913753535870143</v>
      </c>
      <c r="R226" s="278">
        <f>IF(R$44=0,0,R$44/CHI!R$10*1000)</f>
        <v>14.653380859533209</v>
      </c>
      <c r="S226" s="278">
        <f>IF(S$44=0,0,S$44/CHI!S$10*1000)</f>
        <v>12.566219277144</v>
      </c>
      <c r="T226" s="278">
        <f>IF(T$44=0,0,T$44/CHI!T$10*1000)</f>
        <v>12.69370214028384</v>
      </c>
      <c r="U226" s="278">
        <f>IF(U$44=0,0,U$44/CHI!U$10*1000)</f>
        <v>12.407582460101301</v>
      </c>
      <c r="V226" s="278">
        <f>IF(V$44=0,0,V$44/CHI!V$10*1000)</f>
        <v>12.895689074107937</v>
      </c>
      <c r="W226" s="278">
        <f>IF(W$44=0,0,W$44/CHI!W$10*1000)</f>
        <v>16.152058707985116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55.779459551678883</v>
      </c>
      <c r="C227" s="279">
        <f>IF(C$58=0,0,C$58/CHI!C$10*1000)</f>
        <v>57.299487467654082</v>
      </c>
      <c r="D227" s="279">
        <f>IF(D$58=0,0,D$58/CHI!D$10*1000)</f>
        <v>55.383436062138266</v>
      </c>
      <c r="E227" s="279">
        <f>IF(E$58=0,0,E$58/CHI!E$10*1000)</f>
        <v>51.797805385300158</v>
      </c>
      <c r="F227" s="279">
        <f>IF(F$58=0,0,F$58/CHI!F$10*1000)</f>
        <v>52.259676987690327</v>
      </c>
      <c r="G227" s="279">
        <f>IF(G$58=0,0,G$58/CHI!G$10*1000)</f>
        <v>43.83141494394178</v>
      </c>
      <c r="H227" s="279">
        <f>IF(H$58=0,0,H$58/CHI!H$10*1000)</f>
        <v>41.65612646831395</v>
      </c>
      <c r="I227" s="279">
        <f>IF(I$58=0,0,I$58/CHI!I$10*1000)</f>
        <v>35.685352539048097</v>
      </c>
      <c r="J227" s="279">
        <f>IF(J$58=0,0,J$58/CHI!J$10*1000)</f>
        <v>33.187639669838084</v>
      </c>
      <c r="K227" s="279">
        <f>IF(K$58=0,0,K$58/CHI!K$10*1000)</f>
        <v>29.426484846392079</v>
      </c>
      <c r="L227" s="279">
        <f>IF(L$58=0,0,L$58/CHI!L$10*1000)</f>
        <v>22.77492262212434</v>
      </c>
      <c r="M227" s="279">
        <f>IF(M$58=0,0,M$58/CHI!M$10*1000)</f>
        <v>22.418673681547549</v>
      </c>
      <c r="N227" s="279">
        <f>IF(N$58=0,0,N$58/CHI!N$10*1000)</f>
        <v>21.842159187649735</v>
      </c>
      <c r="O227" s="279">
        <f>IF(O$58=0,0,O$58/CHI!O$10*1000)</f>
        <v>21.927465501366076</v>
      </c>
      <c r="P227" s="279">
        <f>IF(P$58=0,0,P$58/CHI!P$10*1000)</f>
        <v>22.218529471928825</v>
      </c>
      <c r="Q227" s="279">
        <f>IF(Q$58=0,0,Q$58/CHI!Q$10*1000)</f>
        <v>20.239568937343613</v>
      </c>
      <c r="R227" s="279">
        <f>IF(R$58=0,0,R$58/CHI!R$10*1000)</f>
        <v>21.536557235094733</v>
      </c>
      <c r="S227" s="279">
        <f>IF(S$58=0,0,S$58/CHI!S$10*1000)</f>
        <v>18.547219942267549</v>
      </c>
      <c r="T227" s="279">
        <f>IF(T$58=0,0,T$58/CHI!T$10*1000)</f>
        <v>18.733264905538313</v>
      </c>
      <c r="U227" s="279">
        <f>IF(U$58=0,0,U$58/CHI!U$10*1000)</f>
        <v>18.349080011081696</v>
      </c>
      <c r="V227" s="279">
        <f>IF(V$58=0,0,V$58/CHI!V$10*1000)</f>
        <v>19.006049988151471</v>
      </c>
      <c r="W227" s="279">
        <f>IF(W$58=0,0,W$58/CHI!W$10*1000)</f>
        <v>22.62233832290228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610.91085719983687</v>
      </c>
      <c r="C229" s="322">
        <f t="shared" si="57"/>
        <v>542.54630116437113</v>
      </c>
      <c r="D229" s="322">
        <f t="shared" si="57"/>
        <v>522.77539723309803</v>
      </c>
      <c r="E229" s="322">
        <f t="shared" si="57"/>
        <v>530.50319328350383</v>
      </c>
      <c r="F229" s="322">
        <f t="shared" si="57"/>
        <v>523.33230233778988</v>
      </c>
      <c r="G229" s="322">
        <f t="shared" si="57"/>
        <v>521.14455993125569</v>
      </c>
      <c r="H229" s="322">
        <f t="shared" si="57"/>
        <v>501.72163074766689</v>
      </c>
      <c r="I229" s="322">
        <f t="shared" si="57"/>
        <v>498.04938853596798</v>
      </c>
      <c r="J229" s="322">
        <f t="shared" si="57"/>
        <v>444.06236658706905</v>
      </c>
      <c r="K229" s="322">
        <f t="shared" si="57"/>
        <v>480.07385776087727</v>
      </c>
      <c r="L229" s="322">
        <f t="shared" si="57"/>
        <v>411.81809268362468</v>
      </c>
      <c r="M229" s="322">
        <f t="shared" si="57"/>
        <v>395.34487959811344</v>
      </c>
      <c r="N229" s="322">
        <f t="shared" si="57"/>
        <v>416.01688983180918</v>
      </c>
      <c r="O229" s="322">
        <f t="shared" si="57"/>
        <v>419.76117319169248</v>
      </c>
      <c r="P229" s="322">
        <f t="shared" si="57"/>
        <v>345.27607426140162</v>
      </c>
      <c r="Q229" s="322">
        <f t="shared" si="57"/>
        <v>474.10689842181137</v>
      </c>
      <c r="R229" s="322">
        <f t="shared" si="57"/>
        <v>485.7017063945396</v>
      </c>
      <c r="S229" s="322">
        <f t="shared" si="57"/>
        <v>429.36552261504704</v>
      </c>
      <c r="T229" s="322">
        <f t="shared" si="57"/>
        <v>459.11964839802295</v>
      </c>
      <c r="U229" s="322">
        <f t="shared" si="57"/>
        <v>407.93445979949018</v>
      </c>
      <c r="V229" s="322">
        <f t="shared" si="57"/>
        <v>440.6410228529615</v>
      </c>
      <c r="W229" s="322">
        <f t="shared" si="57"/>
        <v>526.20823778593092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5.6076979019904307</v>
      </c>
      <c r="C230" s="275">
        <f>IF(C$62=0,0,C$62/CHI!C$11*1000)</f>
        <v>5.608070138604643</v>
      </c>
      <c r="D230" s="275">
        <f>IF(D$62=0,0,D$62/CHI!D$11*1000)</f>
        <v>5.2861334243047287</v>
      </c>
      <c r="E230" s="275">
        <f>IF(E$62=0,0,E$62/CHI!E$11*1000)</f>
        <v>4.8825817728794192</v>
      </c>
      <c r="F230" s="275">
        <f>IF(F$62=0,0,F$62/CHI!F$11*1000)</f>
        <v>4.6891072991719653</v>
      </c>
      <c r="G230" s="275">
        <f>IF(G$62=0,0,G$62/CHI!G$11*1000)</f>
        <v>4.6654618369345773</v>
      </c>
      <c r="H230" s="275">
        <f>IF(H$62=0,0,H$62/CHI!H$11*1000)</f>
        <v>4.658637465673479</v>
      </c>
      <c r="I230" s="275">
        <f>IF(I$62=0,0,I$62/CHI!I$11*1000)</f>
        <v>4.0787739420809928</v>
      </c>
      <c r="J230" s="275">
        <f>IF(J$62=0,0,J$62/CHI!J$11*1000)</f>
        <v>4.1501191363963308</v>
      </c>
      <c r="K230" s="275">
        <f>IF(K$62=0,0,K$62/CHI!K$11*1000)</f>
        <v>4.2289915968704967</v>
      </c>
      <c r="L230" s="275">
        <f>IF(L$62=0,0,L$62/CHI!L$11*1000)</f>
        <v>3.9853414159704141</v>
      </c>
      <c r="M230" s="275">
        <f>IF(M$62=0,0,M$62/CHI!M$11*1000)</f>
        <v>3.8362691860077023</v>
      </c>
      <c r="N230" s="275">
        <f>IF(N$62=0,0,N$62/CHI!N$11*1000)</f>
        <v>3.8860919493976214</v>
      </c>
      <c r="O230" s="275">
        <f>IF(O$62=0,0,O$62/CHI!O$11*1000)</f>
        <v>3.7990219346528167</v>
      </c>
      <c r="P230" s="275">
        <f>IF(P$62=0,0,P$62/CHI!P$11*1000)</f>
        <v>3.3928606334240654</v>
      </c>
      <c r="Q230" s="275">
        <f>IF(Q$62=0,0,Q$62/CHI!Q$11*1000)</f>
        <v>4.8102458189134643</v>
      </c>
      <c r="R230" s="275">
        <f>IF(R$62=0,0,R$62/CHI!R$11*1000)</f>
        <v>4.6496512912244166</v>
      </c>
      <c r="S230" s="275">
        <f>IF(S$62=0,0,S$62/CHI!S$11*1000)</f>
        <v>4.0806834801315865</v>
      </c>
      <c r="T230" s="275">
        <f>IF(T$62=0,0,T$62/CHI!T$11*1000)</f>
        <v>4.3512421959953844</v>
      </c>
      <c r="U230" s="275">
        <f>IF(U$62=0,0,U$62/CHI!U$11*1000)</f>
        <v>3.799567089860731</v>
      </c>
      <c r="V230" s="275">
        <f>IF(V$62=0,0,V$62/CHI!V$11*1000)</f>
        <v>4.2081204735451951</v>
      </c>
      <c r="W230" s="275">
        <f>IF(W$62=0,0,W$62/CHI!W$11*1000)</f>
        <v>4.6038414118812083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44.503087291133788</v>
      </c>
      <c r="C231" s="276">
        <f>IF(C$63=0,0,C$63/CHI!C$11*1000)</f>
        <v>44.506041387239712</v>
      </c>
      <c r="D231" s="276">
        <f>IF(D$63=0,0,D$63/CHI!D$11*1000)</f>
        <v>41.951128845744826</v>
      </c>
      <c r="E231" s="276">
        <f>IF(E$63=0,0,E$63/CHI!E$11*1000)</f>
        <v>38.748514389019661</v>
      </c>
      <c r="F231" s="276">
        <f>IF(F$63=0,0,F$63/CHI!F$11*1000)</f>
        <v>37.213087277485592</v>
      </c>
      <c r="G231" s="276">
        <f>IF(G$63=0,0,G$63/CHI!G$11*1000)</f>
        <v>37.025435216268775</v>
      </c>
      <c r="H231" s="276">
        <f>IF(H$63=0,0,H$63/CHI!H$11*1000)</f>
        <v>36.971276523120906</v>
      </c>
      <c r="I231" s="276">
        <f>IF(I$63=0,0,I$63/CHI!I$11*1000)</f>
        <v>32.369438574928097</v>
      </c>
      <c r="J231" s="276">
        <f>IF(J$63=0,0,J$63/CHI!J$11*1000)</f>
        <v>32.935639084640187</v>
      </c>
      <c r="K231" s="276">
        <f>IF(K$63=0,0,K$63/CHI!K$11*1000)</f>
        <v>33.561576511137858</v>
      </c>
      <c r="L231" s="276">
        <f>IF(L$63=0,0,L$63/CHI!L$11*1000)</f>
        <v>31.627951437424791</v>
      </c>
      <c r="M231" s="276">
        <f>IF(M$63=0,0,M$63/CHI!M$11*1000)</f>
        <v>30.444903673678489</v>
      </c>
      <c r="N231" s="276">
        <f>IF(N$63=0,0,N$63/CHI!N$11*1000)</f>
        <v>30.840300648868627</v>
      </c>
      <c r="O231" s="276">
        <f>IF(O$63=0,0,O$63/CHI!O$11*1000)</f>
        <v>30.149306851707593</v>
      </c>
      <c r="P231" s="276">
        <f>IF(P$63=0,0,P$63/CHI!P$11*1000)</f>
        <v>26.925982029511328</v>
      </c>
      <c r="Q231" s="276">
        <f>IF(Q$63=0,0,Q$63/CHI!Q$11*1000)</f>
        <v>38.174451140624726</v>
      </c>
      <c r="R231" s="276">
        <f>IF(R$63=0,0,R$63/CHI!R$11*1000)</f>
        <v>36.899961606927235</v>
      </c>
      <c r="S231" s="276">
        <f>IF(S$63=0,0,S$63/CHI!S$11*1000)</f>
        <v>32.384592803996178</v>
      </c>
      <c r="T231" s="276">
        <f>IF(T$63=0,0,T$63/CHI!T$11*1000)</f>
        <v>34.531765914942433</v>
      </c>
      <c r="U231" s="276">
        <f>IF(U$63=0,0,U$63/CHI!U$11*1000)</f>
        <v>30.153633242006968</v>
      </c>
      <c r="V231" s="276">
        <f>IF(V$63=0,0,V$63/CHI!V$11*1000)</f>
        <v>33.395941799810011</v>
      </c>
      <c r="W231" s="276">
        <f>IF(W$63=0,0,W$63/CHI!W$11*1000)</f>
        <v>36.536411163440704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49.815957249981707</v>
      </c>
      <c r="C232" s="276">
        <f>IF(C$64=0,0,C$64/CHI!C$11*1000)</f>
        <v>49.819264012147727</v>
      </c>
      <c r="D232" s="276">
        <f>IF(D$64=0,0,D$64/CHI!D$11*1000)</f>
        <v>46.95934076430806</v>
      </c>
      <c r="E232" s="276">
        <f>IF(E$64=0,0,E$64/CHI!E$11*1000)</f>
        <v>43.37439161638283</v>
      </c>
      <c r="F232" s="276">
        <f>IF(F$64=0,0,F$64/CHI!F$11*1000)</f>
        <v>41.655662062896667</v>
      </c>
      <c r="G232" s="276">
        <f>IF(G$64=0,0,G$64/CHI!G$11*1000)</f>
        <v>41.445607713222138</v>
      </c>
      <c r="H232" s="276">
        <f>IF(H$64=0,0,H$64/CHI!H$11*1000)</f>
        <v>41.384983444058108</v>
      </c>
      <c r="I232" s="276">
        <f>IF(I$64=0,0,I$64/CHI!I$11*1000)</f>
        <v>36.233768630604267</v>
      </c>
      <c r="J232" s="276">
        <f>IF(J$64=0,0,J$64/CHI!J$11*1000)</f>
        <v>36.867563319997778</v>
      </c>
      <c r="K232" s="276">
        <f>IF(K$64=0,0,K$64/CHI!K$11*1000)</f>
        <v>37.568226441987115</v>
      </c>
      <c r="L232" s="276">
        <f>IF(L$64=0,0,L$64/CHI!L$11*1000)</f>
        <v>35.403761235799664</v>
      </c>
      <c r="M232" s="276">
        <f>IF(M$64=0,0,M$64/CHI!M$11*1000)</f>
        <v>34.079478800337867</v>
      </c>
      <c r="N232" s="276">
        <f>IF(N$64=0,0,N$64/CHI!N$11*1000)</f>
        <v>34.522079078471101</v>
      </c>
      <c r="O232" s="276">
        <f>IF(O$64=0,0,O$64/CHI!O$11*1000)</f>
        <v>33.74859302267933</v>
      </c>
      <c r="P232" s="276">
        <f>IF(P$64=0,0,P$64/CHI!P$11*1000)</f>
        <v>30.140461063319176</v>
      </c>
      <c r="Q232" s="276">
        <f>IF(Q$64=0,0,Q$64/CHI!Q$11*1000)</f>
        <v>42.731795518414408</v>
      </c>
      <c r="R232" s="276">
        <f>IF(R$64=0,0,R$64/CHI!R$11*1000)</f>
        <v>41.30515480670649</v>
      </c>
      <c r="S232" s="276">
        <f>IF(S$64=0,0,S$64/CHI!S$11*1000)</f>
        <v>36.250732002661429</v>
      </c>
      <c r="T232" s="276">
        <f>IF(T$64=0,0,T$64/CHI!T$11*1000)</f>
        <v>38.654239049340397</v>
      </c>
      <c r="U232" s="276">
        <f>IF(U$64=0,0,U$64/CHI!U$11*1000)</f>
        <v>33.753435906337941</v>
      </c>
      <c r="V232" s="276">
        <f>IF(V$64=0,0,V$64/CHI!V$11*1000)</f>
        <v>37.382817918649366</v>
      </c>
      <c r="W232" s="276">
        <f>IF(W$64=0,0,W$64/CHI!W$11*1000)</f>
        <v>40.898202964636305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80.199460855354587</v>
      </c>
      <c r="C233" s="276">
        <f>IF(C$65=0,0,C$65/CHI!C$11*1000)</f>
        <v>80.204784461635157</v>
      </c>
      <c r="D233" s="276">
        <f>IF(D$65=0,0,D$65/CHI!D$11*1000)</f>
        <v>75.600550894196914</v>
      </c>
      <c r="E233" s="276">
        <f>IF(E$65=0,0,E$65/CHI!E$11*1000)</f>
        <v>69.829087196034777</v>
      </c>
      <c r="F233" s="276">
        <f>IF(F$65=0,0,F$65/CHI!F$11*1000)</f>
        <v>67.06207856757355</v>
      </c>
      <c r="G233" s="276">
        <f>IF(G$65=0,0,G$65/CHI!G$11*1000)</f>
        <v>66.723908902185414</v>
      </c>
      <c r="H233" s="276">
        <f>IF(H$65=0,0,H$65/CHI!H$11*1000)</f>
        <v>66.626308976978521</v>
      </c>
      <c r="I233" s="276">
        <f>IF(I$65=0,0,I$65/CHI!I$11*1000)</f>
        <v>58.333290562898689</v>
      </c>
      <c r="J233" s="276">
        <f>IF(J$65=0,0,J$65/CHI!J$11*1000)</f>
        <v>59.35364619166387</v>
      </c>
      <c r="K233" s="276">
        <f>IF(K$65=0,0,K$65/CHI!K$11*1000)</f>
        <v>60.481654318513549</v>
      </c>
      <c r="L233" s="276">
        <f>IF(L$65=0,0,L$65/CHI!L$11*1000)</f>
        <v>56.997049140591962</v>
      </c>
      <c r="M233" s="276">
        <f>IF(M$65=0,0,M$65/CHI!M$11*1000)</f>
        <v>54.865066876128047</v>
      </c>
      <c r="N233" s="276">
        <f>IF(N$65=0,0,N$65/CHI!N$11*1000)</f>
        <v>55.57761573878647</v>
      </c>
      <c r="O233" s="276">
        <f>IF(O$65=0,0,O$65/CHI!O$11*1000)</f>
        <v>54.332368872559528</v>
      </c>
      <c r="P233" s="276">
        <f>IF(P$65=0,0,P$65/CHI!P$11*1000)</f>
        <v>48.523582816646396</v>
      </c>
      <c r="Q233" s="276">
        <f>IF(Q$65=0,0,Q$65/CHI!Q$11*1000)</f>
        <v>68.79456204687007</v>
      </c>
      <c r="R233" s="276">
        <f>IF(R$65=0,0,R$65/CHI!R$11*1000)</f>
        <v>66.497791649803816</v>
      </c>
      <c r="S233" s="276">
        <f>IF(S$65=0,0,S$65/CHI!S$11*1000)</f>
        <v>58.360600151399538</v>
      </c>
      <c r="T233" s="276">
        <f>IF(T$65=0,0,T$65/CHI!T$11*1000)</f>
        <v>62.230042393338366</v>
      </c>
      <c r="U233" s="276">
        <f>IF(U$65=0,0,U$65/CHI!U$11*1000)</f>
        <v>54.340165503997461</v>
      </c>
      <c r="V233" s="276">
        <f>IF(V$65=0,0,V$65/CHI!V$11*1000)</f>
        <v>60.183162340630673</v>
      </c>
      <c r="W233" s="276">
        <f>IF(W$65=0,0,W$65/CHI!W$11*1000)</f>
        <v>65.84263374198035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18.169529339557815</v>
      </c>
      <c r="C234" s="277">
        <f>IF(C$66=0,0,C$66/CHI!C$11*1000)</f>
        <v>16.417639207866962</v>
      </c>
      <c r="D234" s="277">
        <f>IF(D$66=0,0,D$66/CHI!D$11*1000)</f>
        <v>15.718594162512208</v>
      </c>
      <c r="E234" s="277">
        <f>IF(E$66=0,0,E$66/CHI!E$11*1000)</f>
        <v>15.896777219274863</v>
      </c>
      <c r="F234" s="277">
        <f>IF(F$66=0,0,F$66/CHI!F$11*1000)</f>
        <v>14.698992551328816</v>
      </c>
      <c r="G234" s="277">
        <f>IF(G$66=0,0,G$66/CHI!G$11*1000)</f>
        <v>14.553323514103234</v>
      </c>
      <c r="H234" s="277">
        <f>IF(H$66=0,0,H$66/CHI!H$11*1000)</f>
        <v>14.043593709554585</v>
      </c>
      <c r="I234" s="277">
        <f>IF(I$66=0,0,I$66/CHI!I$11*1000)</f>
        <v>13.506608770134882</v>
      </c>
      <c r="J234" s="277">
        <f>IF(J$66=0,0,J$66/CHI!J$11*1000)</f>
        <v>11.821412698119788</v>
      </c>
      <c r="K234" s="277">
        <f>IF(K$66=0,0,K$66/CHI!K$11*1000)</f>
        <v>13.069162106704258</v>
      </c>
      <c r="L234" s="277">
        <f>IF(L$66=0,0,L$66/CHI!L$11*1000)</f>
        <v>11.270842069488433</v>
      </c>
      <c r="M234" s="277">
        <f>IF(M$66=0,0,M$66/CHI!M$11*1000)</f>
        <v>10.792587615619922</v>
      </c>
      <c r="N234" s="277">
        <f>IF(N$66=0,0,N$66/CHI!N$11*1000)</f>
        <v>11.015490311881932</v>
      </c>
      <c r="O234" s="277">
        <f>IF(O$66=0,0,O$66/CHI!O$11*1000)</f>
        <v>10.745458632831452</v>
      </c>
      <c r="P234" s="277">
        <f>IF(P$66=0,0,P$66/CHI!P$11*1000)</f>
        <v>9.2453299477681554</v>
      </c>
      <c r="Q234" s="277">
        <f>IF(Q$66=0,0,Q$66/CHI!Q$11*1000)</f>
        <v>13.213060668699731</v>
      </c>
      <c r="R234" s="277">
        <f>IF(R$66=0,0,R$66/CHI!R$11*1000)</f>
        <v>13.132563355125672</v>
      </c>
      <c r="S234" s="277">
        <f>IF(S$66=0,0,S$66/CHI!S$11*1000)</f>
        <v>11.443091628184332</v>
      </c>
      <c r="T234" s="277">
        <f>IF(T$66=0,0,T$66/CHI!T$11*1000)</f>
        <v>12.265543611312326</v>
      </c>
      <c r="U234" s="277">
        <f>IF(U$66=0,0,U$66/CHI!U$11*1000)</f>
        <v>10.822755508408491</v>
      </c>
      <c r="V234" s="277">
        <f>IF(V$66=0,0,V$66/CHI!V$11*1000)</f>
        <v>11.810539913191992</v>
      </c>
      <c r="W234" s="277">
        <f>IF(W$66=0,0,W$66/CHI!W$11*1000)</f>
        <v>15.514180676360448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247.91613778214034</v>
      </c>
      <c r="C235" s="278">
        <f>IF(C$72=0,0,C$72/CHI!C$11*1000)</f>
        <v>201.32712311641737</v>
      </c>
      <c r="D235" s="278">
        <f>IF(D$72=0,0,D$72/CHI!D$11*1000)</f>
        <v>198.19893608572815</v>
      </c>
      <c r="E235" s="278">
        <f>IF(E$72=0,0,E$72/CHI!E$11*1000)</f>
        <v>214.1051083900625</v>
      </c>
      <c r="F235" s="278">
        <f>IF(F$72=0,0,F$72/CHI!F$11*1000)</f>
        <v>225.15917367600463</v>
      </c>
      <c r="G235" s="278">
        <f>IF(G$72=0,0,G$72/CHI!G$11*1000)</f>
        <v>225.1792948623989</v>
      </c>
      <c r="H235" s="278">
        <f>IF(H$72=0,0,H$72/CHI!H$11*1000)</f>
        <v>212.26651551149351</v>
      </c>
      <c r="I235" s="278">
        <f>IF(I$72=0,0,I$72/CHI!I$11*1000)</f>
        <v>228.40508518552068</v>
      </c>
      <c r="J235" s="278">
        <f>IF(J$72=0,0,J$72/CHI!J$11*1000)</f>
        <v>193.56052551506215</v>
      </c>
      <c r="K235" s="278">
        <f>IF(K$72=0,0,K$72/CHI!K$11*1000)</f>
        <v>212.37551353309246</v>
      </c>
      <c r="L235" s="278">
        <f>IF(L$72=0,0,L$72/CHI!L$11*1000)</f>
        <v>173.70342856819317</v>
      </c>
      <c r="M235" s="278">
        <f>IF(M$72=0,0,M$72/CHI!M$11*1000)</f>
        <v>166.26112809588975</v>
      </c>
      <c r="N235" s="278">
        <f>IF(N$72=0,0,N$72/CHI!N$11*1000)</f>
        <v>182.94879606287989</v>
      </c>
      <c r="O235" s="278">
        <f>IF(O$72=0,0,O$72/CHI!O$11*1000)</f>
        <v>191.82026914270651</v>
      </c>
      <c r="P235" s="278">
        <f>IF(P$72=0,0,P$72/CHI!P$11*1000)</f>
        <v>147.30478674239617</v>
      </c>
      <c r="Q235" s="278">
        <f>IF(Q$72=0,0,Q$72/CHI!Q$11*1000)</f>
        <v>192.15563666059242</v>
      </c>
      <c r="R235" s="278">
        <f>IF(R$72=0,0,R$72/CHI!R$11*1000)</f>
        <v>207.29424017022268</v>
      </c>
      <c r="S235" s="278">
        <f>IF(S$72=0,0,S$72/CHI!S$11*1000)</f>
        <v>186.30463278596204</v>
      </c>
      <c r="T235" s="278">
        <f>IF(T$72=0,0,T$72/CHI!T$11*1000)</f>
        <v>199.03569876508882</v>
      </c>
      <c r="U235" s="278">
        <f>IF(U$72=0,0,U$72/CHI!U$11*1000)</f>
        <v>179.231423639019</v>
      </c>
      <c r="V235" s="278">
        <f>IF(V$72=0,0,V$72/CHI!V$11*1000)</f>
        <v>190.02544220934251</v>
      </c>
      <c r="W235" s="278">
        <f>IF(W$72=0,0,W$72/CHI!W$11*1000)</f>
        <v>223.30707064040277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124.56537716569474</v>
      </c>
      <c r="C236" s="278">
        <f>IF(C$85=0,0,C$85/CHI!C$11*1000)</f>
        <v>107.42982738394701</v>
      </c>
      <c r="D236" s="278">
        <f>IF(D$85=0,0,D$85/CHI!D$11*1000)</f>
        <v>103.51859093197336</v>
      </c>
      <c r="E236" s="278">
        <f>IF(E$85=0,0,E$85/CHI!E$11*1000)</f>
        <v>108.67888235247821</v>
      </c>
      <c r="F236" s="278">
        <f>IF(F$85=0,0,F$85/CHI!F$11*1000)</f>
        <v>99.453942783800414</v>
      </c>
      <c r="G236" s="278">
        <f>IF(G$85=0,0,G$85/CHI!G$11*1000)</f>
        <v>98.37084796791558</v>
      </c>
      <c r="H236" s="278">
        <f>IF(H$85=0,0,H$85/CHI!H$11*1000)</f>
        <v>93.427987711612786</v>
      </c>
      <c r="I236" s="278">
        <f>IF(I$85=0,0,I$85/CHI!I$11*1000)</f>
        <v>94.587264179653459</v>
      </c>
      <c r="J236" s="278">
        <f>IF(J$85=0,0,J$85/CHI!J$11*1000)</f>
        <v>77.200196457302226</v>
      </c>
      <c r="K236" s="278">
        <f>IF(K$85=0,0,K$85/CHI!K$11*1000)</f>
        <v>88.644196044341427</v>
      </c>
      <c r="L236" s="278">
        <f>IF(L$85=0,0,L$85/CHI!L$11*1000)</f>
        <v>72.123094954377464</v>
      </c>
      <c r="M236" s="278">
        <f>IF(M$85=0,0,M$85/CHI!M$11*1000)</f>
        <v>69.52801178658936</v>
      </c>
      <c r="N236" s="278">
        <f>IF(N$85=0,0,N$85/CHI!N$11*1000)</f>
        <v>70.908141138841017</v>
      </c>
      <c r="O236" s="278">
        <f>IF(O$85=0,0,O$85/CHI!O$11*1000)</f>
        <v>69.155838589279753</v>
      </c>
      <c r="P236" s="278">
        <f>IF(P$85=0,0,P$85/CHI!P$11*1000)</f>
        <v>57.400281826358047</v>
      </c>
      <c r="Q236" s="278">
        <f>IF(Q$85=0,0,Q$85/CHI!Q$11*1000)</f>
        <v>82.803999953915039</v>
      </c>
      <c r="R236" s="278">
        <f>IF(R$85=0,0,R$85/CHI!R$11*1000)</f>
        <v>84.709455125816888</v>
      </c>
      <c r="S236" s="278">
        <f>IF(S$85=0,0,S$85/CHI!S$11*1000)</f>
        <v>73.129553923573368</v>
      </c>
      <c r="T236" s="278">
        <f>IF(T$85=0,0,T$85/CHI!T$11*1000)</f>
        <v>78.76395189595155</v>
      </c>
      <c r="U236" s="278">
        <f>IF(U$85=0,0,U$85/CHI!U$11*1000)</f>
        <v>70.029612948573117</v>
      </c>
      <c r="V236" s="278">
        <f>IF(V$85=0,0,V$85/CHI!V$11*1000)</f>
        <v>75.416144907413297</v>
      </c>
      <c r="W236" s="278">
        <f>IF(W$85=0,0,W$85/CHI!W$11*1000)</f>
        <v>105.59718256997814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24.922326084749791</v>
      </c>
      <c r="C237" s="278">
        <f>IF(C$93=0,0,C$93/CHI!C$11*1000)</f>
        <v>22.021258208713753</v>
      </c>
      <c r="D237" s="278">
        <f>IF(D$93=0,0,D$93/CHI!D$11*1000)</f>
        <v>21.203105348494258</v>
      </c>
      <c r="E237" s="278">
        <f>IF(E$93=0,0,E$93/CHI!E$11*1000)</f>
        <v>21.7434964253146</v>
      </c>
      <c r="F237" s="278">
        <f>IF(F$93=0,0,F$93/CHI!F$11*1000)</f>
        <v>20.68071761050993</v>
      </c>
      <c r="G237" s="278">
        <f>IF(G$93=0,0,G$93/CHI!G$11*1000)</f>
        <v>20.525279424694396</v>
      </c>
      <c r="H237" s="278">
        <f>IF(H$93=0,0,H$93/CHI!H$11*1000)</f>
        <v>19.705438509088534</v>
      </c>
      <c r="I237" s="278">
        <f>IF(I$93=0,0,I$93/CHI!I$11*1000)</f>
        <v>19.471191270892341</v>
      </c>
      <c r="J237" s="278">
        <f>IF(J$93=0,0,J$93/CHI!J$11*1000)</f>
        <v>16.915767798174485</v>
      </c>
      <c r="K237" s="278">
        <f>IF(K$93=0,0,K$93/CHI!K$11*1000)</f>
        <v>18.673093605693879</v>
      </c>
      <c r="L237" s="278">
        <f>IF(L$93=0,0,L$93/CHI!L$11*1000)</f>
        <v>15.896098883675661</v>
      </c>
      <c r="M237" s="278">
        <f>IF(M$93=0,0,M$93/CHI!M$11*1000)</f>
        <v>15.131277721887789</v>
      </c>
      <c r="N237" s="278">
        <f>IF(N$93=0,0,N$93/CHI!N$11*1000)</f>
        <v>15.777071234740889</v>
      </c>
      <c r="O237" s="278">
        <f>IF(O$93=0,0,O$93/CHI!O$11*1000)</f>
        <v>15.705196149194578</v>
      </c>
      <c r="P237" s="278">
        <f>IF(P$93=0,0,P$93/CHI!P$11*1000)</f>
        <v>13.139410922297738</v>
      </c>
      <c r="Q237" s="278">
        <f>IF(Q$93=0,0,Q$93/CHI!Q$11*1000)</f>
        <v>18.375009164930621</v>
      </c>
      <c r="R237" s="278">
        <f>IF(R$93=0,0,R$93/CHI!R$11*1000)</f>
        <v>18.600375136566907</v>
      </c>
      <c r="S237" s="278">
        <f>IF(S$93=0,0,S$93/CHI!S$11*1000)</f>
        <v>16.342488660702017</v>
      </c>
      <c r="T237" s="278">
        <f>IF(T$93=0,0,T$93/CHI!T$11*1000)</f>
        <v>17.484107434443182</v>
      </c>
      <c r="U237" s="278">
        <f>IF(U$93=0,0,U$93/CHI!U$11*1000)</f>
        <v>15.497267192529238</v>
      </c>
      <c r="V237" s="278">
        <f>IF(V$93=0,0,V$93/CHI!V$11*1000)</f>
        <v>16.804024109664407</v>
      </c>
      <c r="W237" s="278">
        <f>IF(W$93=0,0,W$93/CHI!W$11*1000)</f>
        <v>21.42046395472936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15.211283529233743</v>
      </c>
      <c r="C238" s="279">
        <f>IF(C$107=0,0,C$107/CHI!C$11*1000)</f>
        <v>15.212293247798787</v>
      </c>
      <c r="D238" s="279">
        <f>IF(D$107=0,0,D$107/CHI!D$11*1000)</f>
        <v>14.339016775835537</v>
      </c>
      <c r="E238" s="279">
        <f>IF(E$107=0,0,E$107/CHI!E$11*1000)</f>
        <v>13.244353922056982</v>
      </c>
      <c r="F238" s="279">
        <f>IF(F$107=0,0,F$107/CHI!F$11*1000)</f>
        <v>12.719540509018318</v>
      </c>
      <c r="G238" s="279">
        <f>IF(G$107=0,0,G$107/CHI!G$11*1000)</f>
        <v>12.655400493532634</v>
      </c>
      <c r="H238" s="279">
        <f>IF(H$107=0,0,H$107/CHI!H$11*1000)</f>
        <v>12.636888896086472</v>
      </c>
      <c r="I238" s="279">
        <f>IF(I$107=0,0,I$107/CHI!I$11*1000)</f>
        <v>11.063967419254588</v>
      </c>
      <c r="J238" s="279">
        <f>IF(J$107=0,0,J$107/CHI!J$11*1000)</f>
        <v>11.257496385712232</v>
      </c>
      <c r="K238" s="279">
        <f>IF(K$107=0,0,K$107/CHI!K$11*1000)</f>
        <v>11.471443602536253</v>
      </c>
      <c r="L238" s="279">
        <f>IF(L$107=0,0,L$107/CHI!L$11*1000)</f>
        <v>10.8105249781031</v>
      </c>
      <c r="M238" s="279">
        <f>IF(M$107=0,0,M$107/CHI!M$11*1000)</f>
        <v>10.406155841974519</v>
      </c>
      <c r="N238" s="279">
        <f>IF(N$107=0,0,N$107/CHI!N$11*1000)</f>
        <v>10.541303667941559</v>
      </c>
      <c r="O238" s="279">
        <f>IF(O$107=0,0,O$107/CHI!O$11*1000)</f>
        <v>10.305119996080839</v>
      </c>
      <c r="P238" s="279">
        <f>IF(P$107=0,0,P$107/CHI!P$11*1000)</f>
        <v>9.2033782796805799</v>
      </c>
      <c r="Q238" s="279">
        <f>IF(Q$107=0,0,Q$107/CHI!Q$11*1000)</f>
        <v>13.048137448850888</v>
      </c>
      <c r="R238" s="279">
        <f>IF(R$107=0,0,R$107/CHI!R$11*1000)</f>
        <v>12.612513252145428</v>
      </c>
      <c r="S238" s="279">
        <f>IF(S$107=0,0,S$107/CHI!S$11*1000)</f>
        <v>11.069147178436541</v>
      </c>
      <c r="T238" s="279">
        <f>IF(T$107=0,0,T$107/CHI!T$11*1000)</f>
        <v>11.803057137610482</v>
      </c>
      <c r="U238" s="279">
        <f>IF(U$107=0,0,U$107/CHI!U$11*1000)</f>
        <v>10.306598768757246</v>
      </c>
      <c r="V238" s="279">
        <f>IF(V$107=0,0,V$107/CHI!V$11*1000)</f>
        <v>11.414829180714058</v>
      </c>
      <c r="W238" s="279">
        <f>IF(W$107=0,0,W$107/CHI!W$11*1000)</f>
        <v>12.488250662521583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723.38721750215166</v>
      </c>
      <c r="C240" s="322">
        <f t="shared" si="58"/>
        <v>701.68737326435348</v>
      </c>
      <c r="D240" s="322">
        <f t="shared" si="58"/>
        <v>704.7871849825799</v>
      </c>
      <c r="E240" s="322">
        <f t="shared" si="58"/>
        <v>572.97980060985299</v>
      </c>
      <c r="F240" s="322">
        <f t="shared" si="58"/>
        <v>574.88844023284105</v>
      </c>
      <c r="G240" s="322">
        <f t="shared" si="58"/>
        <v>602.55800029104364</v>
      </c>
      <c r="H240" s="322">
        <f t="shared" si="58"/>
        <v>606.92103409403001</v>
      </c>
      <c r="I240" s="322">
        <f t="shared" si="58"/>
        <v>555.05884283177784</v>
      </c>
      <c r="J240" s="322">
        <f t="shared" si="58"/>
        <v>656.0678354869267</v>
      </c>
      <c r="K240" s="322">
        <f t="shared" si="58"/>
        <v>541.29483749434814</v>
      </c>
      <c r="L240" s="322">
        <f t="shared" si="58"/>
        <v>699.6442095222809</v>
      </c>
      <c r="M240" s="322">
        <f t="shared" si="58"/>
        <v>700.78777963941832</v>
      </c>
      <c r="N240" s="322">
        <f t="shared" si="58"/>
        <v>643.15493213980653</v>
      </c>
      <c r="O240" s="322">
        <f t="shared" si="58"/>
        <v>631.77915316277893</v>
      </c>
      <c r="P240" s="322">
        <f t="shared" si="58"/>
        <v>756.46164659781641</v>
      </c>
      <c r="Q240" s="322">
        <f t="shared" si="58"/>
        <v>512.33923279114833</v>
      </c>
      <c r="R240" s="322">
        <f t="shared" si="58"/>
        <v>567.58184643095353</v>
      </c>
      <c r="S240" s="322">
        <f t="shared" si="58"/>
        <v>560.96545384639228</v>
      </c>
      <c r="T240" s="322">
        <f t="shared" si="58"/>
        <v>525.78127073323606</v>
      </c>
      <c r="U240" s="322">
        <f t="shared" si="58"/>
        <v>524.6522367063659</v>
      </c>
      <c r="V240" s="322">
        <f t="shared" si="58"/>
        <v>524.97149457462888</v>
      </c>
      <c r="W240" s="322">
        <f t="shared" si="58"/>
        <v>559.75081122632764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0.9975023252343429</v>
      </c>
      <c r="C241" s="275">
        <f>IF(C$111=0,0,C$111/CHI!C$12*1000)</f>
        <v>1.1292863069961125</v>
      </c>
      <c r="D241" s="275">
        <f>IF(D$111=0,0,D$111/CHI!D$12*1000)</f>
        <v>1.1023003869861254</v>
      </c>
      <c r="E241" s="275">
        <f>IF(E$111=0,0,E$111/CHI!E$12*1000)</f>
        <v>0.79201545537919604</v>
      </c>
      <c r="F241" s="275">
        <f>IF(F$111=0,0,F$111/CHI!F$12*1000)</f>
        <v>0.77449919326138839</v>
      </c>
      <c r="G241" s="275">
        <f>IF(G$111=0,0,G$111/CHI!G$12*1000)</f>
        <v>0.81148765047325966</v>
      </c>
      <c r="H241" s="275">
        <f>IF(H$111=0,0,H$111/CHI!H$12*1000)</f>
        <v>0.85673929115915215</v>
      </c>
      <c r="I241" s="275">
        <f>IF(I$111=0,0,I$111/CHI!I$12*1000)</f>
        <v>0.66973646822863764</v>
      </c>
      <c r="J241" s="275">
        <f>IF(J$111=0,0,J$111/CHI!J$12*1000)</f>
        <v>0.94017833128360362</v>
      </c>
      <c r="K241" s="275">
        <f>IF(K$111=0,0,K$111/CHI!K$12*1000)</f>
        <v>0.74129703039790107</v>
      </c>
      <c r="L241" s="275">
        <f>IF(L$111=0,0,L$111/CHI!L$12*1000)</f>
        <v>1.0448413508211707</v>
      </c>
      <c r="M241" s="275">
        <f>IF(M$111=0,0,M$111/CHI!M$12*1000)</f>
        <v>0.7434221900255541</v>
      </c>
      <c r="N241" s="275">
        <f>IF(N$111=0,0,N$111/CHI!N$12*1000)</f>
        <v>0.95504716142191304</v>
      </c>
      <c r="O241" s="275">
        <f>IF(O$111=0,0,O$111/CHI!O$12*1000)</f>
        <v>0.98592104991069351</v>
      </c>
      <c r="P241" s="275">
        <f>IF(P$111=0,0,P$111/CHI!P$12*1000)</f>
        <v>1.227178560185386</v>
      </c>
      <c r="Q241" s="275">
        <f>IF(Q$111=0,0,Q$111/CHI!Q$12*1000)</f>
        <v>1.3674513003324134</v>
      </c>
      <c r="R241" s="275">
        <f>IF(R$111=0,0,R$111/CHI!R$12*1000)</f>
        <v>1.3746808846071676</v>
      </c>
      <c r="S241" s="275">
        <f>IF(S$111=0,0,S$111/CHI!S$12*1000)</f>
        <v>1.2537109571021099</v>
      </c>
      <c r="T241" s="275">
        <f>IF(T$111=0,0,T$111/CHI!T$12*1000)</f>
        <v>1.2897214698443289</v>
      </c>
      <c r="U241" s="275">
        <f>IF(U$111=0,0,U$111/CHI!U$12*1000)</f>
        <v>1.5757733763031756</v>
      </c>
      <c r="V241" s="275">
        <f>IF(V$111=0,0,V$111/CHI!V$12*1000)</f>
        <v>1.7223568289151583</v>
      </c>
      <c r="W241" s="275">
        <f>IF(W$111=0,0,W$111/CHI!W$12*1000)</f>
        <v>1.6394094822986556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7.9601922700375836</v>
      </c>
      <c r="C242" s="276">
        <f>IF(C$112=0,0,C$112/CHI!C$12*1000)</f>
        <v>9.0118447889310698</v>
      </c>
      <c r="D242" s="276">
        <f>IF(D$112=0,0,D$112/CHI!D$12*1000)</f>
        <v>8.7964938003377497</v>
      </c>
      <c r="E242" s="276">
        <f>IF(E$112=0,0,E$112/CHI!E$12*1000)</f>
        <v>6.3203815631994988</v>
      </c>
      <c r="F242" s="276">
        <f>IF(F$112=0,0,F$112/CHI!F$12*1000)</f>
        <v>6.1805996190547878</v>
      </c>
      <c r="G242" s="276">
        <f>IF(G$112=0,0,G$112/CHI!G$12*1000)</f>
        <v>6.4757720950782209</v>
      </c>
      <c r="H242" s="276">
        <f>IF(H$112=0,0,H$112/CHI!H$12*1000)</f>
        <v>6.8368858000610491</v>
      </c>
      <c r="I242" s="276">
        <f>IF(I$112=0,0,I$112/CHI!I$12*1000)</f>
        <v>5.3445800801551027</v>
      </c>
      <c r="J242" s="276">
        <f>IF(J$112=0,0,J$112/CHI!J$12*1000)</f>
        <v>7.5027396887344162</v>
      </c>
      <c r="K242" s="276">
        <f>IF(K$112=0,0,K$112/CHI!K$12*1000)</f>
        <v>5.9156422415244947</v>
      </c>
      <c r="L242" s="276">
        <f>IF(L$112=0,0,L$112/CHI!L$12*1000)</f>
        <v>8.3379635654166311</v>
      </c>
      <c r="M242" s="276">
        <f>IF(M$112=0,0,M$112/CHI!M$12*1000)</f>
        <v>5.9326012789249143</v>
      </c>
      <c r="N242" s="276">
        <f>IF(N$112=0,0,N$112/CHI!N$12*1000)</f>
        <v>7.6213947973364693</v>
      </c>
      <c r="O242" s="276">
        <f>IF(O$112=0,0,O$112/CHI!O$12*1000)</f>
        <v>7.8677722565936845</v>
      </c>
      <c r="P242" s="276">
        <f>IF(P$112=0,0,P$112/CHI!P$12*1000)</f>
        <v>9.7930371104133851</v>
      </c>
      <c r="Q242" s="276">
        <f>IF(Q$112=0,0,Q$112/CHI!Q$12*1000)</f>
        <v>10.912430974034734</v>
      </c>
      <c r="R242" s="276">
        <f>IF(R$112=0,0,R$112/CHI!R$12*1000)</f>
        <v>10.97012395319241</v>
      </c>
      <c r="S242" s="276">
        <f>IF(S$112=0,0,S$112/CHI!S$12*1000)</f>
        <v>10.004768928474512</v>
      </c>
      <c r="T242" s="276">
        <f>IF(T$112=0,0,T$112/CHI!T$12*1000)</f>
        <v>10.292137286341104</v>
      </c>
      <c r="U242" s="276">
        <f>IF(U$112=0,0,U$112/CHI!U$12*1000)</f>
        <v>12.574866977310281</v>
      </c>
      <c r="V242" s="276">
        <f>IF(V$112=0,0,V$112/CHI!V$12*1000)</f>
        <v>13.744621109084576</v>
      </c>
      <c r="W242" s="276">
        <f>IF(W$112=0,0,W$112/CHI!W$12*1000)</f>
        <v>13.082690995586642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9.7599242248728881</v>
      </c>
      <c r="C243" s="276">
        <f>IF(C$113=0,0,C$113/CHI!C$12*1000)</f>
        <v>11.049346458294483</v>
      </c>
      <c r="D243" s="276">
        <f>IF(D$113=0,0,D$113/CHI!D$12*1000)</f>
        <v>10.785306437762118</v>
      </c>
      <c r="E243" s="276">
        <f>IF(E$113=0,0,E$113/CHI!E$12*1000)</f>
        <v>7.7493662259014133</v>
      </c>
      <c r="F243" s="276">
        <f>IF(F$113=0,0,F$113/CHI!F$12*1000)</f>
        <v>7.5779807697996944</v>
      </c>
      <c r="G243" s="276">
        <f>IF(G$113=0,0,G$113/CHI!G$12*1000)</f>
        <v>7.9398892390335938</v>
      </c>
      <c r="H243" s="276">
        <f>IF(H$113=0,0,H$113/CHI!H$12*1000)</f>
        <v>8.3826476897888149</v>
      </c>
      <c r="I243" s="276">
        <f>IF(I$113=0,0,I$113/CHI!I$12*1000)</f>
        <v>6.5529443041747832</v>
      </c>
      <c r="J243" s="276">
        <f>IF(J$113=0,0,J$113/CHI!J$12*1000)</f>
        <v>9.1990454949963976</v>
      </c>
      <c r="K243" s="276">
        <f>IF(K$113=0,0,K$113/CHI!K$12*1000)</f>
        <v>7.2531187765472938</v>
      </c>
      <c r="L243" s="276">
        <f>IF(L$113=0,0,L$113/CHI!L$12*1000)</f>
        <v>10.223106405925172</v>
      </c>
      <c r="M243" s="276">
        <f>IF(M$113=0,0,M$113/CHI!M$12*1000)</f>
        <v>7.2739121084593767</v>
      </c>
      <c r="N243" s="276">
        <f>IF(N$113=0,0,N$113/CHI!N$12*1000)</f>
        <v>9.3445275172345994</v>
      </c>
      <c r="O243" s="276">
        <f>IF(O$113=0,0,O$113/CHI!O$12*1000)</f>
        <v>9.6466088302850519</v>
      </c>
      <c r="P243" s="276">
        <f>IF(P$113=0,0,P$113/CHI!P$12*1000)</f>
        <v>12.007159737682006</v>
      </c>
      <c r="Q243" s="276">
        <f>IF(Q$113=0,0,Q$113/CHI!Q$12*1000)</f>
        <v>13.379639059300263</v>
      </c>
      <c r="R243" s="276">
        <f>IF(R$113=0,0,R$113/CHI!R$12*1000)</f>
        <v>13.450375931700369</v>
      </c>
      <c r="S243" s="276">
        <f>IF(S$113=0,0,S$113/CHI!S$12*1000)</f>
        <v>12.266762323922203</v>
      </c>
      <c r="T243" s="276">
        <f>IF(T$113=0,0,T$113/CHI!T$12*1000)</f>
        <v>12.619102230077646</v>
      </c>
      <c r="U243" s="276">
        <f>IF(U$113=0,0,U$113/CHI!U$12*1000)</f>
        <v>15.417937742328581</v>
      </c>
      <c r="V243" s="276">
        <f>IF(V$113=0,0,V$113/CHI!V$12*1000)</f>
        <v>16.852163361579244</v>
      </c>
      <c r="W243" s="276">
        <f>IF(W$113=0,0,W$113/CHI!W$12*1000)</f>
        <v>16.040576463833276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18.072741285267693</v>
      </c>
      <c r="C244" s="276">
        <f>IF(C$114=0,0,C$114/CHI!C$12*1000)</f>
        <v>20.460402694842205</v>
      </c>
      <c r="D244" s="276">
        <f>IF(D$114=0,0,D$114/CHI!D$12*1000)</f>
        <v>19.971471954183691</v>
      </c>
      <c r="E244" s="276">
        <f>IF(E$114=0,0,E$114/CHI!E$12*1000)</f>
        <v>14.34973138096588</v>
      </c>
      <c r="F244" s="276">
        <f>IF(F$114=0,0,F$114/CHI!F$12*1000)</f>
        <v>14.032371846524986</v>
      </c>
      <c r="G244" s="276">
        <f>IF(G$114=0,0,G$114/CHI!G$12*1000)</f>
        <v>14.702528497612789</v>
      </c>
      <c r="H244" s="276">
        <f>IF(H$114=0,0,H$114/CHI!H$12*1000)</f>
        <v>15.522397458477524</v>
      </c>
      <c r="I244" s="276">
        <f>IF(I$114=0,0,I$114/CHI!I$12*1000)</f>
        <v>12.134281408077403</v>
      </c>
      <c r="J244" s="276">
        <f>IF(J$114=0,0,J$114/CHI!J$12*1000)</f>
        <v>17.034145498669819</v>
      </c>
      <c r="K244" s="276">
        <f>IF(K$114=0,0,K$114/CHI!K$12*1000)</f>
        <v>13.430815254261219</v>
      </c>
      <c r="L244" s="276">
        <f>IF(L$114=0,0,L$114/CHI!L$12*1000)</f>
        <v>18.930429473539789</v>
      </c>
      <c r="M244" s="276">
        <f>IF(M$114=0,0,M$114/CHI!M$12*1000)</f>
        <v>13.469318883945984</v>
      </c>
      <c r="N244" s="276">
        <f>IF(N$114=0,0,N$114/CHI!N$12*1000)</f>
        <v>17.303538876014713</v>
      </c>
      <c r="O244" s="276">
        <f>IF(O$114=0,0,O$114/CHI!O$12*1000)</f>
        <v>17.862911806796472</v>
      </c>
      <c r="P244" s="276">
        <f>IF(P$114=0,0,P$114/CHI!P$12*1000)</f>
        <v>22.234013964676624</v>
      </c>
      <c r="Q244" s="276">
        <f>IF(Q$114=0,0,Q$114/CHI!Q$12*1000)</f>
        <v>24.775474648948446</v>
      </c>
      <c r="R244" s="276">
        <f>IF(R$114=0,0,R$114/CHI!R$12*1000)</f>
        <v>24.906460214487808</v>
      </c>
      <c r="S244" s="276">
        <f>IF(S$114=0,0,S$114/CHI!S$12*1000)</f>
        <v>22.714727776588067</v>
      </c>
      <c r="T244" s="276">
        <f>IF(T$114=0,0,T$114/CHI!T$12*1000)</f>
        <v>23.367166035503509</v>
      </c>
      <c r="U244" s="276">
        <f>IF(U$114=0,0,U$114/CHI!U$12*1000)</f>
        <v>28.54985280104443</v>
      </c>
      <c r="V244" s="276">
        <f>IF(V$114=0,0,V$114/CHI!V$12*1000)</f>
        <v>31.205650936788441</v>
      </c>
      <c r="W244" s="276">
        <f>IF(W$114=0,0,W$114/CHI!W$12*1000)</f>
        <v>29.702811396692816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47.66560150870086</v>
      </c>
      <c r="C245" s="277">
        <f>IF(C$115=0,0,C$115/CHI!C$12*1000)</f>
        <v>48.756601467225011</v>
      </c>
      <c r="D245" s="277">
        <f>IF(D$115=0,0,D$115/CHI!D$12*1000)</f>
        <v>48.340109865675011</v>
      </c>
      <c r="E245" s="277">
        <f>IF(E$115=0,0,E$115/CHI!E$12*1000)</f>
        <v>38.029911243250162</v>
      </c>
      <c r="F245" s="277">
        <f>IF(F$115=0,0,F$115/CHI!F$12*1000)</f>
        <v>35.805559281068852</v>
      </c>
      <c r="G245" s="277">
        <f>IF(G$115=0,0,G$115/CHI!G$12*1000)</f>
        <v>37.332025188700399</v>
      </c>
      <c r="H245" s="277">
        <f>IF(H$115=0,0,H$115/CHI!H$12*1000)</f>
        <v>38.089048090642052</v>
      </c>
      <c r="I245" s="277">
        <f>IF(I$115=0,0,I$115/CHI!I$12*1000)</f>
        <v>32.707904781688136</v>
      </c>
      <c r="J245" s="277">
        <f>IF(J$115=0,0,J$115/CHI!J$12*1000)</f>
        <v>39.495820976635997</v>
      </c>
      <c r="K245" s="277">
        <f>IF(K$115=0,0,K$115/CHI!K$12*1000)</f>
        <v>32.557050194460018</v>
      </c>
      <c r="L245" s="277">
        <f>IF(L$115=0,0,L$115/CHI!L$12*1000)</f>
        <v>43.629786159362538</v>
      </c>
      <c r="M245" s="277">
        <f>IF(M$115=0,0,M$115/CHI!M$12*1000)</f>
        <v>44.795885296077863</v>
      </c>
      <c r="N245" s="277">
        <f>IF(N$115=0,0,N$115/CHI!N$12*1000)</f>
        <v>38.43220026245524</v>
      </c>
      <c r="O245" s="277">
        <f>IF(O$115=0,0,O$115/CHI!O$12*1000)</f>
        <v>36.026538017651276</v>
      </c>
      <c r="P245" s="277">
        <f>IF(P$115=0,0,P$115/CHI!P$12*1000)</f>
        <v>46.270159224098258</v>
      </c>
      <c r="Q245" s="277">
        <f>IF(Q$115=0,0,Q$115/CHI!Q$12*1000)</f>
        <v>30.873219668114636</v>
      </c>
      <c r="R245" s="277">
        <f>IF(R$115=0,0,R$115/CHI!R$12*1000)</f>
        <v>32.973957645859429</v>
      </c>
      <c r="S245" s="277">
        <f>IF(S$115=0,0,S$115/CHI!S$12*1000)</f>
        <v>32.458629799681233</v>
      </c>
      <c r="T245" s="277">
        <f>IF(T$115=0,0,T$115/CHI!T$12*1000)</f>
        <v>30.046650514770647</v>
      </c>
      <c r="U245" s="277">
        <f>IF(U$115=0,0,U$115/CHI!U$12*1000)</f>
        <v>28.577736810612134</v>
      </c>
      <c r="V245" s="277">
        <f>IF(V$115=0,0,V$115/CHI!V$12*1000)</f>
        <v>28.634249937240767</v>
      </c>
      <c r="W245" s="277">
        <f>IF(W$115=0,0,W$115/CHI!W$12*1000)</f>
        <v>32.724801855024161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311.97737485000812</v>
      </c>
      <c r="C246" s="278">
        <f>IF(C$121=0,0,C$121/CHI!C$12*1000)</f>
        <v>286.82825876038208</v>
      </c>
      <c r="D246" s="278">
        <f>IF(D$121=0,0,D$121/CHI!D$12*1000)</f>
        <v>292.40387601768487</v>
      </c>
      <c r="E246" s="278">
        <f>IF(E$121=0,0,E$121/CHI!E$12*1000)</f>
        <v>245.69797157905745</v>
      </c>
      <c r="F246" s="278">
        <f>IF(F$121=0,0,F$121/CHI!F$12*1000)</f>
        <v>263.08478204543883</v>
      </c>
      <c r="G246" s="278">
        <f>IF(G$121=0,0,G$121/CHI!G$12*1000)</f>
        <v>277.07043949615968</v>
      </c>
      <c r="H246" s="278">
        <f>IF(H$121=0,0,H$121/CHI!H$12*1000)</f>
        <v>276.1564019113851</v>
      </c>
      <c r="I246" s="278">
        <f>IF(I$121=0,0,I$121/CHI!I$12*1000)</f>
        <v>265.29720213926095</v>
      </c>
      <c r="J246" s="278">
        <f>IF(J$121=0,0,J$121/CHI!J$12*1000)</f>
        <v>310.2033270536096</v>
      </c>
      <c r="K246" s="278">
        <f>IF(K$121=0,0,K$121/CHI!K$12*1000)</f>
        <v>253.76864207556017</v>
      </c>
      <c r="L246" s="278">
        <f>IF(L$121=0,0,L$121/CHI!L$12*1000)</f>
        <v>322.54810106610239</v>
      </c>
      <c r="M246" s="278">
        <f>IF(M$121=0,0,M$121/CHI!M$12*1000)</f>
        <v>331.0271686157389</v>
      </c>
      <c r="N246" s="278">
        <f>IF(N$121=0,0,N$121/CHI!N$12*1000)</f>
        <v>306.17331677244101</v>
      </c>
      <c r="O246" s="278">
        <f>IF(O$121=0,0,O$121/CHI!O$12*1000)</f>
        <v>308.48031526865446</v>
      </c>
      <c r="P246" s="278">
        <f>IF(P$121=0,0,P$121/CHI!P$12*1000)</f>
        <v>353.63521227155502</v>
      </c>
      <c r="Q246" s="278">
        <f>IF(Q$121=0,0,Q$121/CHI!Q$12*1000)</f>
        <v>215.38079545100064</v>
      </c>
      <c r="R246" s="278">
        <f>IF(R$121=0,0,R$121/CHI!R$12*1000)</f>
        <v>249.66879301187797</v>
      </c>
      <c r="S246" s="278">
        <f>IF(S$121=0,0,S$121/CHI!S$12*1000)</f>
        <v>253.49061728338822</v>
      </c>
      <c r="T246" s="278">
        <f>IF(T$121=0,0,T$121/CHI!T$12*1000)</f>
        <v>233.87906616338364</v>
      </c>
      <c r="U246" s="278">
        <f>IF(U$121=0,0,U$121/CHI!U$12*1000)</f>
        <v>227.01271545948788</v>
      </c>
      <c r="V246" s="278">
        <f>IF(V$121=0,0,V$121/CHI!V$12*1000)</f>
        <v>220.99430754978033</v>
      </c>
      <c r="W246" s="278">
        <f>IF(W$121=0,0,W$121/CHI!W$12*1000)</f>
        <v>225.93954291709156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175.92838789466543</v>
      </c>
      <c r="C247" s="278">
        <f>IF(C$134=0,0,C$134/CHI!C$12*1000)</f>
        <v>171.76108380463393</v>
      </c>
      <c r="D247" s="278">
        <f>IF(D$134=0,0,D$134/CHI!D$12*1000)</f>
        <v>171.39157089043874</v>
      </c>
      <c r="E247" s="278">
        <f>IF(E$134=0,0,E$134/CHI!E$12*1000)</f>
        <v>139.97116031141664</v>
      </c>
      <c r="F247" s="278">
        <f>IF(F$134=0,0,F$134/CHI!F$12*1000)</f>
        <v>130.42536851045307</v>
      </c>
      <c r="G247" s="278">
        <f>IF(G$134=0,0,G$134/CHI!G$12*1000)</f>
        <v>135.85103673253712</v>
      </c>
      <c r="H247" s="278">
        <f>IF(H$134=0,0,H$134/CHI!H$12*1000)</f>
        <v>136.41936788823858</v>
      </c>
      <c r="I247" s="278">
        <f>IF(I$134=0,0,I$134/CHI!I$12*1000)</f>
        <v>123.31509562899122</v>
      </c>
      <c r="J247" s="278">
        <f>IF(J$134=0,0,J$134/CHI!J$12*1000)</f>
        <v>138.86005960325579</v>
      </c>
      <c r="K247" s="278">
        <f>IF(K$134=0,0,K$134/CHI!K$12*1000)</f>
        <v>118.88437670521476</v>
      </c>
      <c r="L247" s="278">
        <f>IF(L$134=0,0,L$134/CHI!L$12*1000)</f>
        <v>150.30666901813959</v>
      </c>
      <c r="M247" s="278">
        <f>IF(M$134=0,0,M$134/CHI!M$12*1000)</f>
        <v>155.3636897783567</v>
      </c>
      <c r="N247" s="278">
        <f>IF(N$134=0,0,N$134/CHI!N$12*1000)</f>
        <v>133.18787559185256</v>
      </c>
      <c r="O247" s="278">
        <f>IF(O$134=0,0,O$134/CHI!O$12*1000)</f>
        <v>124.82558246821401</v>
      </c>
      <c r="P247" s="278">
        <f>IF(P$134=0,0,P$134/CHI!P$12*1000)</f>
        <v>154.65707038454133</v>
      </c>
      <c r="Q247" s="278">
        <f>IF(Q$134=0,0,Q$134/CHI!Q$12*1000)</f>
        <v>104.16144252470605</v>
      </c>
      <c r="R247" s="278">
        <f>IF(R$134=0,0,R$134/CHI!R$12*1000)</f>
        <v>114.5066303913341</v>
      </c>
      <c r="S247" s="278">
        <f>IF(S$134=0,0,S$134/CHI!S$12*1000)</f>
        <v>111.67524320216029</v>
      </c>
      <c r="T247" s="278">
        <f>IF(T$134=0,0,T$134/CHI!T$12*1000)</f>
        <v>103.8756939761041</v>
      </c>
      <c r="U247" s="278">
        <f>IF(U$134=0,0,U$134/CHI!U$12*1000)</f>
        <v>99.551747076289288</v>
      </c>
      <c r="V247" s="278">
        <f>IF(V$134=0,0,V$134/CHI!V$12*1000)</f>
        <v>98.436817364325535</v>
      </c>
      <c r="W247" s="278">
        <f>IF(W$134=0,0,W$134/CHI!W$12*1000)</f>
        <v>119.91615287934866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134.13409949944682</v>
      </c>
      <c r="C248" s="278">
        <f>IF(C$142=0,0,C$142/CHI!C$12*1000)</f>
        <v>133.5675664439589</v>
      </c>
      <c r="D248" s="278">
        <f>IF(D$142=0,0,D$142/CHI!D$12*1000)</f>
        <v>133.3300442534966</v>
      </c>
      <c r="E248" s="278">
        <f>IF(E$142=0,0,E$142/CHI!E$12*1000)</f>
        <v>106.65751984974895</v>
      </c>
      <c r="F248" s="278">
        <f>IF(F$142=0,0,F$142/CHI!F$12*1000)</f>
        <v>103.89215089252383</v>
      </c>
      <c r="G248" s="278">
        <f>IF(G$142=0,0,G$142/CHI!G$12*1000)</f>
        <v>108.63334230456856</v>
      </c>
      <c r="H248" s="278">
        <f>IF(H$142=0,0,H$142/CHI!H$12*1000)</f>
        <v>110.14978969034554</v>
      </c>
      <c r="I248" s="278">
        <f>IF(I$142=0,0,I$142/CHI!I$12*1000)</f>
        <v>97.695989297590785</v>
      </c>
      <c r="J248" s="278">
        <f>IF(J$142=0,0,J$142/CHI!J$12*1000)</f>
        <v>116.91183185240764</v>
      </c>
      <c r="K248" s="278">
        <f>IF(K$142=0,0,K$142/CHI!K$12*1000)</f>
        <v>96.191002224802915</v>
      </c>
      <c r="L248" s="278">
        <f>IF(L$142=0,0,L$142/CHI!L$12*1000)</f>
        <v>126.93029452633162</v>
      </c>
      <c r="M248" s="278">
        <f>IF(M$142=0,0,M$142/CHI!M$12*1000)</f>
        <v>129.59290170518261</v>
      </c>
      <c r="N248" s="278">
        <f>IF(N$142=0,0,N$142/CHI!N$12*1000)</f>
        <v>113.96456003593872</v>
      </c>
      <c r="O248" s="278">
        <f>IF(O$142=0,0,O$142/CHI!O$12*1000)</f>
        <v>109.3882235294069</v>
      </c>
      <c r="P248" s="278">
        <f>IF(P$142=0,0,P$142/CHI!P$12*1000)</f>
        <v>135.85715588444907</v>
      </c>
      <c r="Q248" s="278">
        <f>IF(Q$142=0,0,Q$142/CHI!Q$12*1000)</f>
        <v>88.33278481915832</v>
      </c>
      <c r="R248" s="278">
        <f>IF(R$142=0,0,R$142/CHI!R$12*1000)</f>
        <v>96.452406524318107</v>
      </c>
      <c r="S248" s="278">
        <f>IF(S$142=0,0,S$142/CHI!S$12*1000)</f>
        <v>95.871042770570327</v>
      </c>
      <c r="T248" s="278">
        <f>IF(T$142=0,0,T$142/CHI!T$12*1000)</f>
        <v>88.57199144755117</v>
      </c>
      <c r="U248" s="278">
        <f>IF(U$142=0,0,U$142/CHI!U$12*1000)</f>
        <v>84.707950977285478</v>
      </c>
      <c r="V248" s="278">
        <f>IF(V$142=0,0,V$142/CHI!V$12*1000)</f>
        <v>84.215473476838937</v>
      </c>
      <c r="W248" s="278">
        <f>IF(W$142=0,0,W$142/CHI!W$12*1000)</f>
        <v>92.943575755080929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16.891393643917912</v>
      </c>
      <c r="C249" s="279">
        <f>IF(C$156=0,0,C$156/CHI!C$12*1000)</f>
        <v>19.122982539089652</v>
      </c>
      <c r="D249" s="279">
        <f>IF(D$156=0,0,D$156/CHI!D$12*1000)</f>
        <v>18.666011376015039</v>
      </c>
      <c r="E249" s="279">
        <f>IF(E$156=0,0,E$156/CHI!E$12*1000)</f>
        <v>13.411743000933814</v>
      </c>
      <c r="F249" s="279">
        <f>IF(F$156=0,0,F$156/CHI!F$12*1000)</f>
        <v>13.115128074715544</v>
      </c>
      <c r="G249" s="279">
        <f>IF(G$156=0,0,G$156/CHI!G$12*1000)</f>
        <v>13.741479086880004</v>
      </c>
      <c r="H249" s="279">
        <f>IF(H$156=0,0,H$156/CHI!H$12*1000)</f>
        <v>14.507756273932154</v>
      </c>
      <c r="I249" s="279">
        <f>IF(I$156=0,0,I$156/CHI!I$12*1000)</f>
        <v>11.341108723610771</v>
      </c>
      <c r="J249" s="279">
        <f>IF(J$156=0,0,J$156/CHI!J$12*1000)</f>
        <v>15.920686987333399</v>
      </c>
      <c r="K249" s="279">
        <f>IF(K$156=0,0,K$156/CHI!K$12*1000)</f>
        <v>12.552892991579345</v>
      </c>
      <c r="L249" s="279">
        <f>IF(L$156=0,0,L$156/CHI!L$12*1000)</f>
        <v>17.693017956641949</v>
      </c>
      <c r="M249" s="279">
        <f>IF(M$156=0,0,M$156/CHI!M$12*1000)</f>
        <v>12.588879782706346</v>
      </c>
      <c r="N249" s="279">
        <f>IF(N$156=0,0,N$156/CHI!N$12*1000)</f>
        <v>16.172471125111429</v>
      </c>
      <c r="O249" s="279">
        <f>IF(O$156=0,0,O$156/CHI!O$12*1000)</f>
        <v>16.695279935266271</v>
      </c>
      <c r="P249" s="279">
        <f>IF(P$156=0,0,P$156/CHI!P$12*1000)</f>
        <v>20.780659460215244</v>
      </c>
      <c r="Q249" s="279">
        <f>IF(Q$156=0,0,Q$156/CHI!Q$12*1000)</f>
        <v>23.15599434555277</v>
      </c>
      <c r="R249" s="279">
        <f>IF(R$156=0,0,R$156/CHI!R$12*1000)</f>
        <v>23.278417873576178</v>
      </c>
      <c r="S249" s="279">
        <f>IF(S$156=0,0,S$156/CHI!S$12*1000)</f>
        <v>21.229950804505322</v>
      </c>
      <c r="T249" s="279">
        <f>IF(T$156=0,0,T$156/CHI!T$12*1000)</f>
        <v>21.839741609659853</v>
      </c>
      <c r="U249" s="279">
        <f>IF(U$156=0,0,U$156/CHI!U$12*1000)</f>
        <v>26.683655485704648</v>
      </c>
      <c r="V249" s="279">
        <f>IF(V$156=0,0,V$156/CHI!V$12*1000)</f>
        <v>29.165854010075886</v>
      </c>
      <c r="W249" s="279">
        <f>IF(W$156=0,0,W$156/CHI!W$12*1000)</f>
        <v>27.761249481370939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IT: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6004.6461815263592</v>
      </c>
      <c r="C5" s="225">
        <f t="shared" si="0"/>
        <v>6476.9308305101849</v>
      </c>
      <c r="D5" s="225">
        <f t="shared" si="0"/>
        <v>6487.5320813961671</v>
      </c>
      <c r="E5" s="225">
        <f t="shared" si="0"/>
        <v>5967.7535215213984</v>
      </c>
      <c r="F5" s="225">
        <f t="shared" si="0"/>
        <v>5785.3821193327185</v>
      </c>
      <c r="G5" s="225">
        <f t="shared" si="0"/>
        <v>6172.0797517514384</v>
      </c>
      <c r="H5" s="225">
        <f t="shared" si="0"/>
        <v>6521.7361652494101</v>
      </c>
      <c r="I5" s="225">
        <f t="shared" si="0"/>
        <v>6657.8083934279684</v>
      </c>
      <c r="J5" s="225">
        <f t="shared" si="0"/>
        <v>7044.5988794228024</v>
      </c>
      <c r="K5" s="225">
        <f t="shared" si="0"/>
        <v>6109.3599705827328</v>
      </c>
      <c r="L5" s="225">
        <f t="shared" si="0"/>
        <v>6745.2460398956382</v>
      </c>
      <c r="M5" s="225">
        <f t="shared" si="0"/>
        <v>6988.9330364969592</v>
      </c>
      <c r="N5" s="225">
        <f t="shared" si="0"/>
        <v>5835.4416079886869</v>
      </c>
      <c r="O5" s="225">
        <f t="shared" si="0"/>
        <v>4742.6153848674121</v>
      </c>
      <c r="P5" s="225">
        <f t="shared" si="0"/>
        <v>5910.7668679447652</v>
      </c>
      <c r="Q5" s="225">
        <f t="shared" si="0"/>
        <v>4956.2374669614037</v>
      </c>
      <c r="R5" s="225">
        <f t="shared" si="0"/>
        <v>5089.0647847835244</v>
      </c>
      <c r="S5" s="225">
        <f t="shared" si="0"/>
        <v>6946.9225635839084</v>
      </c>
      <c r="T5" s="225">
        <f t="shared" si="0"/>
        <v>6615.7872733032982</v>
      </c>
      <c r="U5" s="225">
        <f t="shared" si="0"/>
        <v>6063.658100964778</v>
      </c>
      <c r="V5" s="225">
        <f t="shared" si="0"/>
        <v>5420.5069524385253</v>
      </c>
      <c r="W5" s="225">
        <f t="shared" si="0"/>
        <v>4757.035110121099</v>
      </c>
      <c r="DA5" s="89"/>
    </row>
    <row r="6" spans="1:105" ht="12" customHeight="1" x14ac:dyDescent="0.25">
      <c r="A6" s="55" t="s">
        <v>92</v>
      </c>
      <c r="B6" s="261">
        <v>7.9307876209685402</v>
      </c>
      <c r="C6" s="261">
        <v>7.9813110825484186</v>
      </c>
      <c r="D6" s="261">
        <v>7.6727744086700476</v>
      </c>
      <c r="E6" s="261">
        <v>6.8921330735432482</v>
      </c>
      <c r="F6" s="261">
        <v>6.3496835029218186</v>
      </c>
      <c r="G6" s="261">
        <v>7.1228048079540116</v>
      </c>
      <c r="H6" s="261">
        <v>7.1750893179208521</v>
      </c>
      <c r="I6" s="261">
        <v>6.917139524955652</v>
      </c>
      <c r="J6" s="261">
        <v>7.9474189740158723</v>
      </c>
      <c r="K6" s="261">
        <v>5.7333420413165683</v>
      </c>
      <c r="L6" s="261">
        <v>7.9823925639721471</v>
      </c>
      <c r="M6" s="261">
        <v>7.585930765489806</v>
      </c>
      <c r="N6" s="261">
        <v>6.755511445466702</v>
      </c>
      <c r="O6" s="261">
        <v>6.9332142571675126</v>
      </c>
      <c r="P6" s="261">
        <v>7.0145543898434202</v>
      </c>
      <c r="Q6" s="261">
        <v>6.9708179537266028</v>
      </c>
      <c r="R6" s="261">
        <v>7.378123283578061</v>
      </c>
      <c r="S6" s="261">
        <v>8.1728658437116852</v>
      </c>
      <c r="T6" s="261">
        <v>8.0895422531821684</v>
      </c>
      <c r="U6" s="261">
        <v>7.4806028521396692</v>
      </c>
      <c r="V6" s="261">
        <v>7.0699030937225276</v>
      </c>
      <c r="W6" s="261">
        <v>8.3135675432988076</v>
      </c>
      <c r="DA6" s="67" t="s">
        <v>1136</v>
      </c>
    </row>
    <row r="7" spans="1:105" ht="12" customHeight="1" x14ac:dyDescent="0.25">
      <c r="A7" s="202" t="s">
        <v>93</v>
      </c>
      <c r="B7" s="226">
        <v>16.441889489094621</v>
      </c>
      <c r="C7" s="226">
        <v>16.54663333190118</v>
      </c>
      <c r="D7" s="226">
        <v>15.906983635340341</v>
      </c>
      <c r="E7" s="226">
        <v>14.288579615941501</v>
      </c>
      <c r="F7" s="226">
        <v>13.16398817309623</v>
      </c>
      <c r="G7" s="226">
        <v>14.766801874145949</v>
      </c>
      <c r="H7" s="226">
        <v>14.875196673748629</v>
      </c>
      <c r="I7" s="226">
        <v>14.340422299201609</v>
      </c>
      <c r="J7" s="226">
        <v>16.47636915012292</v>
      </c>
      <c r="K7" s="226">
        <v>11.886206106096051</v>
      </c>
      <c r="L7" s="226">
        <v>16.548875429269469</v>
      </c>
      <c r="M7" s="226">
        <v>15.726941796844409</v>
      </c>
      <c r="N7" s="226">
        <v>14.005339436275641</v>
      </c>
      <c r="O7" s="226">
        <v>14.37374798931282</v>
      </c>
      <c r="P7" s="226">
        <v>14.54238010208679</v>
      </c>
      <c r="Q7" s="226">
        <v>14.646633949707971</v>
      </c>
      <c r="R7" s="226">
        <v>15.296121074377171</v>
      </c>
      <c r="S7" s="226">
        <v>17.261587428840901</v>
      </c>
      <c r="T7" s="226">
        <v>17.28272333243202</v>
      </c>
      <c r="U7" s="226">
        <v>15.781089663712301</v>
      </c>
      <c r="V7" s="226">
        <v>14.74800896428691</v>
      </c>
      <c r="W7" s="226">
        <v>17.235458234392819</v>
      </c>
      <c r="DA7" s="174" t="s">
        <v>1137</v>
      </c>
    </row>
    <row r="8" spans="1:105" ht="12" customHeight="1" x14ac:dyDescent="0.25">
      <c r="A8" s="202" t="s">
        <v>94</v>
      </c>
      <c r="B8" s="226">
        <v>98.352308473675592</v>
      </c>
      <c r="C8" s="226">
        <v>98.978866555413219</v>
      </c>
      <c r="D8" s="226">
        <v>95.152601677950543</v>
      </c>
      <c r="E8" s="226">
        <v>85.471611457421105</v>
      </c>
      <c r="F8" s="226">
        <v>78.744515732386844</v>
      </c>
      <c r="G8" s="226">
        <v>88.33224758376771</v>
      </c>
      <c r="H8" s="226">
        <v>88.980645006371446</v>
      </c>
      <c r="I8" s="226">
        <v>85.781724694679099</v>
      </c>
      <c r="J8" s="226">
        <v>98.558559358634582</v>
      </c>
      <c r="K8" s="226">
        <v>71.101062338597345</v>
      </c>
      <c r="L8" s="226">
        <v>98.992278362623111</v>
      </c>
      <c r="M8" s="226">
        <v>94.075625065885149</v>
      </c>
      <c r="N8" s="226">
        <v>83.777321665416878</v>
      </c>
      <c r="O8" s="226">
        <v>85.981072741391714</v>
      </c>
      <c r="P8" s="226">
        <v>86.989798507679936</v>
      </c>
      <c r="Q8" s="226">
        <v>86.252772946633655</v>
      </c>
      <c r="R8" s="226">
        <v>91.497003030652408</v>
      </c>
      <c r="S8" s="226">
        <v>101.13132016986221</v>
      </c>
      <c r="T8" s="226">
        <v>99.908941414042374</v>
      </c>
      <c r="U8" s="226">
        <v>92.233293229159869</v>
      </c>
      <c r="V8" s="226">
        <v>87.040762439284208</v>
      </c>
      <c r="W8" s="226">
        <v>102.6104960903545</v>
      </c>
      <c r="DA8" s="174" t="s">
        <v>1138</v>
      </c>
    </row>
    <row r="9" spans="1:105" ht="12" customHeight="1" x14ac:dyDescent="0.25">
      <c r="A9" s="202" t="s">
        <v>95</v>
      </c>
      <c r="B9" s="226">
        <v>113.5921697257038</v>
      </c>
      <c r="C9" s="226">
        <v>114.3158140719146</v>
      </c>
      <c r="D9" s="226">
        <v>109.896662797061</v>
      </c>
      <c r="E9" s="226">
        <v>98.715586304712076</v>
      </c>
      <c r="F9" s="226">
        <v>90.946115397339582</v>
      </c>
      <c r="G9" s="226">
        <v>102.0194829740457</v>
      </c>
      <c r="H9" s="226">
        <v>102.7683507049726</v>
      </c>
      <c r="I9" s="226">
        <v>99.073752127431206</v>
      </c>
      <c r="J9" s="226">
        <v>113.83037954399811</v>
      </c>
      <c r="K9" s="226">
        <v>82.118295606711797</v>
      </c>
      <c r="L9" s="226">
        <v>114.33130406197741</v>
      </c>
      <c r="M9" s="226">
        <v>108.65280678588169</v>
      </c>
      <c r="N9" s="226">
        <v>96.75876336273322</v>
      </c>
      <c r="O9" s="226">
        <v>99.303989500687521</v>
      </c>
      <c r="P9" s="226">
        <v>100.4690190788348</v>
      </c>
      <c r="Q9" s="226">
        <v>101.1892781926914</v>
      </c>
      <c r="R9" s="226">
        <v>105.6763933596567</v>
      </c>
      <c r="S9" s="226">
        <v>119.4022721163544</v>
      </c>
      <c r="T9" s="226">
        <v>119.40124298987151</v>
      </c>
      <c r="U9" s="226">
        <v>109.0268984429033</v>
      </c>
      <c r="V9" s="226">
        <v>101.88964829733391</v>
      </c>
      <c r="W9" s="226">
        <v>119.07470235461599</v>
      </c>
      <c r="DA9" s="174" t="s">
        <v>1139</v>
      </c>
    </row>
    <row r="10" spans="1:105" ht="12" customHeight="1" x14ac:dyDescent="0.25">
      <c r="A10" s="56" t="s">
        <v>96</v>
      </c>
      <c r="B10" s="262">
        <v>39.06202712312669</v>
      </c>
      <c r="C10" s="262">
        <v>35.984939144689953</v>
      </c>
      <c r="D10" s="262">
        <v>35.037425788361737</v>
      </c>
      <c r="E10" s="262">
        <v>33.994109148195918</v>
      </c>
      <c r="F10" s="262">
        <v>30.550561566565431</v>
      </c>
      <c r="G10" s="262">
        <v>34.166222854950647</v>
      </c>
      <c r="H10" s="262">
        <v>33.5168891375925</v>
      </c>
      <c r="I10" s="262">
        <v>34.973114732458399</v>
      </c>
      <c r="J10" s="262">
        <v>36.121598919701142</v>
      </c>
      <c r="K10" s="262">
        <v>27.395701468903649</v>
      </c>
      <c r="L10" s="262">
        <v>35.590112930029797</v>
      </c>
      <c r="M10" s="262">
        <v>33.515916241621639</v>
      </c>
      <c r="N10" s="262">
        <v>30.228685625180251</v>
      </c>
      <c r="O10" s="262">
        <v>31.264619522453611</v>
      </c>
      <c r="P10" s="262">
        <v>30.647215602672539</v>
      </c>
      <c r="Q10" s="262">
        <v>31.153663932717201</v>
      </c>
      <c r="R10" s="262">
        <v>33.258688562879172</v>
      </c>
      <c r="S10" s="262">
        <v>38.3474793512612</v>
      </c>
      <c r="T10" s="262">
        <v>37.507651009825452</v>
      </c>
      <c r="U10" s="262">
        <v>34.447994235104318</v>
      </c>
      <c r="V10" s="262">
        <v>31.906433599482281</v>
      </c>
      <c r="W10" s="262">
        <v>42.126587257341747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0.3265349973599464</v>
      </c>
      <c r="G11" s="228">
        <v>0.36710913430825087</v>
      </c>
      <c r="H11" s="228">
        <v>0.21844064379332839</v>
      </c>
      <c r="I11" s="228">
        <v>0.35785065975233282</v>
      </c>
      <c r="J11" s="228">
        <v>0.23396451780212821</v>
      </c>
      <c r="K11" s="228">
        <v>0</v>
      </c>
      <c r="L11" s="228">
        <v>0</v>
      </c>
      <c r="M11" s="228">
        <v>4.2732497997768064</v>
      </c>
      <c r="N11" s="228">
        <v>1.794153790033439</v>
      </c>
      <c r="O11" s="228">
        <v>1.0001792825228419</v>
      </c>
      <c r="P11" s="228">
        <v>1.151784014138038</v>
      </c>
      <c r="Q11" s="228">
        <v>1.281709906954154</v>
      </c>
      <c r="R11" s="228">
        <v>1.1664734845961371</v>
      </c>
      <c r="S11" s="228">
        <v>0.92304252387052232</v>
      </c>
      <c r="T11" s="228">
        <v>1.7845344929345639</v>
      </c>
      <c r="U11" s="228">
        <v>1.6713168976108701</v>
      </c>
      <c r="V11" s="228">
        <v>1.4322587653861549</v>
      </c>
      <c r="W11" s="228">
        <v>1.6933816624547811</v>
      </c>
      <c r="DA11" s="69" t="s">
        <v>1141</v>
      </c>
    </row>
    <row r="12" spans="1:105" ht="12" customHeight="1" x14ac:dyDescent="0.25">
      <c r="A12" s="37" t="s">
        <v>162</v>
      </c>
      <c r="B12" s="228">
        <v>25.975313198187219</v>
      </c>
      <c r="C12" s="228">
        <v>21.721512880428619</v>
      </c>
      <c r="D12" s="228">
        <v>21.619183670201711</v>
      </c>
      <c r="E12" s="228">
        <v>23.15745572772548</v>
      </c>
      <c r="F12" s="228">
        <v>18.420393185469901</v>
      </c>
      <c r="G12" s="228">
        <v>20.299715145452129</v>
      </c>
      <c r="H12" s="228">
        <v>18.933997726554061</v>
      </c>
      <c r="I12" s="228">
        <v>21.973578651678761</v>
      </c>
      <c r="J12" s="228">
        <v>15.571932423930599</v>
      </c>
      <c r="K12" s="228">
        <v>16.032932359419121</v>
      </c>
      <c r="L12" s="228">
        <v>17.642734595223182</v>
      </c>
      <c r="M12" s="228">
        <v>10.56543148695433</v>
      </c>
      <c r="N12" s="228">
        <v>12.017346362137779</v>
      </c>
      <c r="O12" s="228">
        <v>12.357360928624081</v>
      </c>
      <c r="P12" s="228">
        <v>11.063434671676569</v>
      </c>
      <c r="Q12" s="228">
        <v>10.901599210552471</v>
      </c>
      <c r="R12" s="228">
        <v>12.82579771437271</v>
      </c>
      <c r="S12" s="228">
        <v>14.93196138126182</v>
      </c>
      <c r="T12" s="228">
        <v>13.720033724837149</v>
      </c>
      <c r="U12" s="228">
        <v>13.270718435345319</v>
      </c>
      <c r="V12" s="228">
        <v>11.629462713586641</v>
      </c>
      <c r="W12" s="228">
        <v>27.657742265972932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0.2019536935145467</v>
      </c>
      <c r="DA14" s="69" t="s">
        <v>1144</v>
      </c>
    </row>
    <row r="15" spans="1:105" ht="12" customHeight="1" x14ac:dyDescent="0.25">
      <c r="A15" s="37" t="s">
        <v>38</v>
      </c>
      <c r="B15" s="228">
        <v>13.08671392493947</v>
      </c>
      <c r="C15" s="228">
        <v>14.263426264261341</v>
      </c>
      <c r="D15" s="228">
        <v>13.41824211816003</v>
      </c>
      <c r="E15" s="228">
        <v>10.836653420470441</v>
      </c>
      <c r="F15" s="228">
        <v>11.80363338373559</v>
      </c>
      <c r="G15" s="228">
        <v>13.49939857519027</v>
      </c>
      <c r="H15" s="228">
        <v>14.36445076724511</v>
      </c>
      <c r="I15" s="228">
        <v>12.64168542102731</v>
      </c>
      <c r="J15" s="228">
        <v>20.31570197796842</v>
      </c>
      <c r="K15" s="228">
        <v>11.362769109484519</v>
      </c>
      <c r="L15" s="228">
        <v>17.947378334806618</v>
      </c>
      <c r="M15" s="228">
        <v>18.677234954890501</v>
      </c>
      <c r="N15" s="228">
        <v>16.417185473009031</v>
      </c>
      <c r="O15" s="228">
        <v>17.907079311306688</v>
      </c>
      <c r="P15" s="228">
        <v>18.43199691685793</v>
      </c>
      <c r="Q15" s="228">
        <v>18.97035481521058</v>
      </c>
      <c r="R15" s="228">
        <v>19.266417363910321</v>
      </c>
      <c r="S15" s="228">
        <v>22.492475446128861</v>
      </c>
      <c r="T15" s="228">
        <v>22.003082792053739</v>
      </c>
      <c r="U15" s="228">
        <v>19.505958902148141</v>
      </c>
      <c r="V15" s="228">
        <v>18.844712120509481</v>
      </c>
      <c r="W15" s="228">
        <v>12.573509635399491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4818.5775591933161</v>
      </c>
      <c r="C16" s="316">
        <f>CHI_fec!C16</f>
        <v>5405.586626890321</v>
      </c>
      <c r="D16" s="316">
        <f>CHI_fec!D16</f>
        <v>5437.085594361014</v>
      </c>
      <c r="E16" s="316">
        <f>CHI_fec!E16</f>
        <v>4926.4689508436231</v>
      </c>
      <c r="F16" s="316">
        <f>CHI_fec!F16</f>
        <v>4761.5600171969036</v>
      </c>
      <c r="G16" s="316">
        <f>CHI_fec!G16</f>
        <v>5042.5001719690454</v>
      </c>
      <c r="H16" s="316">
        <f>CHI_fec!H16</f>
        <v>5432.3660361134989</v>
      </c>
      <c r="I16" s="316">
        <f>CHI_fec!I16</f>
        <v>5472.9578675838338</v>
      </c>
      <c r="J16" s="316">
        <f>CHI_fec!J16</f>
        <v>5867.6889079965586</v>
      </c>
      <c r="K16" s="316">
        <f>CHI_fec!K16</f>
        <v>5206.2171886248971</v>
      </c>
      <c r="L16" s="316">
        <f>CHI_fec!L16</f>
        <v>5632.8938346610976</v>
      </c>
      <c r="M16" s="316">
        <f>CHI_fec!M16</f>
        <v>5938.5999307883403</v>
      </c>
      <c r="N16" s="316">
        <f>CHI_fec!N16</f>
        <v>4866.9748228334811</v>
      </c>
      <c r="O16" s="316">
        <f>CHI_fec!O16</f>
        <v>3695.3378434885858</v>
      </c>
      <c r="P16" s="316">
        <f>CHI_fec!P16</f>
        <v>4954.9393987288759</v>
      </c>
      <c r="Q16" s="316">
        <f>CHI_fec!Q16</f>
        <v>4031.0069169805552</v>
      </c>
      <c r="R16" s="316">
        <f>CHI_fec!R16</f>
        <v>4052.9879105264572</v>
      </c>
      <c r="S16" s="316">
        <f>CHI_fec!S16</f>
        <v>5764.4506441149824</v>
      </c>
      <c r="T16" s="316">
        <f>CHI_fec!T16</f>
        <v>5444.457953568357</v>
      </c>
      <c r="U16" s="316">
        <f>CHI_fec!U16</f>
        <v>4965.7417884780734</v>
      </c>
      <c r="V16" s="316">
        <f>CHI_fec!V16</f>
        <v>4415.1170249355109</v>
      </c>
      <c r="W16" s="316">
        <f>CHI_fec!W16</f>
        <v>3479.8037833190019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105.2235597592433</v>
      </c>
      <c r="C18" s="317">
        <f>CHI_fec!C18</f>
        <v>503.65434221840059</v>
      </c>
      <c r="D18" s="317">
        <f>CHI_fec!D18</f>
        <v>367.6913155631986</v>
      </c>
      <c r="E18" s="317">
        <f>CHI_fec!E18</f>
        <v>266.01461736887359</v>
      </c>
      <c r="F18" s="317">
        <f>CHI_fec!F18</f>
        <v>0</v>
      </c>
      <c r="G18" s="317">
        <f>CHI_fec!G18</f>
        <v>5.9114359415305238</v>
      </c>
      <c r="H18" s="317">
        <f>CHI_fec!H18</f>
        <v>203.35339638865</v>
      </c>
      <c r="I18" s="317">
        <f>CHI_fec!I18</f>
        <v>422.07652622527939</v>
      </c>
      <c r="J18" s="317">
        <f>CHI_fec!J18</f>
        <v>487.10232158211522</v>
      </c>
      <c r="K18" s="317">
        <f>CHI_fec!K18</f>
        <v>0</v>
      </c>
      <c r="L18" s="317">
        <f>CHI_fec!L18</f>
        <v>0</v>
      </c>
      <c r="M18" s="317">
        <f>CHI_fec!M18</f>
        <v>282.56663800515912</v>
      </c>
      <c r="N18" s="317">
        <f>CHI_fec!N18</f>
        <v>282.56663800515912</v>
      </c>
      <c r="O18" s="317">
        <f>CHI_fec!O18</f>
        <v>277.83748925193458</v>
      </c>
      <c r="P18" s="317">
        <f>CHI_fec!P18</f>
        <v>262.46775580395519</v>
      </c>
      <c r="Q18" s="317">
        <f>CHI_fec!Q18</f>
        <v>294.38950988822012</v>
      </c>
      <c r="R18" s="317">
        <f>CHI_fec!R18</f>
        <v>176.1607910576096</v>
      </c>
      <c r="S18" s="317">
        <f>CHI_fec!S18</f>
        <v>176.1607910576096</v>
      </c>
      <c r="T18" s="317">
        <f>CHI_fec!T18</f>
        <v>147.7858985382631</v>
      </c>
      <c r="U18" s="317">
        <f>CHI_fec!U18</f>
        <v>107.6283748925193</v>
      </c>
      <c r="V18" s="317">
        <f>CHI_fec!V18</f>
        <v>161.4424763542562</v>
      </c>
      <c r="W18" s="317">
        <f>CHI_fec!W18</f>
        <v>52.059673258813397</v>
      </c>
      <c r="DA18" s="137"/>
    </row>
    <row r="19" spans="1:105" ht="12" customHeight="1" x14ac:dyDescent="0.25">
      <c r="A19" s="135" t="s">
        <v>33</v>
      </c>
      <c r="B19" s="317">
        <f>CHI_fec!B19</f>
        <v>20.875150472914871</v>
      </c>
      <c r="C19" s="317">
        <f>CHI_fec!C19</f>
        <v>35.158125537403272</v>
      </c>
      <c r="D19" s="317">
        <f>CHI_fec!D19</f>
        <v>32.960705073086842</v>
      </c>
      <c r="E19" s="317">
        <f>CHI_fec!E19</f>
        <v>38.454170249355109</v>
      </c>
      <c r="F19" s="317">
        <f>CHI_fec!F19</f>
        <v>17.579019776440241</v>
      </c>
      <c r="G19" s="317">
        <f>CHI_fec!G19</f>
        <v>3.2960447119518479</v>
      </c>
      <c r="H19" s="317">
        <f>CHI_fec!H19</f>
        <v>15.3816852966466</v>
      </c>
      <c r="I19" s="317">
        <f>CHI_fec!I19</f>
        <v>14.28297506448839</v>
      </c>
      <c r="J19" s="317">
        <f>CHI_fec!J19</f>
        <v>0</v>
      </c>
      <c r="K19" s="317">
        <f>CHI_fec!K19</f>
        <v>34.059415305245047</v>
      </c>
      <c r="L19" s="317">
        <f>CHI_fec!L19</f>
        <v>8.7895098882201186</v>
      </c>
      <c r="M19" s="317">
        <f>CHI_fec!M19</f>
        <v>7.690799656061909</v>
      </c>
      <c r="N19" s="317">
        <f>CHI_fec!N19</f>
        <v>93.388736027515051</v>
      </c>
      <c r="O19" s="317">
        <f>CHI_fec!O19</f>
        <v>43.947635425623382</v>
      </c>
      <c r="P19" s="317">
        <f>CHI_fec!P19</f>
        <v>46.145055889939812</v>
      </c>
      <c r="Q19" s="317">
        <f>CHI_fec!Q19</f>
        <v>62.625365434221827</v>
      </c>
      <c r="R19" s="317">
        <f>CHI_fec!R19</f>
        <v>34.059415305245047</v>
      </c>
      <c r="S19" s="317">
        <f>CHI_fec!S19</f>
        <v>31.862080825451411</v>
      </c>
      <c r="T19" s="317">
        <f>CHI_fec!T19</f>
        <v>25.26990541702493</v>
      </c>
      <c r="U19" s="317">
        <f>CHI_fec!U19</f>
        <v>21.984780739466899</v>
      </c>
      <c r="V19" s="317">
        <f>CHI_fec!V19</f>
        <v>16.708856405846952</v>
      </c>
      <c r="W19" s="317">
        <f>CHI_fec!W19</f>
        <v>88.519346517626829</v>
      </c>
      <c r="DA19" s="137"/>
    </row>
    <row r="20" spans="1:105" ht="12" customHeight="1" x14ac:dyDescent="0.25">
      <c r="A20" s="135" t="s">
        <v>83</v>
      </c>
      <c r="B20" s="317">
        <f>CHI_fec!B20</f>
        <v>1053.095442820292</v>
      </c>
      <c r="C20" s="317">
        <f>CHI_fec!C20</f>
        <v>733.60558899398109</v>
      </c>
      <c r="D20" s="317">
        <f>CHI_fec!D20</f>
        <v>1051.0604471195179</v>
      </c>
      <c r="E20" s="317">
        <f>CHI_fec!E20</f>
        <v>670.52166809974199</v>
      </c>
      <c r="F20" s="317">
        <f>CHI_fec!F20</f>
        <v>661.36431642304387</v>
      </c>
      <c r="G20" s="317">
        <f>CHI_fec!G20</f>
        <v>662.38177128116934</v>
      </c>
      <c r="H20" s="317">
        <f>CHI_fec!H20</f>
        <v>651.18942390369727</v>
      </c>
      <c r="I20" s="317">
        <f>CHI_fec!I20</f>
        <v>661.36431642304387</v>
      </c>
      <c r="J20" s="317">
        <f>CHI_fec!J20</f>
        <v>951.34711951848658</v>
      </c>
      <c r="K20" s="317">
        <f>CHI_fec!K20</f>
        <v>861.8085124677558</v>
      </c>
      <c r="L20" s="317">
        <f>CHI_fec!L20</f>
        <v>1181.2983662940669</v>
      </c>
      <c r="M20" s="317">
        <f>CHI_fec!M20</f>
        <v>669.50412725709361</v>
      </c>
      <c r="N20" s="317">
        <f>CHI_fec!N20</f>
        <v>524.00404127257093</v>
      </c>
      <c r="O20" s="317">
        <f>CHI_fec!O20</f>
        <v>346.96190885640578</v>
      </c>
      <c r="P20" s="317">
        <f>CHI_fec!P20</f>
        <v>312.36741186586409</v>
      </c>
      <c r="Q20" s="317">
        <f>CHI_fec!Q20</f>
        <v>183.14703353396391</v>
      </c>
      <c r="R20" s="317">
        <f>CHI_fec!R20</f>
        <v>135.32527944969911</v>
      </c>
      <c r="S20" s="317">
        <f>CHI_fec!S20</f>
        <v>127.1854686156492</v>
      </c>
      <c r="T20" s="317">
        <f>CHI_fec!T20</f>
        <v>84.722785898538262</v>
      </c>
      <c r="U20" s="317">
        <f>CHI_fec!U20</f>
        <v>42.260189165950123</v>
      </c>
      <c r="V20" s="317">
        <f>CHI_fec!V20</f>
        <v>14.81556319862425</v>
      </c>
      <c r="W20" s="317">
        <f>CHI_fec!W20</f>
        <v>10.9938950988822</v>
      </c>
      <c r="DA20" s="137"/>
    </row>
    <row r="21" spans="1:105" ht="12" customHeight="1" x14ac:dyDescent="0.25">
      <c r="A21" s="135" t="s">
        <v>70</v>
      </c>
      <c r="B21" s="317">
        <f>CHI_fec!B21</f>
        <v>126.11066208082541</v>
      </c>
      <c r="C21" s="317">
        <f>CHI_fec!C21</f>
        <v>95.538349097162509</v>
      </c>
      <c r="D21" s="317">
        <f>CHI_fec!D21</f>
        <v>159.54909716251069</v>
      </c>
      <c r="E21" s="317">
        <f>CHI_fec!E21</f>
        <v>115.6013757523646</v>
      </c>
      <c r="F21" s="317">
        <f>CHI_fec!F21</f>
        <v>37.259931212381773</v>
      </c>
      <c r="G21" s="317">
        <f>CHI_fec!G21</f>
        <v>140.44135855546</v>
      </c>
      <c r="H21" s="317">
        <f>CHI_fec!H21</f>
        <v>270.37351676698188</v>
      </c>
      <c r="I21" s="317">
        <f>CHI_fec!I21</f>
        <v>192.98744625967319</v>
      </c>
      <c r="J21" s="317">
        <f>CHI_fec!J21</f>
        <v>210.18435081685291</v>
      </c>
      <c r="K21" s="317">
        <f>CHI_fec!K21</f>
        <v>256.04282029234741</v>
      </c>
      <c r="L21" s="317">
        <f>CHI_fec!L21</f>
        <v>241.71203783319001</v>
      </c>
      <c r="M21" s="317">
        <f>CHI_fec!M21</f>
        <v>279.92742906276868</v>
      </c>
      <c r="N21" s="317">
        <f>CHI_fec!N21</f>
        <v>358.26887360275151</v>
      </c>
      <c r="O21" s="317">
        <f>CHI_fec!O21</f>
        <v>349.67042132416162</v>
      </c>
      <c r="P21" s="317">
        <f>CHI_fec!P21</f>
        <v>333.42889079965602</v>
      </c>
      <c r="Q21" s="317">
        <f>CHI_fec!Q21</f>
        <v>303.81195184866721</v>
      </c>
      <c r="R21" s="317">
        <f>CHI_fec!R21</f>
        <v>262.73052450558902</v>
      </c>
      <c r="S21" s="317">
        <f>CHI_fec!S21</f>
        <v>229.29208942390369</v>
      </c>
      <c r="T21" s="317">
        <f>CHI_fec!T21</f>
        <v>187.2552020636285</v>
      </c>
      <c r="U21" s="317">
        <f>CHI_fec!U21</f>
        <v>131.8429062768702</v>
      </c>
      <c r="V21" s="317">
        <f>CHI_fec!V21</f>
        <v>114.3145313843508</v>
      </c>
      <c r="W21" s="317">
        <f>CHI_fec!W21</f>
        <v>45.758125537403266</v>
      </c>
      <c r="DA21" s="137"/>
    </row>
    <row r="22" spans="1:105" ht="12" customHeight="1" x14ac:dyDescent="0.25">
      <c r="A22" s="135" t="s">
        <v>34</v>
      </c>
      <c r="B22" s="317">
        <f>CHI_fec!B22</f>
        <v>465.89286443837329</v>
      </c>
      <c r="C22" s="317">
        <f>CHI_fec!C22</f>
        <v>917.12050479229981</v>
      </c>
      <c r="D22" s="317">
        <f>CHI_fec!D22</f>
        <v>471.33847484252811</v>
      </c>
      <c r="E22" s="317">
        <f>CHI_fec!E22</f>
        <v>348.33292332857548</v>
      </c>
      <c r="F22" s="317">
        <f>CHI_fec!F22</f>
        <v>351.29449699054169</v>
      </c>
      <c r="G22" s="317">
        <f>CHI_fec!G22</f>
        <v>379.33508168529659</v>
      </c>
      <c r="H22" s="317">
        <f>CHI_fec!H22</f>
        <v>371.97867583834909</v>
      </c>
      <c r="I22" s="317">
        <f>CHI_fec!I22</f>
        <v>343.43654342218389</v>
      </c>
      <c r="J22" s="317">
        <f>CHI_fec!J22</f>
        <v>381.48469475494409</v>
      </c>
      <c r="K22" s="317">
        <f>CHI_fec!K22</f>
        <v>405.24986274355541</v>
      </c>
      <c r="L22" s="317">
        <f>CHI_fec!L22</f>
        <v>439.33312958801213</v>
      </c>
      <c r="M22" s="317">
        <f>CHI_fec!M22</f>
        <v>1595.514548157214</v>
      </c>
      <c r="N22" s="317">
        <f>CHI_fec!N22</f>
        <v>760.91523555919002</v>
      </c>
      <c r="O22" s="317">
        <f>CHI_fec!O22</f>
        <v>564.72726739228415</v>
      </c>
      <c r="P22" s="317">
        <f>CHI_fec!P22</f>
        <v>1036.161324782187</v>
      </c>
      <c r="Q22" s="317">
        <f>CHI_fec!Q22</f>
        <v>245.7485334895843</v>
      </c>
      <c r="R22" s="317">
        <f>CHI_fec!R22</f>
        <v>303.54921749120348</v>
      </c>
      <c r="S22" s="317">
        <f>CHI_fec!S22</f>
        <v>284.4415297555679</v>
      </c>
      <c r="T22" s="317">
        <f>CHI_fec!T22</f>
        <v>216.2032674118658</v>
      </c>
      <c r="U22" s="317">
        <f>CHI_fec!U22</f>
        <v>212.4295786758384</v>
      </c>
      <c r="V22" s="317">
        <f>CHI_fec!V22</f>
        <v>81.821066208082541</v>
      </c>
      <c r="W22" s="317">
        <f>CHI_fec!W22</f>
        <v>171.17050730868439</v>
      </c>
      <c r="DA22" s="137"/>
    </row>
    <row r="23" spans="1:105" ht="12" customHeight="1" x14ac:dyDescent="0.25">
      <c r="A23" s="135" t="s">
        <v>84</v>
      </c>
      <c r="B23" s="317">
        <f>CHI_fec!B23</f>
        <v>2070.3162510748061</v>
      </c>
      <c r="C23" s="317">
        <f>CHI_fec!C23</f>
        <v>2127.0660361134992</v>
      </c>
      <c r="D23" s="317">
        <f>CHI_fec!D23</f>
        <v>2433.935253654342</v>
      </c>
      <c r="E23" s="317">
        <f>CHI_fec!E23</f>
        <v>2557.9440240756662</v>
      </c>
      <c r="F23" s="317">
        <f>CHI_fec!F23</f>
        <v>2707.174892519346</v>
      </c>
      <c r="G23" s="317">
        <f>CHI_fec!G23</f>
        <v>2858.507652622528</v>
      </c>
      <c r="H23" s="317">
        <f>CHI_fec!H23</f>
        <v>2974.1091143594149</v>
      </c>
      <c r="I23" s="317">
        <f>CHI_fec!I23</f>
        <v>3069.7429922613919</v>
      </c>
      <c r="J23" s="317">
        <f>CHI_fec!J23</f>
        <v>3142.2565778159928</v>
      </c>
      <c r="K23" s="317">
        <f>CHI_fec!K23</f>
        <v>3082.3540842648322</v>
      </c>
      <c r="L23" s="317">
        <f>CHI_fec!L23</f>
        <v>3195.8536543422179</v>
      </c>
      <c r="M23" s="317">
        <f>CHI_fec!M23</f>
        <v>2676.6981943250212</v>
      </c>
      <c r="N23" s="317">
        <f>CHI_fec!N23</f>
        <v>2477.0230438521062</v>
      </c>
      <c r="O23" s="317">
        <f>CHI_fec!O23</f>
        <v>1662.558555460017</v>
      </c>
      <c r="P23" s="317">
        <f>CHI_fec!P23</f>
        <v>2454.9536543422182</v>
      </c>
      <c r="Q23" s="317">
        <f>CHI_fec!Q23</f>
        <v>2368.7780739466889</v>
      </c>
      <c r="R23" s="317">
        <f>CHI_fec!R23</f>
        <v>2488.5831470335338</v>
      </c>
      <c r="S23" s="317">
        <f>CHI_fec!S23</f>
        <v>4259.9888220120374</v>
      </c>
      <c r="T23" s="317">
        <f>CHI_fec!T23</f>
        <v>4167.1367153912297</v>
      </c>
      <c r="U23" s="317">
        <f>CHI_fec!U23</f>
        <v>3806.6789337919172</v>
      </c>
      <c r="V23" s="317">
        <f>CHI_fec!V23</f>
        <v>3372.7174548581252</v>
      </c>
      <c r="W23" s="317">
        <f>CHI_fec!W23</f>
        <v>2447.4574376612209</v>
      </c>
      <c r="DA23" s="137"/>
    </row>
    <row r="24" spans="1:105" ht="12" customHeight="1" x14ac:dyDescent="0.25">
      <c r="A24" s="135" t="s">
        <v>72</v>
      </c>
      <c r="B24" s="317">
        <f>CHI_fec!B24</f>
        <v>977.06362854686154</v>
      </c>
      <c r="C24" s="317">
        <f>CHI_fec!C24</f>
        <v>993.44368013757514</v>
      </c>
      <c r="D24" s="317">
        <f>CHI_fec!D24</f>
        <v>920.55030094582969</v>
      </c>
      <c r="E24" s="317">
        <f>CHI_fec!E24</f>
        <v>929.6001719690455</v>
      </c>
      <c r="F24" s="317">
        <f>CHI_fec!F24</f>
        <v>986.8873602751504</v>
      </c>
      <c r="G24" s="317">
        <f>CHI_fec!G24</f>
        <v>992.62682717110908</v>
      </c>
      <c r="H24" s="317">
        <f>CHI_fec!H24</f>
        <v>945.98022355975922</v>
      </c>
      <c r="I24" s="317">
        <f>CHI_fec!I24</f>
        <v>769.067067927773</v>
      </c>
      <c r="J24" s="317">
        <f>CHI_fec!J24</f>
        <v>695.31384350816847</v>
      </c>
      <c r="K24" s="317">
        <f>CHI_fec!K24</f>
        <v>566.70249355116073</v>
      </c>
      <c r="L24" s="317">
        <f>CHI_fec!L24</f>
        <v>565.90713671539118</v>
      </c>
      <c r="M24" s="317">
        <f>CHI_fec!M24</f>
        <v>426.69819432502152</v>
      </c>
      <c r="N24" s="317">
        <f>CHI_fec!N24</f>
        <v>370.80825451418741</v>
      </c>
      <c r="O24" s="317">
        <f>CHI_fec!O24</f>
        <v>449.63456577815992</v>
      </c>
      <c r="P24" s="317">
        <f>CHI_fec!P24</f>
        <v>509.41530524505578</v>
      </c>
      <c r="Q24" s="317">
        <f>CHI_fec!Q24</f>
        <v>572.50644883920893</v>
      </c>
      <c r="R24" s="317">
        <f>CHI_fec!R24</f>
        <v>652.57953568357686</v>
      </c>
      <c r="S24" s="317">
        <f>CHI_fec!S24</f>
        <v>655.51986242476346</v>
      </c>
      <c r="T24" s="317">
        <f>CHI_fec!T24</f>
        <v>616.08417884780738</v>
      </c>
      <c r="U24" s="317">
        <f>CHI_fec!U24</f>
        <v>642.91702493551156</v>
      </c>
      <c r="V24" s="317">
        <f>CHI_fec!V24</f>
        <v>653.29707652622528</v>
      </c>
      <c r="W24" s="317">
        <f>CHI_fec!W24</f>
        <v>663.84479793637149</v>
      </c>
      <c r="DA24" s="137"/>
    </row>
    <row r="25" spans="1:105" ht="12" customHeight="1" x14ac:dyDescent="0.25">
      <c r="A25" s="57" t="s">
        <v>1000</v>
      </c>
      <c r="B25" s="296">
        <v>528.64721789386545</v>
      </c>
      <c r="C25" s="296">
        <v>445.98960332411741</v>
      </c>
      <c r="D25" s="296">
        <v>443.8060307633732</v>
      </c>
      <c r="E25" s="296">
        <v>460.27621681447732</v>
      </c>
      <c r="F25" s="296">
        <v>488.62419497665559</v>
      </c>
      <c r="G25" s="296">
        <v>551.40753626344372</v>
      </c>
      <c r="H25" s="296">
        <v>525.25529352187368</v>
      </c>
      <c r="I25" s="296">
        <v>611.13103551226686</v>
      </c>
      <c r="J25" s="296">
        <v>592.08726054313001</v>
      </c>
      <c r="K25" s="296">
        <v>464.24119399072958</v>
      </c>
      <c r="L25" s="296">
        <v>562.86451160026002</v>
      </c>
      <c r="M25" s="296">
        <v>532.3997302516932</v>
      </c>
      <c r="N25" s="296">
        <v>500.35317851918541</v>
      </c>
      <c r="O25" s="296">
        <v>563.18692949602303</v>
      </c>
      <c r="P25" s="296">
        <v>484.26149840250628</v>
      </c>
      <c r="Q25" s="296">
        <v>453.24244837438562</v>
      </c>
      <c r="R25" s="296">
        <v>527.31208269005731</v>
      </c>
      <c r="S25" s="296">
        <v>606.3200048858198</v>
      </c>
      <c r="T25" s="296">
        <v>601.51587290953671</v>
      </c>
      <c r="U25" s="296">
        <v>570.63840800455114</v>
      </c>
      <c r="V25" s="296">
        <v>516.99993995072168</v>
      </c>
      <c r="W25" s="296">
        <v>645.05750320235256</v>
      </c>
      <c r="DA25" s="70" t="s">
        <v>1146</v>
      </c>
    </row>
    <row r="26" spans="1:105" ht="12" customHeight="1" x14ac:dyDescent="0.25">
      <c r="A26" s="46" t="s">
        <v>30</v>
      </c>
      <c r="B26" s="231">
        <v>0.81221735238564319</v>
      </c>
      <c r="C26" s="231">
        <v>0.88117499397373422</v>
      </c>
      <c r="D26" s="231">
        <v>0.84611857638990551</v>
      </c>
      <c r="E26" s="231">
        <v>0.61963983975047487</v>
      </c>
      <c r="F26" s="231">
        <v>0.3851576088549778</v>
      </c>
      <c r="G26" s="231">
        <v>0.49789643882516571</v>
      </c>
      <c r="H26" s="231">
        <v>0.57346607688352114</v>
      </c>
      <c r="I26" s="231">
        <v>0.5250606955514544</v>
      </c>
      <c r="J26" s="231">
        <v>0.50275972758338738</v>
      </c>
      <c r="K26" s="231">
        <v>0.2804733686964791</v>
      </c>
      <c r="L26" s="231">
        <v>0.3589567117836478</v>
      </c>
      <c r="M26" s="231">
        <v>0.34859622853160632</v>
      </c>
      <c r="N26" s="231">
        <v>0.29300883135665051</v>
      </c>
      <c r="O26" s="231">
        <v>0.11675701054481449</v>
      </c>
      <c r="P26" s="231">
        <v>0.13010853230561559</v>
      </c>
      <c r="Q26" s="231">
        <v>8.5771165785909223E-2</v>
      </c>
      <c r="R26" s="231">
        <v>0</v>
      </c>
      <c r="S26" s="231">
        <v>0</v>
      </c>
      <c r="T26" s="231">
        <v>0.1737777954194516</v>
      </c>
      <c r="U26" s="231">
        <v>8.3678445766368723E-2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24.803269214928761</v>
      </c>
      <c r="F27" s="231">
        <v>0</v>
      </c>
      <c r="G27" s="231">
        <v>0</v>
      </c>
      <c r="H27" s="231">
        <v>0</v>
      </c>
      <c r="I27" s="231">
        <v>67.672263187777759</v>
      </c>
      <c r="J27" s="231">
        <v>57.643185161587638</v>
      </c>
      <c r="K27" s="231">
        <v>0</v>
      </c>
      <c r="L27" s="231">
        <v>0</v>
      </c>
      <c r="M27" s="231">
        <v>5.5415610465058966</v>
      </c>
      <c r="N27" s="231">
        <v>0</v>
      </c>
      <c r="O27" s="231">
        <v>0.30541299185327031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1.810805027429315</v>
      </c>
      <c r="C28" s="231">
        <v>9.9738376405848683</v>
      </c>
      <c r="D28" s="231">
        <v>7.9026305507619714</v>
      </c>
      <c r="E28" s="231">
        <v>4.0432402393804896</v>
      </c>
      <c r="F28" s="231">
        <v>1.48527933323983</v>
      </c>
      <c r="G28" s="231">
        <v>2.6278764950191671</v>
      </c>
      <c r="H28" s="231">
        <v>3.1682833992849191</v>
      </c>
      <c r="I28" s="231">
        <v>2.8229202550811801</v>
      </c>
      <c r="J28" s="231">
        <v>2.1132527392359068</v>
      </c>
      <c r="K28" s="231">
        <v>1.683964133876702</v>
      </c>
      <c r="L28" s="231">
        <v>0</v>
      </c>
      <c r="M28" s="231">
        <v>3.6905208788782882</v>
      </c>
      <c r="N28" s="231">
        <v>2.065963420778743</v>
      </c>
      <c r="O28" s="231">
        <v>0.54274497343943184</v>
      </c>
      <c r="P28" s="231">
        <v>0.2473000126550102</v>
      </c>
      <c r="Q28" s="231">
        <v>0.81507078419524248</v>
      </c>
      <c r="R28" s="231">
        <v>1.420193741443285</v>
      </c>
      <c r="S28" s="231">
        <v>1.1263442311773679</v>
      </c>
      <c r="T28" s="231">
        <v>1.649710232619819</v>
      </c>
      <c r="U28" s="231">
        <v>1.65802342679198</v>
      </c>
      <c r="V28" s="231">
        <v>2.0026548884265618</v>
      </c>
      <c r="W28" s="231">
        <v>1.006018980728256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3.5908986789182982</v>
      </c>
      <c r="G29" s="231">
        <v>3.943941653547232</v>
      </c>
      <c r="H29" s="231">
        <v>2.4821753715060328</v>
      </c>
      <c r="I29" s="231">
        <v>3.0307776638256159</v>
      </c>
      <c r="J29" s="231">
        <v>2.0974247006061089</v>
      </c>
      <c r="K29" s="231">
        <v>0</v>
      </c>
      <c r="L29" s="231">
        <v>0</v>
      </c>
      <c r="M29" s="231">
        <v>42.242418164907257</v>
      </c>
      <c r="N29" s="231">
        <v>16.10865528999279</v>
      </c>
      <c r="O29" s="231">
        <v>7.7946800241219254</v>
      </c>
      <c r="P29" s="231">
        <v>11.22858024223753</v>
      </c>
      <c r="Q29" s="231">
        <v>15.624307269798789</v>
      </c>
      <c r="R29" s="231">
        <v>11.817391105443219</v>
      </c>
      <c r="S29" s="231">
        <v>8.6331153846161239</v>
      </c>
      <c r="T29" s="231">
        <v>17.43000455200152</v>
      </c>
      <c r="U29" s="231">
        <v>15.9384749502275</v>
      </c>
      <c r="V29" s="231">
        <v>14.605958505132509</v>
      </c>
      <c r="W29" s="231">
        <v>22.33642967381353</v>
      </c>
      <c r="DA29" s="73" t="s">
        <v>1150</v>
      </c>
    </row>
    <row r="30" spans="1:105" ht="12" customHeight="1" x14ac:dyDescent="0.25">
      <c r="A30" s="46" t="s">
        <v>70</v>
      </c>
      <c r="B30" s="231">
        <v>72.29431587783877</v>
      </c>
      <c r="C30" s="231">
        <v>55.527176235482933</v>
      </c>
      <c r="D30" s="231">
        <v>46.603343627702976</v>
      </c>
      <c r="E30" s="231">
        <v>59.406064324908499</v>
      </c>
      <c r="F30" s="231">
        <v>15.10562485598876</v>
      </c>
      <c r="G30" s="231">
        <v>15.270204890655441</v>
      </c>
      <c r="H30" s="231">
        <v>12.126627321291661</v>
      </c>
      <c r="I30" s="231">
        <v>27.919496963130889</v>
      </c>
      <c r="J30" s="231">
        <v>26.929927583537371</v>
      </c>
      <c r="K30" s="231">
        <v>17.703287095917261</v>
      </c>
      <c r="L30" s="231">
        <v>5.2760888495402218</v>
      </c>
      <c r="M30" s="231">
        <v>25.216617394214669</v>
      </c>
      <c r="N30" s="231">
        <v>6.9410180190872426</v>
      </c>
      <c r="O30" s="231">
        <v>7.7277614403214834</v>
      </c>
      <c r="P30" s="231">
        <v>6.7203338431415878</v>
      </c>
      <c r="Q30" s="231">
        <v>18.59331382925204</v>
      </c>
      <c r="R30" s="231">
        <v>20.535244583991719</v>
      </c>
      <c r="S30" s="231">
        <v>14.323551691573909</v>
      </c>
      <c r="T30" s="231">
        <v>14.64909473227598</v>
      </c>
      <c r="U30" s="231">
        <v>9.723209149075327</v>
      </c>
      <c r="V30" s="231">
        <v>8.5608551550730301</v>
      </c>
      <c r="W30" s="231">
        <v>8.3949361497365693</v>
      </c>
      <c r="DA30" s="73" t="s">
        <v>1151</v>
      </c>
    </row>
    <row r="31" spans="1:105" ht="12" customHeight="1" x14ac:dyDescent="0.25">
      <c r="A31" s="46" t="s">
        <v>34</v>
      </c>
      <c r="B31" s="231">
        <v>110.7138773470008</v>
      </c>
      <c r="C31" s="231">
        <v>0.71691966805230023</v>
      </c>
      <c r="D31" s="231">
        <v>38.777785471844332</v>
      </c>
      <c r="E31" s="231">
        <v>58.005955171495678</v>
      </c>
      <c r="F31" s="231">
        <v>48.837872458813237</v>
      </c>
      <c r="G31" s="231">
        <v>57.246936051625021</v>
      </c>
      <c r="H31" s="231">
        <v>51.255060055044183</v>
      </c>
      <c r="I31" s="231">
        <v>73.357046971471718</v>
      </c>
      <c r="J31" s="231">
        <v>51.065984855716557</v>
      </c>
      <c r="K31" s="231">
        <v>42.353561935161423</v>
      </c>
      <c r="L31" s="231">
        <v>37.599494955373288</v>
      </c>
      <c r="M31" s="231">
        <v>1.4775601614793441</v>
      </c>
      <c r="N31" s="231">
        <v>105.4286014310625</v>
      </c>
      <c r="O31" s="231">
        <v>72.579837872319786</v>
      </c>
      <c r="P31" s="231">
        <v>74.96050482633639</v>
      </c>
      <c r="Q31" s="231">
        <v>1.0580171894807811</v>
      </c>
      <c r="R31" s="231">
        <v>37.951004717106187</v>
      </c>
      <c r="S31" s="231">
        <v>38.05603643372217</v>
      </c>
      <c r="T31" s="231">
        <v>39.740533072028391</v>
      </c>
      <c r="U31" s="231">
        <v>37.067357965104136</v>
      </c>
      <c r="V31" s="231">
        <v>13.71069864659164</v>
      </c>
      <c r="W31" s="231">
        <v>10.10219485700865</v>
      </c>
      <c r="DA31" s="73" t="s">
        <v>1152</v>
      </c>
    </row>
    <row r="32" spans="1:105" ht="12" customHeight="1" x14ac:dyDescent="0.25">
      <c r="A32" s="46" t="s">
        <v>162</v>
      </c>
      <c r="B32" s="231">
        <v>342.08228506193461</v>
      </c>
      <c r="C32" s="231">
        <v>377.81754844971198</v>
      </c>
      <c r="D32" s="231">
        <v>349.67615253667401</v>
      </c>
      <c r="E32" s="231">
        <v>313.39804802401329</v>
      </c>
      <c r="F32" s="231">
        <v>193.5622223540953</v>
      </c>
      <c r="G32" s="231">
        <v>208.3883912405631</v>
      </c>
      <c r="H32" s="231">
        <v>205.58414704126221</v>
      </c>
      <c r="I32" s="231">
        <v>177.82848791702051</v>
      </c>
      <c r="J32" s="231">
        <v>133.39119926388361</v>
      </c>
      <c r="K32" s="231">
        <v>141.43128464358611</v>
      </c>
      <c r="L32" s="231">
        <v>180.24834312904679</v>
      </c>
      <c r="M32" s="231">
        <v>99.798960101335126</v>
      </c>
      <c r="N32" s="231">
        <v>103.0994829333364</v>
      </c>
      <c r="O32" s="231">
        <v>92.022590841658456</v>
      </c>
      <c r="P32" s="231">
        <v>103.0604569025087</v>
      </c>
      <c r="Q32" s="231">
        <v>126.9841537091044</v>
      </c>
      <c r="R32" s="231">
        <v>124.15934458112309</v>
      </c>
      <c r="S32" s="231">
        <v>133.05525617627151</v>
      </c>
      <c r="T32" s="231">
        <v>127.9849422147937</v>
      </c>
      <c r="U32" s="231">
        <v>120.9290614927135</v>
      </c>
      <c r="V32" s="231">
        <v>113.322595191925</v>
      </c>
      <c r="W32" s="231">
        <v>348.59721687466481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0.93371722727637918</v>
      </c>
      <c r="C34" s="231">
        <v>1.072946336311523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1.3407878837644449</v>
      </c>
      <c r="K34" s="231">
        <v>0.83696270766614156</v>
      </c>
      <c r="L34" s="231">
        <v>18.906337953868189</v>
      </c>
      <c r="M34" s="231">
        <v>18.465081934492972</v>
      </c>
      <c r="N34" s="231">
        <v>14.302491589256681</v>
      </c>
      <c r="O34" s="231">
        <v>16.565256530226691</v>
      </c>
      <c r="P34" s="231">
        <v>18.16107078985851</v>
      </c>
      <c r="Q34" s="231">
        <v>19.2853836998855</v>
      </c>
      <c r="R34" s="231">
        <v>22.175832370578011</v>
      </c>
      <c r="S34" s="231">
        <v>22.7895534566103</v>
      </c>
      <c r="T34" s="231">
        <v>24.241576078329999</v>
      </c>
      <c r="U34" s="231">
        <v>24.89476265843842</v>
      </c>
      <c r="V34" s="231">
        <v>22.918044558557831</v>
      </c>
      <c r="W34" s="231">
        <v>23.322005938760999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225.65713968674521</v>
      </c>
      <c r="G35" s="231">
        <v>263.43228949320849</v>
      </c>
      <c r="H35" s="231">
        <v>250.06553425660121</v>
      </c>
      <c r="I35" s="231">
        <v>257.97498185840772</v>
      </c>
      <c r="J35" s="231">
        <v>317.00273862721508</v>
      </c>
      <c r="K35" s="231">
        <v>259.95166010582551</v>
      </c>
      <c r="L35" s="231">
        <v>320.47529000064787</v>
      </c>
      <c r="M35" s="231">
        <v>335.618414341348</v>
      </c>
      <c r="N35" s="231">
        <v>252.11395700431439</v>
      </c>
      <c r="O35" s="231">
        <v>365.53188781153722</v>
      </c>
      <c r="P35" s="231">
        <v>269.75314325346289</v>
      </c>
      <c r="Q35" s="231">
        <v>270.79643072688287</v>
      </c>
      <c r="R35" s="231">
        <v>309.2530715903718</v>
      </c>
      <c r="S35" s="231">
        <v>388.33614751184842</v>
      </c>
      <c r="T35" s="231">
        <v>375.64623423206791</v>
      </c>
      <c r="U35" s="231">
        <v>360.34383991643381</v>
      </c>
      <c r="V35" s="231">
        <v>341.87913300501509</v>
      </c>
      <c r="W35" s="231">
        <v>231.29870072763981</v>
      </c>
      <c r="DA35" s="73" t="s">
        <v>1156</v>
      </c>
    </row>
    <row r="36" spans="1:105" ht="12" customHeight="1" x14ac:dyDescent="0.25">
      <c r="A36" s="57" t="s">
        <v>1012</v>
      </c>
      <c r="B36" s="263">
        <v>196.2144462451329</v>
      </c>
      <c r="C36" s="263">
        <v>171.93921926078511</v>
      </c>
      <c r="D36" s="263">
        <v>169.17192434499259</v>
      </c>
      <c r="E36" s="263">
        <v>171.17328284897229</v>
      </c>
      <c r="F36" s="263">
        <v>152.66879848018539</v>
      </c>
      <c r="G36" s="263">
        <v>170.3911775344057</v>
      </c>
      <c r="H36" s="263">
        <v>163.89001479310639</v>
      </c>
      <c r="I36" s="263">
        <v>179.7863772056881</v>
      </c>
      <c r="J36" s="263">
        <v>166.69807415982791</v>
      </c>
      <c r="K36" s="263">
        <v>135.6831798108926</v>
      </c>
      <c r="L36" s="263">
        <v>166.24143792039629</v>
      </c>
      <c r="M36" s="263">
        <v>152.68219161209879</v>
      </c>
      <c r="N36" s="263">
        <v>140.1892659513251</v>
      </c>
      <c r="O36" s="263">
        <v>144.14713086056659</v>
      </c>
      <c r="P36" s="263">
        <v>136.07872252058559</v>
      </c>
      <c r="Q36" s="263">
        <v>138.10874329127211</v>
      </c>
      <c r="R36" s="263">
        <v>152.06060150845059</v>
      </c>
      <c r="S36" s="263">
        <v>174.67721841323561</v>
      </c>
      <c r="T36" s="263">
        <v>171.5047441791381</v>
      </c>
      <c r="U36" s="263">
        <v>159.8542289937169</v>
      </c>
      <c r="V36" s="263">
        <v>145.67528152903469</v>
      </c>
      <c r="W36" s="263">
        <v>216.54654394303449</v>
      </c>
      <c r="DA36" s="70" t="s">
        <v>1157</v>
      </c>
    </row>
    <row r="37" spans="1:105" ht="12" customHeight="1" x14ac:dyDescent="0.25">
      <c r="A37" s="60" t="s">
        <v>1014</v>
      </c>
      <c r="B37" s="264">
        <v>188.4672667709967</v>
      </c>
      <c r="C37" s="264">
        <v>162.88628359285289</v>
      </c>
      <c r="D37" s="264">
        <v>160.6072967821847</v>
      </c>
      <c r="E37" s="264">
        <v>164.8037543615691</v>
      </c>
      <c r="F37" s="264">
        <v>144.34177157455531</v>
      </c>
      <c r="G37" s="264">
        <v>160.7734428781641</v>
      </c>
      <c r="H37" s="264">
        <v>153.25841657227829</v>
      </c>
      <c r="I37" s="264">
        <v>171.55139478080369</v>
      </c>
      <c r="J37" s="264">
        <v>150.8692171531188</v>
      </c>
      <c r="K37" s="264">
        <v>127.7713457535923</v>
      </c>
      <c r="L37" s="264">
        <v>151.36975747908531</v>
      </c>
      <c r="M37" s="264">
        <v>138.42477778493111</v>
      </c>
      <c r="N37" s="264">
        <v>126.36191175581619</v>
      </c>
      <c r="O37" s="264">
        <v>128.37254975698491</v>
      </c>
      <c r="P37" s="264">
        <v>119.2499882309973</v>
      </c>
      <c r="Q37" s="264">
        <v>121.5818579002818</v>
      </c>
      <c r="R37" s="264">
        <v>136.04876550820549</v>
      </c>
      <c r="S37" s="264">
        <v>155.01724920627441</v>
      </c>
      <c r="T37" s="264">
        <v>152.2450396636072</v>
      </c>
      <c r="U37" s="264">
        <v>142.78041666767481</v>
      </c>
      <c r="V37" s="264">
        <v>128.65226813765111</v>
      </c>
      <c r="W37" s="264">
        <v>207.90693215832221</v>
      </c>
      <c r="DA37" s="72" t="s">
        <v>1158</v>
      </c>
    </row>
    <row r="38" spans="1:105" ht="12" customHeight="1" x14ac:dyDescent="0.25">
      <c r="A38" s="59" t="s">
        <v>30</v>
      </c>
      <c r="B38" s="232">
        <v>0.36922923012563341</v>
      </c>
      <c r="C38" s="232">
        <v>0.32517434653804128</v>
      </c>
      <c r="D38" s="232">
        <v>0.33767426175476889</v>
      </c>
      <c r="E38" s="232">
        <v>0.2721614332093833</v>
      </c>
      <c r="F38" s="232">
        <v>0.26149996114848112</v>
      </c>
      <c r="G38" s="232">
        <v>0.34945753358305659</v>
      </c>
      <c r="H38" s="232">
        <v>0.39532161058148951</v>
      </c>
      <c r="I38" s="232">
        <v>0.42741253878052088</v>
      </c>
      <c r="J38" s="232">
        <v>0.4624599550937194</v>
      </c>
      <c r="K38" s="232">
        <v>0.2238889643626869</v>
      </c>
      <c r="L38" s="232">
        <v>0.29442610890630122</v>
      </c>
      <c r="M38" s="232">
        <v>0.28490014755733811</v>
      </c>
      <c r="N38" s="232">
        <v>0.29090673718272331</v>
      </c>
      <c r="O38" s="232">
        <v>0.13967797003951421</v>
      </c>
      <c r="P38" s="232">
        <v>0.12896247191716759</v>
      </c>
      <c r="Q38" s="232">
        <v>6.4875116640405225E-2</v>
      </c>
      <c r="R38" s="232">
        <v>0</v>
      </c>
      <c r="S38" s="232">
        <v>0</v>
      </c>
      <c r="T38" s="232">
        <v>0.16482387637862009</v>
      </c>
      <c r="U38" s="232">
        <v>8.128701030124455E-2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0.81505713943341951</v>
      </c>
      <c r="C39" s="297">
        <v>3.6442566876769238</v>
      </c>
      <c r="D39" s="297">
        <v>3.122705019469072</v>
      </c>
      <c r="E39" s="297">
        <v>1.7583662946825001</v>
      </c>
      <c r="F39" s="297">
        <v>0.99846728161860487</v>
      </c>
      <c r="G39" s="297">
        <v>1.8262191435149751</v>
      </c>
      <c r="H39" s="297">
        <v>2.162516344419557</v>
      </c>
      <c r="I39" s="297">
        <v>2.275248895828748</v>
      </c>
      <c r="J39" s="297">
        <v>1.924676059374175</v>
      </c>
      <c r="K39" s="297">
        <v>1.3309644244945931</v>
      </c>
      <c r="L39" s="297">
        <v>0</v>
      </c>
      <c r="M39" s="297">
        <v>2.9864153550411339</v>
      </c>
      <c r="N39" s="297">
        <v>2.030898645877472</v>
      </c>
      <c r="O39" s="297">
        <v>0.64288502727576902</v>
      </c>
      <c r="P39" s="297">
        <v>0.24270250731622589</v>
      </c>
      <c r="Q39" s="297">
        <v>0.61041432689812669</v>
      </c>
      <c r="R39" s="297">
        <v>1.220860060062227</v>
      </c>
      <c r="S39" s="297">
        <v>1.1071515429832051</v>
      </c>
      <c r="T39" s="297">
        <v>1.5492662562849171</v>
      </c>
      <c r="U39" s="297">
        <v>1.594743208918197</v>
      </c>
      <c r="V39" s="297">
        <v>1.8589569620566719</v>
      </c>
      <c r="W39" s="297">
        <v>0.54917384032068994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2.3689041469139811</v>
      </c>
      <c r="G40" s="297">
        <v>2.6896579849262019</v>
      </c>
      <c r="H40" s="297">
        <v>1.662595022108158</v>
      </c>
      <c r="I40" s="297">
        <v>2.3971930904355632</v>
      </c>
      <c r="J40" s="297">
        <v>1.874611249166215</v>
      </c>
      <c r="K40" s="297">
        <v>0</v>
      </c>
      <c r="L40" s="297">
        <v>0</v>
      </c>
      <c r="M40" s="297">
        <v>33.545166480413862</v>
      </c>
      <c r="N40" s="297">
        <v>15.539732810281709</v>
      </c>
      <c r="O40" s="297">
        <v>9.0605472602533226</v>
      </c>
      <c r="P40" s="297">
        <v>10.814180353015511</v>
      </c>
      <c r="Q40" s="297">
        <v>11.48282642690139</v>
      </c>
      <c r="R40" s="297">
        <v>9.9691593452298708</v>
      </c>
      <c r="S40" s="297">
        <v>8.3214163547885232</v>
      </c>
      <c r="T40" s="297">
        <v>16.063291150348739</v>
      </c>
      <c r="U40" s="297">
        <v>15.044075350964359</v>
      </c>
      <c r="V40" s="297">
        <v>13.30490934004826</v>
      </c>
      <c r="W40" s="297">
        <v>11.965643490426469</v>
      </c>
      <c r="DA40" s="122" t="s">
        <v>1161</v>
      </c>
    </row>
    <row r="41" spans="1:105" ht="12" customHeight="1" x14ac:dyDescent="0.25">
      <c r="A41" s="59" t="s">
        <v>70</v>
      </c>
      <c r="B41" s="297">
        <v>32.938344223709883</v>
      </c>
      <c r="C41" s="297">
        <v>20.536834385504871</v>
      </c>
      <c r="D41" s="297">
        <v>18.640502100742829</v>
      </c>
      <c r="E41" s="297">
        <v>26.151212628393669</v>
      </c>
      <c r="F41" s="297">
        <v>10.278876359116589</v>
      </c>
      <c r="G41" s="297">
        <v>10.741725551778449</v>
      </c>
      <c r="H41" s="297">
        <v>8.3783144273166226</v>
      </c>
      <c r="I41" s="297">
        <v>22.77818619579471</v>
      </c>
      <c r="J41" s="297">
        <v>24.82690808450192</v>
      </c>
      <c r="K41" s="297">
        <v>14.16344072984975</v>
      </c>
      <c r="L41" s="297">
        <v>4.3373067895959458</v>
      </c>
      <c r="M41" s="297">
        <v>20.655257781719921</v>
      </c>
      <c r="N41" s="297">
        <v>6.9066912351019294</v>
      </c>
      <c r="O41" s="297">
        <v>9.2655766919786622</v>
      </c>
      <c r="P41" s="297">
        <v>6.6760905631528198</v>
      </c>
      <c r="Q41" s="297">
        <v>14.095076545967061</v>
      </c>
      <c r="R41" s="297">
        <v>17.868965846442801</v>
      </c>
      <c r="S41" s="297">
        <v>14.19737091512224</v>
      </c>
      <c r="T41" s="297">
        <v>13.92548815744434</v>
      </c>
      <c r="U41" s="297">
        <v>9.4665334466499136</v>
      </c>
      <c r="V41" s="297">
        <v>8.0438065307405573</v>
      </c>
      <c r="W41" s="297">
        <v>4.6387643556471252</v>
      </c>
      <c r="DA41" s="122" t="s">
        <v>1162</v>
      </c>
    </row>
    <row r="42" spans="1:105" ht="12" customHeight="1" x14ac:dyDescent="0.25">
      <c r="A42" s="59" t="s">
        <v>162</v>
      </c>
      <c r="B42" s="297">
        <v>154.34463617772781</v>
      </c>
      <c r="C42" s="297">
        <v>138.3800181731331</v>
      </c>
      <c r="D42" s="297">
        <v>138.50641540021809</v>
      </c>
      <c r="E42" s="297">
        <v>136.6220140052836</v>
      </c>
      <c r="F42" s="297">
        <v>130.43402382575761</v>
      </c>
      <c r="G42" s="297">
        <v>145.16638266436141</v>
      </c>
      <c r="H42" s="297">
        <v>140.65966916785251</v>
      </c>
      <c r="I42" s="297">
        <v>143.6733540599642</v>
      </c>
      <c r="J42" s="297">
        <v>121.7805618049828</v>
      </c>
      <c r="K42" s="297">
        <v>112.05305163488531</v>
      </c>
      <c r="L42" s="297">
        <v>146.7380245805831</v>
      </c>
      <c r="M42" s="297">
        <v>80.953038020198832</v>
      </c>
      <c r="N42" s="297">
        <v>101.59368232737241</v>
      </c>
      <c r="O42" s="297">
        <v>109.2638628074376</v>
      </c>
      <c r="P42" s="297">
        <v>101.3880523355956</v>
      </c>
      <c r="Q42" s="297">
        <v>95.328665483874872</v>
      </c>
      <c r="R42" s="297">
        <v>106.9897802564706</v>
      </c>
      <c r="S42" s="297">
        <v>131.39131039338039</v>
      </c>
      <c r="T42" s="297">
        <v>120.54217022315051</v>
      </c>
      <c r="U42" s="297">
        <v>116.5937776508411</v>
      </c>
      <c r="V42" s="297">
        <v>105.4445953048056</v>
      </c>
      <c r="W42" s="297">
        <v>190.75335047192789</v>
      </c>
      <c r="DA42" s="122" t="s">
        <v>1163</v>
      </c>
    </row>
    <row r="43" spans="1:105" ht="12" customHeight="1" x14ac:dyDescent="0.25">
      <c r="A43" s="60" t="s">
        <v>1021</v>
      </c>
      <c r="B43" s="264">
        <v>7.747179474136165</v>
      </c>
      <c r="C43" s="264">
        <v>9.0529356679322124</v>
      </c>
      <c r="D43" s="264">
        <v>8.5646275628078676</v>
      </c>
      <c r="E43" s="264">
        <v>6.3695284874031683</v>
      </c>
      <c r="F43" s="264">
        <v>8.3270269056300883</v>
      </c>
      <c r="G43" s="264">
        <v>9.6177346562415842</v>
      </c>
      <c r="H43" s="264">
        <v>10.63159822082814</v>
      </c>
      <c r="I43" s="264">
        <v>8.2349824248844055</v>
      </c>
      <c r="J43" s="264">
        <v>15.828857006709059</v>
      </c>
      <c r="K43" s="264">
        <v>7.9118340573002772</v>
      </c>
      <c r="L43" s="264">
        <v>14.87168044131101</v>
      </c>
      <c r="M43" s="264">
        <v>14.25741382716773</v>
      </c>
      <c r="N43" s="264">
        <v>13.827354195508899</v>
      </c>
      <c r="O43" s="264">
        <v>15.77458110358166</v>
      </c>
      <c r="P43" s="264">
        <v>16.828734289588301</v>
      </c>
      <c r="Q43" s="264">
        <v>16.52688539099023</v>
      </c>
      <c r="R43" s="264">
        <v>16.011836000245111</v>
      </c>
      <c r="S43" s="264">
        <v>19.659969206961179</v>
      </c>
      <c r="T43" s="264">
        <v>19.259704515530931</v>
      </c>
      <c r="U43" s="264">
        <v>17.073812326042098</v>
      </c>
      <c r="V43" s="264">
        <v>17.023013391383579</v>
      </c>
      <c r="W43" s="264">
        <v>8.6396117847123133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45.964788416865076</v>
      </c>
      <c r="C44" s="263">
        <f t="shared" si="1"/>
        <v>42.013644360408094</v>
      </c>
      <c r="D44" s="263">
        <f t="shared" si="1"/>
        <v>40.994260728738411</v>
      </c>
      <c r="E44" s="263">
        <f t="shared" si="1"/>
        <v>39.884170532970117</v>
      </c>
      <c r="F44" s="263">
        <f t="shared" si="1"/>
        <v>37.841148569938184</v>
      </c>
      <c r="G44" s="263">
        <f t="shared" si="1"/>
        <v>42.486272326006393</v>
      </c>
      <c r="H44" s="263">
        <f t="shared" si="1"/>
        <v>41.597392354283528</v>
      </c>
      <c r="I44" s="263">
        <f t="shared" si="1"/>
        <v>44.14009016727379</v>
      </c>
      <c r="J44" s="263">
        <f t="shared" si="1"/>
        <v>46.432081276312104</v>
      </c>
      <c r="K44" s="263">
        <f t="shared" si="1"/>
        <v>34.576561985178351</v>
      </c>
      <c r="L44" s="263">
        <f t="shared" si="1"/>
        <v>44.81912877532978</v>
      </c>
      <c r="M44" s="263">
        <f t="shared" si="1"/>
        <v>44.107527241721087</v>
      </c>
      <c r="N44" s="263">
        <f t="shared" si="1"/>
        <v>39.311333777446627</v>
      </c>
      <c r="O44" s="263">
        <f t="shared" si="1"/>
        <v>41.521312057728409</v>
      </c>
      <c r="P44" s="263">
        <f t="shared" si="1"/>
        <v>39.679232639044017</v>
      </c>
      <c r="Q44" s="263">
        <f t="shared" si="1"/>
        <v>39.660147598356112</v>
      </c>
      <c r="R44" s="263">
        <f t="shared" si="1"/>
        <v>42.836864339145038</v>
      </c>
      <c r="S44" s="263">
        <f t="shared" si="1"/>
        <v>49.290349405979171</v>
      </c>
      <c r="T44" s="263">
        <f t="shared" si="1"/>
        <v>48.679491624014702</v>
      </c>
      <c r="U44" s="263">
        <f t="shared" si="1"/>
        <v>44.882617664339108</v>
      </c>
      <c r="V44" s="263">
        <f t="shared" si="1"/>
        <v>41.522462990417651</v>
      </c>
      <c r="W44" s="263">
        <f t="shared" si="1"/>
        <v>50.822709487149829</v>
      </c>
      <c r="DA44" s="70"/>
    </row>
    <row r="45" spans="1:105" ht="12" customHeight="1" x14ac:dyDescent="0.25">
      <c r="A45" s="60" t="s">
        <v>1024</v>
      </c>
      <c r="B45" s="264">
        <v>21.659838340275151</v>
      </c>
      <c r="C45" s="264">
        <v>18.11275397938698</v>
      </c>
      <c r="D45" s="264">
        <v>18.027425493293581</v>
      </c>
      <c r="E45" s="264">
        <v>19.310132802156861</v>
      </c>
      <c r="F45" s="264">
        <v>15.53923149339513</v>
      </c>
      <c r="G45" s="264">
        <v>17.126359774168272</v>
      </c>
      <c r="H45" s="264">
        <v>15.90328352930084</v>
      </c>
      <c r="I45" s="264">
        <v>18.52014359097322</v>
      </c>
      <c r="J45" s="264">
        <v>13.08408026902122</v>
      </c>
      <c r="K45" s="264">
        <v>13.369260280943219</v>
      </c>
      <c r="L45" s="264">
        <v>14.711613919618991</v>
      </c>
      <c r="M45" s="264">
        <v>10.36447859332303</v>
      </c>
      <c r="N45" s="264">
        <v>10.7686157328398</v>
      </c>
      <c r="O45" s="264">
        <v>10.70893453445689</v>
      </c>
      <c r="P45" s="264">
        <v>9.6759078079349461</v>
      </c>
      <c r="Q45" s="264">
        <v>9.5795098094909203</v>
      </c>
      <c r="R45" s="264">
        <v>11.161282850076599</v>
      </c>
      <c r="S45" s="264">
        <v>12.82241921270167</v>
      </c>
      <c r="T45" s="264">
        <v>12.130770552205981</v>
      </c>
      <c r="U45" s="264">
        <v>11.735130630388751</v>
      </c>
      <c r="V45" s="264">
        <v>10.24998540517608</v>
      </c>
      <c r="W45" s="264">
        <v>24.13003569658661</v>
      </c>
      <c r="DA45" s="72" t="s">
        <v>1165</v>
      </c>
    </row>
    <row r="46" spans="1:105" ht="12" customHeight="1" x14ac:dyDescent="0.25">
      <c r="A46" s="60" t="s">
        <v>1026</v>
      </c>
      <c r="B46" s="264">
        <v>10.514643967708571</v>
      </c>
      <c r="C46" s="264">
        <v>8.8706073417644404</v>
      </c>
      <c r="D46" s="264">
        <v>8.8271766997847987</v>
      </c>
      <c r="E46" s="264">
        <v>9.1547640520822764</v>
      </c>
      <c r="F46" s="264">
        <v>9.7185973372874699</v>
      </c>
      <c r="G46" s="264">
        <v>10.967340276602901</v>
      </c>
      <c r="H46" s="264">
        <v>10.447179549227419</v>
      </c>
      <c r="I46" s="264">
        <v>12.15522382133984</v>
      </c>
      <c r="J46" s="264">
        <v>11.77644851178769</v>
      </c>
      <c r="K46" s="264">
        <v>9.2336263291117042</v>
      </c>
      <c r="L46" s="264">
        <v>11.19521628263464</v>
      </c>
      <c r="M46" s="264">
        <v>10.589280379461909</v>
      </c>
      <c r="N46" s="264">
        <v>9.9518835097639773</v>
      </c>
      <c r="O46" s="264">
        <v>11.20162908358774</v>
      </c>
      <c r="P46" s="264">
        <v>9.6318245336792749</v>
      </c>
      <c r="Q46" s="264">
        <v>9.0148643828973789</v>
      </c>
      <c r="R46" s="264">
        <v>10.488088505310181</v>
      </c>
      <c r="S46" s="264">
        <v>12.05953377996147</v>
      </c>
      <c r="T46" s="264">
        <v>11.96398095078788</v>
      </c>
      <c r="U46" s="264">
        <v>11.34983688814661</v>
      </c>
      <c r="V46" s="264">
        <v>10.282982896544681</v>
      </c>
      <c r="W46" s="264">
        <v>12.83001168887921</v>
      </c>
      <c r="DA46" s="72" t="s">
        <v>1166</v>
      </c>
    </row>
    <row r="47" spans="1:105" ht="12" customHeight="1" x14ac:dyDescent="0.25">
      <c r="A47" s="64" t="s">
        <v>30</v>
      </c>
      <c r="B47" s="231">
        <v>1.615477391284505E-2</v>
      </c>
      <c r="C47" s="231">
        <v>1.7526321942626221E-2</v>
      </c>
      <c r="D47" s="231">
        <v>1.6829059690597718E-2</v>
      </c>
      <c r="E47" s="231">
        <v>1.232446153626081E-2</v>
      </c>
      <c r="F47" s="231">
        <v>7.6606761399378278E-3</v>
      </c>
      <c r="G47" s="231">
        <v>9.9030196505974204E-3</v>
      </c>
      <c r="H47" s="231">
        <v>1.1406078424117229E-2</v>
      </c>
      <c r="I47" s="231">
        <v>1.044330905051573E-2</v>
      </c>
      <c r="J47" s="231">
        <v>9.9997490914683785E-3</v>
      </c>
      <c r="K47" s="231">
        <v>5.5785361474453288E-3</v>
      </c>
      <c r="L47" s="231">
        <v>7.1395476916747717E-3</v>
      </c>
      <c r="M47" s="231">
        <v>6.9334806037543422E-3</v>
      </c>
      <c r="N47" s="231">
        <v>5.8278629619650836E-3</v>
      </c>
      <c r="O47" s="231">
        <v>2.3222639882674889E-3</v>
      </c>
      <c r="P47" s="231">
        <v>2.5878219879884312E-3</v>
      </c>
      <c r="Q47" s="231">
        <v>1.705964280919008E-3</v>
      </c>
      <c r="R47" s="231">
        <v>0</v>
      </c>
      <c r="S47" s="231">
        <v>0</v>
      </c>
      <c r="T47" s="231">
        <v>3.4563913068689851E-3</v>
      </c>
      <c r="U47" s="231">
        <v>1.664340670343264E-3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0.49333002464142672</v>
      </c>
      <c r="F48" s="231">
        <v>0</v>
      </c>
      <c r="G48" s="231">
        <v>0</v>
      </c>
      <c r="H48" s="231">
        <v>0</v>
      </c>
      <c r="I48" s="231">
        <v>1.345982216161798</v>
      </c>
      <c r="J48" s="231">
        <v>1.1465066846535059</v>
      </c>
      <c r="K48" s="231">
        <v>0</v>
      </c>
      <c r="L48" s="231">
        <v>0</v>
      </c>
      <c r="M48" s="231">
        <v>0.1102200852611508</v>
      </c>
      <c r="N48" s="231">
        <v>0</v>
      </c>
      <c r="O48" s="231">
        <v>6.0745782135082308E-3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3.6016400945438412E-2</v>
      </c>
      <c r="C49" s="231">
        <v>0.19837681582868941</v>
      </c>
      <c r="D49" s="231">
        <v>0.15718109135359359</v>
      </c>
      <c r="E49" s="231">
        <v>8.041890726744319E-2</v>
      </c>
      <c r="F49" s="231">
        <v>2.9541786758722322E-2</v>
      </c>
      <c r="G49" s="231">
        <v>5.2267721839754068E-2</v>
      </c>
      <c r="H49" s="231">
        <v>6.3016262650550048E-2</v>
      </c>
      <c r="I49" s="231">
        <v>5.6147087181627427E-2</v>
      </c>
      <c r="J49" s="231">
        <v>4.203200057568731E-2</v>
      </c>
      <c r="K49" s="231">
        <v>3.3493571370045619E-2</v>
      </c>
      <c r="L49" s="231">
        <v>0</v>
      </c>
      <c r="M49" s="231">
        <v>7.3403418732434833E-2</v>
      </c>
      <c r="N49" s="231">
        <v>4.109142937768942E-2</v>
      </c>
      <c r="O49" s="231">
        <v>1.079504434680445E-2</v>
      </c>
      <c r="P49" s="231">
        <v>4.9187274580518138E-3</v>
      </c>
      <c r="Q49" s="231">
        <v>1.621152786623499E-2</v>
      </c>
      <c r="R49" s="231">
        <v>2.8247252706514962E-2</v>
      </c>
      <c r="S49" s="231">
        <v>2.2402668878303191E-2</v>
      </c>
      <c r="T49" s="231">
        <v>3.2812270941271829E-2</v>
      </c>
      <c r="U49" s="231">
        <v>3.2977618027184713E-2</v>
      </c>
      <c r="V49" s="231">
        <v>3.983224053630411E-2</v>
      </c>
      <c r="W49" s="231">
        <v>2.0009433605377221E-2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7.1421961290868446E-2</v>
      </c>
      <c r="G50" s="231">
        <v>7.8443886419526362E-2</v>
      </c>
      <c r="H50" s="231">
        <v>4.936976761322999E-2</v>
      </c>
      <c r="I50" s="231">
        <v>6.028131237949276E-2</v>
      </c>
      <c r="J50" s="231">
        <v>4.1717185354371057E-2</v>
      </c>
      <c r="K50" s="231">
        <v>0</v>
      </c>
      <c r="L50" s="231">
        <v>0</v>
      </c>
      <c r="M50" s="231">
        <v>0.84018977553427354</v>
      </c>
      <c r="N50" s="231">
        <v>0.32039660749113141</v>
      </c>
      <c r="O50" s="231">
        <v>0.1550339858448031</v>
      </c>
      <c r="P50" s="231">
        <v>0.22333329205882241</v>
      </c>
      <c r="Q50" s="231">
        <v>0.31076306206343762</v>
      </c>
      <c r="R50" s="231">
        <v>0.23504457395224171</v>
      </c>
      <c r="S50" s="231">
        <v>0.1717102285396126</v>
      </c>
      <c r="T50" s="231">
        <v>0.34667787139784062</v>
      </c>
      <c r="U50" s="231">
        <v>0.31701176856194019</v>
      </c>
      <c r="V50" s="231">
        <v>0.29050839253527688</v>
      </c>
      <c r="W50" s="231">
        <v>0.44426528236655149</v>
      </c>
      <c r="DA50" s="73" t="s">
        <v>1170</v>
      </c>
    </row>
    <row r="51" spans="1:105" ht="12" customHeight="1" x14ac:dyDescent="0.25">
      <c r="A51" s="64" t="s">
        <v>70</v>
      </c>
      <c r="B51" s="231">
        <v>1.437913539719315</v>
      </c>
      <c r="C51" s="231">
        <v>1.104419864298857</v>
      </c>
      <c r="D51" s="231">
        <v>0.92692735223749123</v>
      </c>
      <c r="E51" s="231">
        <v>1.1815698536875909</v>
      </c>
      <c r="F51" s="231">
        <v>0.30044661523666372</v>
      </c>
      <c r="G51" s="231">
        <v>0.3037200656779761</v>
      </c>
      <c r="H51" s="231">
        <v>0.24119519501201381</v>
      </c>
      <c r="I51" s="231">
        <v>0.55531091508322195</v>
      </c>
      <c r="J51" s="231">
        <v>0.53562865940196536</v>
      </c>
      <c r="K51" s="231">
        <v>0.35211338406981041</v>
      </c>
      <c r="L51" s="231">
        <v>0.1049399181857613</v>
      </c>
      <c r="M51" s="231">
        <v>0.5015514032712195</v>
      </c>
      <c r="N51" s="231">
        <v>0.13805488948738701</v>
      </c>
      <c r="O51" s="231">
        <v>0.15370299409895011</v>
      </c>
      <c r="P51" s="231">
        <v>0.13366554350989321</v>
      </c>
      <c r="Q51" s="231">
        <v>0.36981576461016691</v>
      </c>
      <c r="R51" s="231">
        <v>0.40844021926516277</v>
      </c>
      <c r="S51" s="231">
        <v>0.28489140071518632</v>
      </c>
      <c r="T51" s="231">
        <v>0.29136635991914178</v>
      </c>
      <c r="U51" s="231">
        <v>0.19339188586559289</v>
      </c>
      <c r="V51" s="231">
        <v>0.17027299296747131</v>
      </c>
      <c r="W51" s="231">
        <v>0.16697291077742479</v>
      </c>
      <c r="DA51" s="73" t="s">
        <v>1171</v>
      </c>
    </row>
    <row r="52" spans="1:105" ht="12" customHeight="1" x14ac:dyDescent="0.25">
      <c r="A52" s="64" t="s">
        <v>34</v>
      </c>
      <c r="B52" s="231">
        <v>2.2020677744718302</v>
      </c>
      <c r="C52" s="231">
        <v>1.425932986661657E-2</v>
      </c>
      <c r="D52" s="231">
        <v>0.77127920906695169</v>
      </c>
      <c r="E52" s="231">
        <v>1.153722077768677</v>
      </c>
      <c r="F52" s="231">
        <v>0.97137150005370365</v>
      </c>
      <c r="G52" s="231">
        <v>1.13862540168681</v>
      </c>
      <c r="H52" s="231">
        <v>1.019448679157732</v>
      </c>
      <c r="I52" s="231">
        <v>1.4590509612449241</v>
      </c>
      <c r="J52" s="231">
        <v>1.0156880268044031</v>
      </c>
      <c r="K52" s="231">
        <v>0.84240039375734332</v>
      </c>
      <c r="L52" s="231">
        <v>0.7478433432345738</v>
      </c>
      <c r="M52" s="231">
        <v>2.938825461093109E-2</v>
      </c>
      <c r="N52" s="231">
        <v>2.0969451281282079</v>
      </c>
      <c r="O52" s="231">
        <v>1.443592491608777</v>
      </c>
      <c r="P52" s="231">
        <v>1.490943285446114</v>
      </c>
      <c r="Q52" s="231">
        <v>2.1043663302394489E-2</v>
      </c>
      <c r="R52" s="231">
        <v>0.7548347731914371</v>
      </c>
      <c r="S52" s="231">
        <v>0.75692382439260353</v>
      </c>
      <c r="T52" s="231">
        <v>0.79042798712546702</v>
      </c>
      <c r="U52" s="231">
        <v>0.73725928867921386</v>
      </c>
      <c r="V52" s="231">
        <v>0.27270192661147791</v>
      </c>
      <c r="W52" s="231">
        <v>0.2009298046380491</v>
      </c>
      <c r="DA52" s="73" t="s">
        <v>1172</v>
      </c>
    </row>
    <row r="53" spans="1:105" ht="12" customHeight="1" x14ac:dyDescent="0.25">
      <c r="A53" s="64" t="s">
        <v>162</v>
      </c>
      <c r="B53" s="231">
        <v>6.8039201065247363</v>
      </c>
      <c r="C53" s="231">
        <v>7.5146844100081358</v>
      </c>
      <c r="D53" s="231">
        <v>6.9549599874361654</v>
      </c>
      <c r="E53" s="231">
        <v>6.2333987271808766</v>
      </c>
      <c r="F53" s="231">
        <v>3.8498979749863369</v>
      </c>
      <c r="G53" s="231">
        <v>4.1447862898580228</v>
      </c>
      <c r="H53" s="231">
        <v>4.0890106641550608</v>
      </c>
      <c r="I53" s="231">
        <v>3.5369584374485998</v>
      </c>
      <c r="J53" s="231">
        <v>2.6531133073455289</v>
      </c>
      <c r="K53" s="231">
        <v>2.8130283364538871</v>
      </c>
      <c r="L53" s="231">
        <v>3.5850886746779391</v>
      </c>
      <c r="M53" s="231">
        <v>1.9849731508920301</v>
      </c>
      <c r="N53" s="231">
        <v>2.0506196185383518</v>
      </c>
      <c r="O53" s="231">
        <v>1.8303033609843311</v>
      </c>
      <c r="P53" s="231">
        <v>2.0498434017992171</v>
      </c>
      <c r="Q53" s="231">
        <v>2.525678979474125</v>
      </c>
      <c r="R53" s="231">
        <v>2.4694943231435942</v>
      </c>
      <c r="S53" s="231">
        <v>2.6464314941436609</v>
      </c>
      <c r="T53" s="231">
        <v>2.5455843804071332</v>
      </c>
      <c r="U53" s="231">
        <v>2.40524490417407</v>
      </c>
      <c r="V53" s="231">
        <v>2.2539544361681991</v>
      </c>
      <c r="W53" s="231">
        <v>6.9335002616188426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1.857137213440934E-2</v>
      </c>
      <c r="C55" s="231">
        <v>2.1340599819515069E-2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2.6667892607411661E-2</v>
      </c>
      <c r="K55" s="231">
        <v>1.6646952045675269E-2</v>
      </c>
      <c r="L55" s="231">
        <v>0.37604172610629499</v>
      </c>
      <c r="M55" s="231">
        <v>0.36726526841334961</v>
      </c>
      <c r="N55" s="231">
        <v>0.28447252122373362</v>
      </c>
      <c r="O55" s="231">
        <v>0.32947827729618751</v>
      </c>
      <c r="P55" s="231">
        <v>0.36121857254539058</v>
      </c>
      <c r="Q55" s="231">
        <v>0.38358083901929751</v>
      </c>
      <c r="R55" s="231">
        <v>0.44107104732938818</v>
      </c>
      <c r="S55" s="231">
        <v>0.45327778652460049</v>
      </c>
      <c r="T55" s="231">
        <v>0.48215810667698339</v>
      </c>
      <c r="U55" s="231">
        <v>0.49514980341131482</v>
      </c>
      <c r="V55" s="231">
        <v>0.455833438279242</v>
      </c>
      <c r="W55" s="231">
        <v>0.46386811612444578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4.4882568228212358</v>
      </c>
      <c r="G56" s="231">
        <v>5.2395938914702178</v>
      </c>
      <c r="H56" s="231">
        <v>4.9737329022147216</v>
      </c>
      <c r="I56" s="231">
        <v>5.1310495827896627</v>
      </c>
      <c r="J56" s="231">
        <v>6.3050950059533513</v>
      </c>
      <c r="K56" s="231">
        <v>5.1703651552674987</v>
      </c>
      <c r="L56" s="231">
        <v>6.3741630727384004</v>
      </c>
      <c r="M56" s="231">
        <v>6.6753555421427668</v>
      </c>
      <c r="N56" s="231">
        <v>5.0144754525555113</v>
      </c>
      <c r="O56" s="231">
        <v>7.2703260872061142</v>
      </c>
      <c r="P56" s="231">
        <v>5.365313888873799</v>
      </c>
      <c r="Q56" s="231">
        <v>5.3860645822808033</v>
      </c>
      <c r="R56" s="231">
        <v>6.1509563157218361</v>
      </c>
      <c r="S56" s="231">
        <v>7.723896376767498</v>
      </c>
      <c r="T56" s="231">
        <v>7.4714975830131696</v>
      </c>
      <c r="U56" s="231">
        <v>7.1671372787569538</v>
      </c>
      <c r="V56" s="231">
        <v>6.7998794694467106</v>
      </c>
      <c r="W56" s="231">
        <v>4.6004658797485174</v>
      </c>
      <c r="DA56" s="73" t="s">
        <v>1176</v>
      </c>
    </row>
    <row r="57" spans="1:105" ht="12" customHeight="1" x14ac:dyDescent="0.25">
      <c r="A57" s="60" t="s">
        <v>1038</v>
      </c>
      <c r="B57" s="264">
        <v>13.790306108881349</v>
      </c>
      <c r="C57" s="264">
        <v>15.03028303925667</v>
      </c>
      <c r="D57" s="264">
        <v>14.139658535660031</v>
      </c>
      <c r="E57" s="264">
        <v>11.419273678730979</v>
      </c>
      <c r="F57" s="264">
        <v>12.58331973925559</v>
      </c>
      <c r="G57" s="264">
        <v>14.392572275235221</v>
      </c>
      <c r="H57" s="264">
        <v>15.246929275755271</v>
      </c>
      <c r="I57" s="264">
        <v>13.46472275496073</v>
      </c>
      <c r="J57" s="264">
        <v>21.571552495503191</v>
      </c>
      <c r="K57" s="264">
        <v>11.973675375123429</v>
      </c>
      <c r="L57" s="264">
        <v>18.91229857307615</v>
      </c>
      <c r="M57" s="264">
        <v>23.153768268936151</v>
      </c>
      <c r="N57" s="264">
        <v>18.590834534842848</v>
      </c>
      <c r="O57" s="264">
        <v>19.610748439683778</v>
      </c>
      <c r="P57" s="264">
        <v>20.371500297429801</v>
      </c>
      <c r="Q57" s="264">
        <v>21.065773405967811</v>
      </c>
      <c r="R57" s="264">
        <v>21.187492983758261</v>
      </c>
      <c r="S57" s="264">
        <v>24.40839641331603</v>
      </c>
      <c r="T57" s="264">
        <v>24.58474012102084</v>
      </c>
      <c r="U57" s="264">
        <v>21.79765014580375</v>
      </c>
      <c r="V57" s="264">
        <v>20.98949468869689</v>
      </c>
      <c r="W57" s="264">
        <v>13.862662101684011</v>
      </c>
      <c r="DA57" s="72" t="s">
        <v>1177</v>
      </c>
    </row>
    <row r="58" spans="1:105" ht="12" customHeight="1" x14ac:dyDescent="0.25">
      <c r="A58" s="132" t="s">
        <v>1040</v>
      </c>
      <c r="B58" s="318">
        <v>139.86298734461019</v>
      </c>
      <c r="C58" s="318">
        <v>137.59417248808671</v>
      </c>
      <c r="D58" s="318">
        <v>132.80782289066519</v>
      </c>
      <c r="E58" s="318">
        <v>130.5888808815412</v>
      </c>
      <c r="F58" s="318">
        <v>124.9330957367258</v>
      </c>
      <c r="G58" s="318">
        <v>118.88703356367191</v>
      </c>
      <c r="H58" s="318">
        <v>111.31125762604159</v>
      </c>
      <c r="I58" s="318">
        <v>108.7068695801802</v>
      </c>
      <c r="J58" s="318">
        <v>98.758229500500022</v>
      </c>
      <c r="K58" s="318">
        <v>70.407238609410612</v>
      </c>
      <c r="L58" s="318">
        <v>64.982163590682546</v>
      </c>
      <c r="M58" s="318">
        <v>61.58643594738249</v>
      </c>
      <c r="N58" s="318">
        <v>57.087385372175689</v>
      </c>
      <c r="O58" s="318">
        <v>60.565524953494929</v>
      </c>
      <c r="P58" s="318">
        <v>56.145047972635851</v>
      </c>
      <c r="Q58" s="318">
        <v>54.006043741358901</v>
      </c>
      <c r="R58" s="318">
        <v>60.760996408270337</v>
      </c>
      <c r="S58" s="318">
        <v>67.868821853860965</v>
      </c>
      <c r="T58" s="318">
        <v>67.439110022897395</v>
      </c>
      <c r="U58" s="318">
        <v>63.571179401078219</v>
      </c>
      <c r="V58" s="318">
        <v>58.537486638730869</v>
      </c>
      <c r="W58" s="318">
        <v>75.443758689555423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1398.718431485855</v>
      </c>
      <c r="C61" s="225">
        <v>1059.5236254119959</v>
      </c>
      <c r="D61" s="225">
        <v>1006.572038045909</v>
      </c>
      <c r="E61" s="225">
        <v>1311.7142256410609</v>
      </c>
      <c r="F61" s="225">
        <v>1352.37905204405</v>
      </c>
      <c r="G61" s="225">
        <v>1239.037402902936</v>
      </c>
      <c r="H61" s="225">
        <v>1147.5472066751679</v>
      </c>
      <c r="I61" s="225">
        <v>1386.423521476398</v>
      </c>
      <c r="J61" s="225">
        <v>791.19344767231144</v>
      </c>
      <c r="K61" s="225">
        <v>963.24363167418153</v>
      </c>
      <c r="L61" s="225">
        <v>640.74387434338564</v>
      </c>
      <c r="M61" s="225">
        <v>607.65256810116978</v>
      </c>
      <c r="N61" s="225">
        <v>710.87780781683637</v>
      </c>
      <c r="O61" s="225">
        <v>705.05797320914201</v>
      </c>
      <c r="P61" s="225">
        <v>494.44355140096832</v>
      </c>
      <c r="Q61" s="225">
        <v>544.06156436936874</v>
      </c>
      <c r="R61" s="225">
        <v>545.52601830768072</v>
      </c>
      <c r="S61" s="225">
        <v>485.11449136096451</v>
      </c>
      <c r="T61" s="225">
        <v>547.70509530940842</v>
      </c>
      <c r="U61" s="225">
        <v>469.72190368187711</v>
      </c>
      <c r="V61" s="225">
        <v>511.89808034338529</v>
      </c>
      <c r="W61" s="225">
        <v>691.92262808952341</v>
      </c>
      <c r="DA61" s="89" t="s">
        <v>1179</v>
      </c>
    </row>
    <row r="62" spans="1:105" ht="12" customHeight="1" x14ac:dyDescent="0.25">
      <c r="A62" s="55" t="s">
        <v>92</v>
      </c>
      <c r="B62" s="261">
        <v>10.78428932109211</v>
      </c>
      <c r="C62" s="261">
        <v>9.1459124422471039</v>
      </c>
      <c r="D62" s="261">
        <v>8.5112324943119422</v>
      </c>
      <c r="E62" s="261">
        <v>10.09823482989465</v>
      </c>
      <c r="F62" s="261">
        <v>9.7071301233084899</v>
      </c>
      <c r="G62" s="261">
        <v>8.87196222100469</v>
      </c>
      <c r="H62" s="261">
        <v>8.5354256856671835</v>
      </c>
      <c r="I62" s="261">
        <v>9.0946460301452632</v>
      </c>
      <c r="J62" s="261">
        <v>5.9023912520253248</v>
      </c>
      <c r="K62" s="261">
        <v>6.7387246594613126</v>
      </c>
      <c r="L62" s="261">
        <v>4.934534540478996</v>
      </c>
      <c r="M62" s="261">
        <v>4.703596407215108</v>
      </c>
      <c r="N62" s="261">
        <v>5.3324226789135416</v>
      </c>
      <c r="O62" s="261">
        <v>5.0183243826579114</v>
      </c>
      <c r="P62" s="261">
        <v>3.8879366333333421</v>
      </c>
      <c r="Q62" s="261">
        <v>4.4101165855792646</v>
      </c>
      <c r="R62" s="261">
        <v>4.1660373323803279</v>
      </c>
      <c r="S62" s="261">
        <v>3.6432157664902389</v>
      </c>
      <c r="T62" s="261">
        <v>4.1103167077464242</v>
      </c>
      <c r="U62" s="261">
        <v>3.4548254065690309</v>
      </c>
      <c r="V62" s="261">
        <v>3.8529355875727118</v>
      </c>
      <c r="W62" s="261">
        <v>4.7663778070381566</v>
      </c>
      <c r="DA62" s="67" t="s">
        <v>1180</v>
      </c>
    </row>
    <row r="63" spans="1:105" ht="12" customHeight="1" x14ac:dyDescent="0.25">
      <c r="A63" s="202" t="s">
        <v>93</v>
      </c>
      <c r="B63" s="226">
        <v>22.765627748036142</v>
      </c>
      <c r="C63" s="226">
        <v>19.30701522158758</v>
      </c>
      <c r="D63" s="226">
        <v>17.967206263979651</v>
      </c>
      <c r="E63" s="226">
        <v>21.317367162990191</v>
      </c>
      <c r="F63" s="226">
        <v>20.491745381568649</v>
      </c>
      <c r="G63" s="226">
        <v>18.728706482587121</v>
      </c>
      <c r="H63" s="226">
        <v>18.01827807520722</v>
      </c>
      <c r="I63" s="226">
        <v>19.22916695493258</v>
      </c>
      <c r="J63" s="226">
        <v>12.459944097017781</v>
      </c>
      <c r="K63" s="226">
        <v>14.2254433765759</v>
      </c>
      <c r="L63" s="226">
        <v>10.416799207960709</v>
      </c>
      <c r="M63" s="226">
        <v>9.9292889587290425</v>
      </c>
      <c r="N63" s="226">
        <v>11.256740809605599</v>
      </c>
      <c r="O63" s="226">
        <v>10.593679510344771</v>
      </c>
      <c r="P63" s="226">
        <v>8.2074317061679452</v>
      </c>
      <c r="Q63" s="226">
        <v>9.3097532459904908</v>
      </c>
      <c r="R63" s="226">
        <v>8.7945021011164375</v>
      </c>
      <c r="S63" s="226">
        <v>7.6908261153080604</v>
      </c>
      <c r="T63" s="226">
        <v>8.6768758987275074</v>
      </c>
      <c r="U63" s="226">
        <v>7.2931341879506721</v>
      </c>
      <c r="V63" s="226">
        <v>8.1335445213146933</v>
      </c>
      <c r="W63" s="226">
        <v>10.22368892411752</v>
      </c>
      <c r="DA63" s="174" t="s">
        <v>1181</v>
      </c>
    </row>
    <row r="64" spans="1:105" ht="12" customHeight="1" x14ac:dyDescent="0.25">
      <c r="A64" s="202" t="s">
        <v>94</v>
      </c>
      <c r="B64" s="226">
        <v>135.52642499230231</v>
      </c>
      <c r="C64" s="226">
        <v>114.9369030897665</v>
      </c>
      <c r="D64" s="226">
        <v>106.9608648180816</v>
      </c>
      <c r="E64" s="226">
        <v>126.9047615916315</v>
      </c>
      <c r="F64" s="226">
        <v>121.9897392750828</v>
      </c>
      <c r="G64" s="226">
        <v>111.4941640269132</v>
      </c>
      <c r="H64" s="226">
        <v>107.2649012395746</v>
      </c>
      <c r="I64" s="226">
        <v>114.098520552431</v>
      </c>
      <c r="J64" s="226">
        <v>74.175493764648365</v>
      </c>
      <c r="K64" s="226">
        <v>84.685715944031784</v>
      </c>
      <c r="L64" s="226">
        <v>62.012415038251923</v>
      </c>
      <c r="M64" s="226">
        <v>59.110209926373393</v>
      </c>
      <c r="N64" s="226">
        <v>67.012684907070266</v>
      </c>
      <c r="O64" s="226">
        <v>63.065404013516897</v>
      </c>
      <c r="P64" s="226">
        <v>48.859793800386967</v>
      </c>
      <c r="Q64" s="226">
        <v>55.422041902552557</v>
      </c>
      <c r="R64" s="226">
        <v>52.354692018295808</v>
      </c>
      <c r="S64" s="226">
        <v>45.784380741930171</v>
      </c>
      <c r="T64" s="226">
        <v>51.654449579491668</v>
      </c>
      <c r="U64" s="226">
        <v>43.416874527756292</v>
      </c>
      <c r="V64" s="226">
        <v>48.419934810916743</v>
      </c>
      <c r="W64" s="226">
        <v>59.798707792489367</v>
      </c>
      <c r="DA64" s="174" t="s">
        <v>1182</v>
      </c>
    </row>
    <row r="65" spans="1:105" ht="12" customHeight="1" x14ac:dyDescent="0.25">
      <c r="A65" s="202" t="s">
        <v>95</v>
      </c>
      <c r="B65" s="226">
        <v>160.39129012558641</v>
      </c>
      <c r="C65" s="226">
        <v>136.0242341717065</v>
      </c>
      <c r="D65" s="226">
        <v>126.58484204903191</v>
      </c>
      <c r="E65" s="226">
        <v>150.18782083212079</v>
      </c>
      <c r="F65" s="226">
        <v>144.37104546604681</v>
      </c>
      <c r="G65" s="226">
        <v>131.94986004217321</v>
      </c>
      <c r="H65" s="226">
        <v>126.94465965575471</v>
      </c>
      <c r="I65" s="226">
        <v>135.47576768261911</v>
      </c>
      <c r="J65" s="226">
        <v>87.784379624048086</v>
      </c>
      <c r="K65" s="226">
        <v>100.2228992334424</v>
      </c>
      <c r="L65" s="226">
        <v>73.389755926591249</v>
      </c>
      <c r="M65" s="226">
        <v>69.95508684172674</v>
      </c>
      <c r="N65" s="226">
        <v>79.307419107638239</v>
      </c>
      <c r="O65" s="226">
        <v>74.635935483385126</v>
      </c>
      <c r="P65" s="226">
        <v>57.824039580172709</v>
      </c>
      <c r="Q65" s="226">
        <v>65.590255204102164</v>
      </c>
      <c r="R65" s="226">
        <v>61.960142440259602</v>
      </c>
      <c r="S65" s="226">
        <v>54.184384301558403</v>
      </c>
      <c r="T65" s="226">
        <v>61.131427389546353</v>
      </c>
      <c r="U65" s="226">
        <v>51.38251465810503</v>
      </c>
      <c r="V65" s="226">
        <v>57.303480207353182</v>
      </c>
      <c r="W65" s="226">
        <v>71.970634862639898</v>
      </c>
      <c r="DA65" s="174" t="s">
        <v>1183</v>
      </c>
    </row>
    <row r="66" spans="1:105" ht="12" customHeight="1" x14ac:dyDescent="0.25">
      <c r="A66" s="56" t="s">
        <v>96</v>
      </c>
      <c r="B66" s="262">
        <v>52.958191697215</v>
      </c>
      <c r="C66" s="262">
        <v>41.11276947581166</v>
      </c>
      <c r="D66" s="262">
        <v>38.750327284204509</v>
      </c>
      <c r="E66" s="262">
        <v>49.659076133034738</v>
      </c>
      <c r="F66" s="262">
        <v>46.56516325398659</v>
      </c>
      <c r="G66" s="262">
        <v>42.429583580984158</v>
      </c>
      <c r="H66" s="262">
        <v>39.752526539616667</v>
      </c>
      <c r="I66" s="262">
        <v>45.918036277505891</v>
      </c>
      <c r="J66" s="262">
        <v>26.74681112728036</v>
      </c>
      <c r="K66" s="262">
        <v>32.103726321979742</v>
      </c>
      <c r="L66" s="262">
        <v>21.93540396402717</v>
      </c>
      <c r="M66" s="262">
        <v>20.719316815993469</v>
      </c>
      <c r="N66" s="262">
        <v>23.78968854193695</v>
      </c>
      <c r="O66" s="262">
        <v>22.562146585359852</v>
      </c>
      <c r="P66" s="262">
        <v>16.936094728598341</v>
      </c>
      <c r="Q66" s="262">
        <v>19.389202117820741</v>
      </c>
      <c r="R66" s="262">
        <v>18.723435095581259</v>
      </c>
      <c r="S66" s="262">
        <v>16.30488073783124</v>
      </c>
      <c r="T66" s="262">
        <v>18.438328132443178</v>
      </c>
      <c r="U66" s="262">
        <v>15.5880439452333</v>
      </c>
      <c r="V66" s="262">
        <v>17.229599518515119</v>
      </c>
      <c r="W66" s="262">
        <v>26.211564734573741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0.49770461426956292</v>
      </c>
      <c r="G67" s="228">
        <v>0.45589726917143519</v>
      </c>
      <c r="H67" s="228">
        <v>0.25908035361150988</v>
      </c>
      <c r="I67" s="228">
        <v>0.46984089641826382</v>
      </c>
      <c r="J67" s="228">
        <v>0.17324273994764031</v>
      </c>
      <c r="K67" s="228">
        <v>0</v>
      </c>
      <c r="L67" s="228">
        <v>0</v>
      </c>
      <c r="M67" s="228">
        <v>2.6416946443345219</v>
      </c>
      <c r="N67" s="228">
        <v>1.411981995858834</v>
      </c>
      <c r="O67" s="228">
        <v>0.72178046394307882</v>
      </c>
      <c r="P67" s="228">
        <v>0.63649250957160386</v>
      </c>
      <c r="Q67" s="228">
        <v>0.79770175655803799</v>
      </c>
      <c r="R67" s="228">
        <v>0.6566822542705093</v>
      </c>
      <c r="S67" s="228">
        <v>0.39246642862226733</v>
      </c>
      <c r="T67" s="228">
        <v>0.87725655055740925</v>
      </c>
      <c r="U67" s="228">
        <v>0.75628673961575099</v>
      </c>
      <c r="V67" s="228">
        <v>0.77342536130038564</v>
      </c>
      <c r="W67" s="228">
        <v>1.0536382355073881</v>
      </c>
      <c r="DA67" s="69" t="s">
        <v>1185</v>
      </c>
    </row>
    <row r="68" spans="1:105" ht="12" customHeight="1" x14ac:dyDescent="0.25">
      <c r="A68" s="37" t="s">
        <v>162</v>
      </c>
      <c r="B68" s="228">
        <v>35.21593007471877</v>
      </c>
      <c r="C68" s="228">
        <v>24.816814282447218</v>
      </c>
      <c r="D68" s="228">
        <v>23.910159607556508</v>
      </c>
      <c r="E68" s="228">
        <v>33.828739327076349</v>
      </c>
      <c r="F68" s="228">
        <v>28.0763616739127</v>
      </c>
      <c r="G68" s="228">
        <v>25.20935556999472</v>
      </c>
      <c r="H68" s="228">
        <v>22.456566420470189</v>
      </c>
      <c r="I68" s="228">
        <v>28.850263678058418</v>
      </c>
      <c r="J68" s="228">
        <v>11.530484471507741</v>
      </c>
      <c r="K68" s="228">
        <v>18.788234832747388</v>
      </c>
      <c r="L68" s="228">
        <v>10.873820803468121</v>
      </c>
      <c r="M68" s="228">
        <v>6.5314795722048284</v>
      </c>
      <c r="N68" s="228">
        <v>9.4575374728729038</v>
      </c>
      <c r="O68" s="228">
        <v>8.9177029158976424</v>
      </c>
      <c r="P68" s="228">
        <v>6.1138140590766854</v>
      </c>
      <c r="Q68" s="228">
        <v>6.7848619975288056</v>
      </c>
      <c r="R68" s="228">
        <v>7.2204588163509662</v>
      </c>
      <c r="S68" s="228">
        <v>6.3488879483644256</v>
      </c>
      <c r="T68" s="228">
        <v>6.7446101527516378</v>
      </c>
      <c r="U68" s="228">
        <v>6.0051258933437293</v>
      </c>
      <c r="V68" s="228">
        <v>6.2799555627506178</v>
      </c>
      <c r="W68" s="228">
        <v>17.20891126043832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0.12565751596743119</v>
      </c>
      <c r="DA70" s="69" t="s">
        <v>1188</v>
      </c>
    </row>
    <row r="71" spans="1:105" ht="12" customHeight="1" x14ac:dyDescent="0.25">
      <c r="A71" s="37" t="s">
        <v>38</v>
      </c>
      <c r="B71" s="228">
        <v>17.74226162249623</v>
      </c>
      <c r="C71" s="228">
        <v>16.295955193364438</v>
      </c>
      <c r="D71" s="228">
        <v>14.840167676648001</v>
      </c>
      <c r="E71" s="228">
        <v>15.830336805958391</v>
      </c>
      <c r="F71" s="228">
        <v>17.991096965804331</v>
      </c>
      <c r="G71" s="228">
        <v>16.764330741818011</v>
      </c>
      <c r="H71" s="228">
        <v>17.03687976553497</v>
      </c>
      <c r="I71" s="228">
        <v>16.597931703029211</v>
      </c>
      <c r="J71" s="228">
        <v>15.04308391582498</v>
      </c>
      <c r="K71" s="228">
        <v>13.31549148923234</v>
      </c>
      <c r="L71" s="228">
        <v>11.061583160559049</v>
      </c>
      <c r="M71" s="228">
        <v>11.54614259945412</v>
      </c>
      <c r="N71" s="228">
        <v>12.92016907320521</v>
      </c>
      <c r="O71" s="228">
        <v>12.922663205519131</v>
      </c>
      <c r="P71" s="228">
        <v>10.185788159950061</v>
      </c>
      <c r="Q71" s="228">
        <v>11.806638363733891</v>
      </c>
      <c r="R71" s="228">
        <v>10.84629402495978</v>
      </c>
      <c r="S71" s="228">
        <v>9.563526360844552</v>
      </c>
      <c r="T71" s="228">
        <v>10.816461429134129</v>
      </c>
      <c r="U71" s="228">
        <v>8.8266313122738236</v>
      </c>
      <c r="V71" s="228">
        <v>10.17621859446411</v>
      </c>
      <c r="W71" s="228">
        <v>7.8233577226606048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676.77376000531046</v>
      </c>
      <c r="C72" s="263">
        <f t="shared" si="2"/>
        <v>481.23142118591977</v>
      </c>
      <c r="D72" s="263">
        <f t="shared" si="2"/>
        <v>463.54736812885619</v>
      </c>
      <c r="E72" s="263">
        <f t="shared" si="2"/>
        <v>634.90972049144841</v>
      </c>
      <c r="F72" s="263">
        <f t="shared" si="2"/>
        <v>708.24654542494852</v>
      </c>
      <c r="G72" s="263">
        <f t="shared" si="2"/>
        <v>651.35426806719249</v>
      </c>
      <c r="H72" s="263">
        <f t="shared" si="2"/>
        <v>592.58674880032447</v>
      </c>
      <c r="I72" s="263">
        <f t="shared" si="2"/>
        <v>761.1895053038786</v>
      </c>
      <c r="J72" s="263">
        <f t="shared" si="2"/>
        <v>417.41126501711403</v>
      </c>
      <c r="K72" s="263">
        <f t="shared" si="2"/>
        <v>518.1170621991032</v>
      </c>
      <c r="L72" s="263">
        <f t="shared" si="2"/>
        <v>330.47690382877556</v>
      </c>
      <c r="M72" s="263">
        <f t="shared" si="2"/>
        <v>313.8301625987275</v>
      </c>
      <c r="N72" s="263">
        <f t="shared" si="2"/>
        <v>374.72230508408069</v>
      </c>
      <c r="O72" s="263">
        <f t="shared" si="2"/>
        <v>387.60416430517876</v>
      </c>
      <c r="P72" s="263">
        <f t="shared" si="2"/>
        <v>254.88721040217129</v>
      </c>
      <c r="Q72" s="263">
        <f t="shared" si="2"/>
        <v>271.60900046009669</v>
      </c>
      <c r="R72" s="263">
        <f t="shared" si="2"/>
        <v>283.25079703126312</v>
      </c>
      <c r="S72" s="263">
        <f t="shared" si="2"/>
        <v>256.27631992128983</v>
      </c>
      <c r="T72" s="263">
        <f t="shared" si="2"/>
        <v>288.84694673783616</v>
      </c>
      <c r="U72" s="263">
        <f t="shared" si="2"/>
        <v>250.64371489608567</v>
      </c>
      <c r="V72" s="263">
        <f t="shared" si="2"/>
        <v>269.69467349756934</v>
      </c>
      <c r="W72" s="263">
        <f t="shared" si="2"/>
        <v>355.34235587738505</v>
      </c>
      <c r="DA72" s="70"/>
    </row>
    <row r="73" spans="1:105" ht="12" customHeight="1" x14ac:dyDescent="0.25">
      <c r="A73" s="60" t="s">
        <v>1054</v>
      </c>
      <c r="B73" s="264">
        <v>676.17513575612156</v>
      </c>
      <c r="C73" s="264">
        <v>480.723741467222</v>
      </c>
      <c r="D73" s="264">
        <v>463.07491880837898</v>
      </c>
      <c r="E73" s="264">
        <v>634.34917838587307</v>
      </c>
      <c r="F73" s="264">
        <v>707.70771311909789</v>
      </c>
      <c r="G73" s="264">
        <v>650.86179502930827</v>
      </c>
      <c r="H73" s="264">
        <v>592.1129565419327</v>
      </c>
      <c r="I73" s="264">
        <v>760.68387261242265</v>
      </c>
      <c r="J73" s="264">
        <v>417.08362965548179</v>
      </c>
      <c r="K73" s="264">
        <v>517.74300287357391</v>
      </c>
      <c r="L73" s="264">
        <v>330.20299314755772</v>
      </c>
      <c r="M73" s="264">
        <v>313.56907104378843</v>
      </c>
      <c r="N73" s="264">
        <v>374.42630806216482</v>
      </c>
      <c r="O73" s="264">
        <v>387.32560254034559</v>
      </c>
      <c r="P73" s="264">
        <v>254.67139524006589</v>
      </c>
      <c r="Q73" s="264">
        <v>271.36419965298978</v>
      </c>
      <c r="R73" s="264">
        <v>283.01954479980532</v>
      </c>
      <c r="S73" s="264">
        <v>256.07408895011372</v>
      </c>
      <c r="T73" s="264">
        <v>288.61878749805288</v>
      </c>
      <c r="U73" s="264">
        <v>250.45194127025749</v>
      </c>
      <c r="V73" s="264">
        <v>269.4808012057</v>
      </c>
      <c r="W73" s="264">
        <v>355.0737482884112</v>
      </c>
      <c r="DA73" s="72" t="s">
        <v>1190</v>
      </c>
    </row>
    <row r="74" spans="1:105" ht="12" customHeight="1" x14ac:dyDescent="0.25">
      <c r="A74" s="64" t="s">
        <v>30</v>
      </c>
      <c r="B74" s="231">
        <v>1.0388802965820221</v>
      </c>
      <c r="C74" s="231">
        <v>0.94980182684340053</v>
      </c>
      <c r="D74" s="231">
        <v>0.88285481472630922</v>
      </c>
      <c r="E74" s="231">
        <v>0.85398291043854002</v>
      </c>
      <c r="F74" s="231">
        <v>0.5538539914691013</v>
      </c>
      <c r="G74" s="231">
        <v>0.58334529041427563</v>
      </c>
      <c r="H74" s="231">
        <v>0.64168759200064474</v>
      </c>
      <c r="I74" s="231">
        <v>0.65038928768354753</v>
      </c>
      <c r="J74" s="231">
        <v>0.35122094163115442</v>
      </c>
      <c r="K74" s="231">
        <v>0.3100841201432632</v>
      </c>
      <c r="L74" s="231">
        <v>0.20872440166501049</v>
      </c>
      <c r="M74" s="231">
        <v>0.20331147669353161</v>
      </c>
      <c r="N74" s="231">
        <v>0.2175530009217875</v>
      </c>
      <c r="O74" s="231">
        <v>7.9492308842860501E-2</v>
      </c>
      <c r="P74" s="231">
        <v>6.7833293557178015E-2</v>
      </c>
      <c r="Q74" s="231">
        <v>5.0362467015379893E-2</v>
      </c>
      <c r="R74" s="231">
        <v>0</v>
      </c>
      <c r="S74" s="231">
        <v>0</v>
      </c>
      <c r="T74" s="231">
        <v>8.0595507110256828E-2</v>
      </c>
      <c r="U74" s="231">
        <v>3.5723677703960642E-2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34.183676829245172</v>
      </c>
      <c r="F75" s="231">
        <v>0</v>
      </c>
      <c r="G75" s="231">
        <v>0</v>
      </c>
      <c r="H75" s="231">
        <v>0</v>
      </c>
      <c r="I75" s="231">
        <v>83.825194731832951</v>
      </c>
      <c r="J75" s="231">
        <v>40.26872611373571</v>
      </c>
      <c r="K75" s="231">
        <v>0</v>
      </c>
      <c r="L75" s="231">
        <v>0</v>
      </c>
      <c r="M75" s="231">
        <v>3.231999853521978</v>
      </c>
      <c r="N75" s="231">
        <v>0</v>
      </c>
      <c r="O75" s="231">
        <v>0.2079359839699188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2.316140696111082</v>
      </c>
      <c r="C76" s="231">
        <v>10.75061057843563</v>
      </c>
      <c r="D76" s="231">
        <v>8.2457419390451605</v>
      </c>
      <c r="E76" s="231">
        <v>5.5723629207231324</v>
      </c>
      <c r="F76" s="231">
        <v>2.1358214617829012</v>
      </c>
      <c r="G76" s="231">
        <v>3.078871945292418</v>
      </c>
      <c r="H76" s="231">
        <v>3.5451933901849548</v>
      </c>
      <c r="I76" s="231">
        <v>3.4967330623775181</v>
      </c>
      <c r="J76" s="231">
        <v>1.4762889234320149</v>
      </c>
      <c r="K76" s="231">
        <v>1.8617472996912181</v>
      </c>
      <c r="L76" s="231">
        <v>0</v>
      </c>
      <c r="M76" s="231">
        <v>2.152419298434908</v>
      </c>
      <c r="N76" s="231">
        <v>1.533935137395154</v>
      </c>
      <c r="O76" s="231">
        <v>0.36952000441119198</v>
      </c>
      <c r="P76" s="231">
        <v>0.12893216192553361</v>
      </c>
      <c r="Q76" s="231">
        <v>0.47858712316786978</v>
      </c>
      <c r="R76" s="231">
        <v>0.75429786670353038</v>
      </c>
      <c r="S76" s="231">
        <v>0.46381629201154939</v>
      </c>
      <c r="T76" s="231">
        <v>0.7651105969093881</v>
      </c>
      <c r="U76" s="231">
        <v>0.70783693437263295</v>
      </c>
      <c r="V76" s="231">
        <v>1.0202765640585501</v>
      </c>
      <c r="W76" s="231">
        <v>0.55363542898284346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5.1636875932233544</v>
      </c>
      <c r="G77" s="231">
        <v>4.6207998488483737</v>
      </c>
      <c r="H77" s="231">
        <v>2.777463569808555</v>
      </c>
      <c r="I77" s="231">
        <v>3.7542046902453361</v>
      </c>
      <c r="J77" s="231">
        <v>1.4652316761491959</v>
      </c>
      <c r="K77" s="231">
        <v>0</v>
      </c>
      <c r="L77" s="231">
        <v>0</v>
      </c>
      <c r="M77" s="231">
        <v>24.637008989999082</v>
      </c>
      <c r="N77" s="231">
        <v>11.96034359417275</v>
      </c>
      <c r="O77" s="231">
        <v>5.3068942834139223</v>
      </c>
      <c r="P77" s="231">
        <v>5.8541247549616182</v>
      </c>
      <c r="Q77" s="231">
        <v>9.174163045393426</v>
      </c>
      <c r="R77" s="231">
        <v>6.2764907637026566</v>
      </c>
      <c r="S77" s="231">
        <v>3.5523646945061782</v>
      </c>
      <c r="T77" s="231">
        <v>8.0837718789785367</v>
      </c>
      <c r="U77" s="231">
        <v>6.8043919434676869</v>
      </c>
      <c r="V77" s="231">
        <v>7.4411808267706956</v>
      </c>
      <c r="W77" s="231">
        <v>12.30126362123575</v>
      </c>
      <c r="DA77" s="73" t="s">
        <v>1194</v>
      </c>
    </row>
    <row r="78" spans="1:105" ht="12" customHeight="1" x14ac:dyDescent="0.25">
      <c r="A78" s="64" t="s">
        <v>70</v>
      </c>
      <c r="B78" s="231">
        <v>92.469263430244212</v>
      </c>
      <c r="C78" s="231">
        <v>59.85169096785468</v>
      </c>
      <c r="D78" s="231">
        <v>48.626737968110064</v>
      </c>
      <c r="E78" s="231">
        <v>81.872985652946156</v>
      </c>
      <c r="F78" s="231">
        <v>21.721784609153051</v>
      </c>
      <c r="G78" s="231">
        <v>17.890873306191349</v>
      </c>
      <c r="H78" s="231">
        <v>13.56925300128853</v>
      </c>
      <c r="I78" s="231">
        <v>34.583700315374649</v>
      </c>
      <c r="J78" s="231">
        <v>18.812872242994121</v>
      </c>
      <c r="K78" s="231">
        <v>19.572297463727089</v>
      </c>
      <c r="L78" s="231">
        <v>3.0679144646150709</v>
      </c>
      <c r="M78" s="231">
        <v>14.70706594052765</v>
      </c>
      <c r="N78" s="231">
        <v>5.1535624114571821</v>
      </c>
      <c r="O78" s="231">
        <v>5.2613337410022121</v>
      </c>
      <c r="P78" s="231">
        <v>3.5037085601217428</v>
      </c>
      <c r="Q78" s="231">
        <v>10.917481951564531</v>
      </c>
      <c r="R78" s="231">
        <v>10.90674513619434</v>
      </c>
      <c r="S78" s="231">
        <v>5.8757811482993549</v>
      </c>
      <c r="T78" s="231">
        <v>6.7940280621250198</v>
      </c>
      <c r="U78" s="231">
        <v>4.1509947598640924</v>
      </c>
      <c r="V78" s="231">
        <v>4.3614303859829153</v>
      </c>
      <c r="W78" s="231">
        <v>4.6372599590376424</v>
      </c>
      <c r="DA78" s="73" t="s">
        <v>1195</v>
      </c>
    </row>
    <row r="79" spans="1:105" ht="12" customHeight="1" x14ac:dyDescent="0.25">
      <c r="A79" s="64" t="s">
        <v>34</v>
      </c>
      <c r="B79" s="231">
        <v>141.61045118793109</v>
      </c>
      <c r="C79" s="231">
        <v>0.77275412383789943</v>
      </c>
      <c r="D79" s="231">
        <v>40.461414704202831</v>
      </c>
      <c r="E79" s="231">
        <v>79.943365875359547</v>
      </c>
      <c r="F79" s="231">
        <v>70.228524568386007</v>
      </c>
      <c r="G79" s="231">
        <v>67.071639666997285</v>
      </c>
      <c r="H79" s="231">
        <v>57.35253991536468</v>
      </c>
      <c r="I79" s="231">
        <v>90.866899637641083</v>
      </c>
      <c r="J79" s="231">
        <v>35.673985608507763</v>
      </c>
      <c r="K79" s="231">
        <v>46.82500534234358</v>
      </c>
      <c r="L79" s="231">
        <v>21.86317132355785</v>
      </c>
      <c r="M79" s="231">
        <v>0.86175613430843945</v>
      </c>
      <c r="N79" s="231">
        <v>78.278557400874405</v>
      </c>
      <c r="O79" s="231">
        <v>49.414924731193587</v>
      </c>
      <c r="P79" s="231">
        <v>39.081356456587073</v>
      </c>
      <c r="Q79" s="231">
        <v>0.62123856331779648</v>
      </c>
      <c r="R79" s="231">
        <v>20.156659659883459</v>
      </c>
      <c r="S79" s="231">
        <v>15.61127758472084</v>
      </c>
      <c r="T79" s="231">
        <v>18.431056787440109</v>
      </c>
      <c r="U79" s="231">
        <v>15.824652778325399</v>
      </c>
      <c r="V79" s="231">
        <v>6.9850799490357112</v>
      </c>
      <c r="W79" s="231">
        <v>5.5803287688224099</v>
      </c>
      <c r="DA79" s="73" t="s">
        <v>1196</v>
      </c>
    </row>
    <row r="80" spans="1:105" ht="12" customHeight="1" x14ac:dyDescent="0.25">
      <c r="A80" s="64" t="s">
        <v>162</v>
      </c>
      <c r="B80" s="231">
        <v>437.54611338549898</v>
      </c>
      <c r="C80" s="231">
        <v>407.24237544776281</v>
      </c>
      <c r="D80" s="231">
        <v>364.85816938229459</v>
      </c>
      <c r="E80" s="231">
        <v>431.92280419716059</v>
      </c>
      <c r="F80" s="231">
        <v>278.34114394663573</v>
      </c>
      <c r="G80" s="231">
        <v>244.15195034137639</v>
      </c>
      <c r="H80" s="231">
        <v>230.04115079540949</v>
      </c>
      <c r="I80" s="231">
        <v>220.27499785471801</v>
      </c>
      <c r="J80" s="231">
        <v>93.185233503015013</v>
      </c>
      <c r="K80" s="231">
        <v>156.36277933716119</v>
      </c>
      <c r="L80" s="231">
        <v>104.8099292635477</v>
      </c>
      <c r="M80" s="231">
        <v>58.205661134516902</v>
      </c>
      <c r="N80" s="231">
        <v>76.549235058142813</v>
      </c>
      <c r="O80" s="231">
        <v>62.652239703392958</v>
      </c>
      <c r="P80" s="231">
        <v>53.731527850791373</v>
      </c>
      <c r="Q80" s="231">
        <v>74.561598808318081</v>
      </c>
      <c r="R80" s="231">
        <v>65.943910338369633</v>
      </c>
      <c r="S80" s="231">
        <v>54.911205921361123</v>
      </c>
      <c r="T80" s="231">
        <v>59.387161627378887</v>
      </c>
      <c r="U80" s="231">
        <v>51.626566175353148</v>
      </c>
      <c r="V80" s="231">
        <v>57.733555951547572</v>
      </c>
      <c r="W80" s="231">
        <v>191.4286391020008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1.194286759754007</v>
      </c>
      <c r="C82" s="231">
        <v>1.1565085224876399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0.93665573678091762</v>
      </c>
      <c r="K82" s="231">
        <v>0.92532437573505943</v>
      </c>
      <c r="L82" s="231">
        <v>10.993565373075119</v>
      </c>
      <c r="M82" s="231">
        <v>10.769373757089969</v>
      </c>
      <c r="N82" s="231">
        <v>10.619304378966101</v>
      </c>
      <c r="O82" s="231">
        <v>11.27821346245041</v>
      </c>
      <c r="P82" s="231">
        <v>9.4684431863965681</v>
      </c>
      <c r="Q82" s="231">
        <v>11.323846324868191</v>
      </c>
      <c r="R82" s="231">
        <v>11.778099396849139</v>
      </c>
      <c r="S82" s="231">
        <v>9.3844900060392469</v>
      </c>
      <c r="T82" s="231">
        <v>11.242875492056021</v>
      </c>
      <c r="U82" s="231">
        <v>10.627975574614229</v>
      </c>
      <c r="V82" s="231">
        <v>11.675872808778051</v>
      </c>
      <c r="W82" s="231">
        <v>12.83463732791548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329.56289694844781</v>
      </c>
      <c r="G83" s="231">
        <v>313.46431463018808</v>
      </c>
      <c r="H83" s="231">
        <v>284.18566827787589</v>
      </c>
      <c r="I83" s="231">
        <v>323.23175303254948</v>
      </c>
      <c r="J83" s="231">
        <v>224.91341490923591</v>
      </c>
      <c r="K83" s="231">
        <v>291.88576493477251</v>
      </c>
      <c r="L83" s="231">
        <v>189.25968832109689</v>
      </c>
      <c r="M83" s="231">
        <v>198.8004744586959</v>
      </c>
      <c r="N83" s="231">
        <v>190.11381708023461</v>
      </c>
      <c r="O83" s="231">
        <v>252.75504832166851</v>
      </c>
      <c r="P83" s="231">
        <v>142.83546897572489</v>
      </c>
      <c r="Q83" s="231">
        <v>164.23692136934449</v>
      </c>
      <c r="R83" s="231">
        <v>167.20334163810259</v>
      </c>
      <c r="S83" s="231">
        <v>166.27515330317539</v>
      </c>
      <c r="T83" s="231">
        <v>183.83418754605469</v>
      </c>
      <c r="U83" s="231">
        <v>160.67379942655629</v>
      </c>
      <c r="V83" s="231">
        <v>180.26340471952651</v>
      </c>
      <c r="W83" s="231">
        <v>127.7379840804162</v>
      </c>
      <c r="DA83" s="73" t="s">
        <v>1200</v>
      </c>
    </row>
    <row r="84" spans="1:105" ht="12" customHeight="1" x14ac:dyDescent="0.25">
      <c r="A84" s="60" t="s">
        <v>1066</v>
      </c>
      <c r="B84" s="264">
        <v>0.5986242491888758</v>
      </c>
      <c r="C84" s="264">
        <v>0.50767971869776662</v>
      </c>
      <c r="D84" s="264">
        <v>0.47244932047719618</v>
      </c>
      <c r="E84" s="264">
        <v>0.56054210557534156</v>
      </c>
      <c r="F84" s="264">
        <v>0.5388323058506187</v>
      </c>
      <c r="G84" s="264">
        <v>0.49247303788425922</v>
      </c>
      <c r="H84" s="264">
        <v>0.4737922583917224</v>
      </c>
      <c r="I84" s="264">
        <v>0.50563269145596246</v>
      </c>
      <c r="J84" s="264">
        <v>0.32763536163223378</v>
      </c>
      <c r="K84" s="264">
        <v>0.37405932552930432</v>
      </c>
      <c r="L84" s="264">
        <v>0.27391068121785839</v>
      </c>
      <c r="M84" s="264">
        <v>0.26109155493906011</v>
      </c>
      <c r="N84" s="264">
        <v>0.2959970219158673</v>
      </c>
      <c r="O84" s="264">
        <v>0.27856176483316031</v>
      </c>
      <c r="P84" s="264">
        <v>0.2158151621054066</v>
      </c>
      <c r="Q84" s="264">
        <v>0.24480080710691171</v>
      </c>
      <c r="R84" s="264">
        <v>0.23125223145779339</v>
      </c>
      <c r="S84" s="264">
        <v>0.20223097117608099</v>
      </c>
      <c r="T84" s="264">
        <v>0.22815923978326849</v>
      </c>
      <c r="U84" s="264">
        <v>0.1917736258281878</v>
      </c>
      <c r="V84" s="264">
        <v>0.21387229186932119</v>
      </c>
      <c r="W84" s="264">
        <v>0.26860758897383258</v>
      </c>
      <c r="DA84" s="72" t="s">
        <v>1201</v>
      </c>
    </row>
    <row r="85" spans="1:105" ht="12" customHeight="1" x14ac:dyDescent="0.25">
      <c r="A85" s="57" t="s">
        <v>1012</v>
      </c>
      <c r="B85" s="263">
        <v>230.11931243437201</v>
      </c>
      <c r="C85" s="263">
        <v>169.93178896764519</v>
      </c>
      <c r="D85" s="263">
        <v>161.8509273351614</v>
      </c>
      <c r="E85" s="263">
        <v>216.3090398379031</v>
      </c>
      <c r="F85" s="263">
        <v>201.29636778608301</v>
      </c>
      <c r="G85" s="263">
        <v>183.04700314478109</v>
      </c>
      <c r="H85" s="263">
        <v>168.15014507336099</v>
      </c>
      <c r="I85" s="263">
        <v>204.19706429694631</v>
      </c>
      <c r="J85" s="263">
        <v>106.7774010504846</v>
      </c>
      <c r="K85" s="263">
        <v>137.5443486327213</v>
      </c>
      <c r="L85" s="263">
        <v>88.633780985367139</v>
      </c>
      <c r="M85" s="263">
        <v>81.650046910393826</v>
      </c>
      <c r="N85" s="263">
        <v>95.439459808685271</v>
      </c>
      <c r="O85" s="263">
        <v>89.986423201304206</v>
      </c>
      <c r="P85" s="263">
        <v>65.051331856167465</v>
      </c>
      <c r="Q85" s="263">
        <v>74.355945296300789</v>
      </c>
      <c r="R85" s="263">
        <v>74.052688769210633</v>
      </c>
      <c r="S85" s="263">
        <v>64.269626063928371</v>
      </c>
      <c r="T85" s="263">
        <v>72.932572043413813</v>
      </c>
      <c r="U85" s="263">
        <v>62.574232344396009</v>
      </c>
      <c r="V85" s="263">
        <v>68.049745408989281</v>
      </c>
      <c r="W85" s="263">
        <v>111.51369868895191</v>
      </c>
      <c r="DA85" s="70" t="s">
        <v>1202</v>
      </c>
    </row>
    <row r="86" spans="1:105" ht="12" customHeight="1" x14ac:dyDescent="0.25">
      <c r="A86" s="60" t="s">
        <v>1014</v>
      </c>
      <c r="B86" s="264">
        <v>221.03345944031341</v>
      </c>
      <c r="C86" s="264">
        <v>160.98454842488451</v>
      </c>
      <c r="D86" s="264">
        <v>153.65693818070881</v>
      </c>
      <c r="E86" s="264">
        <v>208.25996483975641</v>
      </c>
      <c r="F86" s="264">
        <v>190.3170433448949</v>
      </c>
      <c r="G86" s="264">
        <v>172.7149100673021</v>
      </c>
      <c r="H86" s="264">
        <v>157.24219082458799</v>
      </c>
      <c r="I86" s="264">
        <v>194.8439683514481</v>
      </c>
      <c r="J86" s="264">
        <v>96.638326431328252</v>
      </c>
      <c r="K86" s="264">
        <v>129.5239877934614</v>
      </c>
      <c r="L86" s="264">
        <v>80.704751474982928</v>
      </c>
      <c r="M86" s="264">
        <v>74.025591854321021</v>
      </c>
      <c r="N86" s="264">
        <v>86.025934414658821</v>
      </c>
      <c r="O86" s="264">
        <v>80.138858962351193</v>
      </c>
      <c r="P86" s="264">
        <v>57.006491643725987</v>
      </c>
      <c r="Q86" s="264">
        <v>65.458085850436419</v>
      </c>
      <c r="R86" s="264">
        <v>66.255011420920653</v>
      </c>
      <c r="S86" s="264">
        <v>57.017024429784193</v>
      </c>
      <c r="T86" s="264">
        <v>64.74236253150292</v>
      </c>
      <c r="U86" s="264">
        <v>55.890763873027858</v>
      </c>
      <c r="V86" s="264">
        <v>60.097732444136462</v>
      </c>
      <c r="W86" s="264">
        <v>107.09462151416081</v>
      </c>
      <c r="DA86" s="72" t="s">
        <v>1203</v>
      </c>
    </row>
    <row r="87" spans="1:105" ht="12" customHeight="1" x14ac:dyDescent="0.25">
      <c r="A87" s="59" t="s">
        <v>30</v>
      </c>
      <c r="B87" s="232">
        <v>0.43303017791581649</v>
      </c>
      <c r="C87" s="232">
        <v>0.32137786056701689</v>
      </c>
      <c r="D87" s="232">
        <v>0.32306124443422202</v>
      </c>
      <c r="E87" s="232">
        <v>0.3439262092693034</v>
      </c>
      <c r="F87" s="232">
        <v>0.34479207853478322</v>
      </c>
      <c r="G87" s="232">
        <v>0.37541353475199069</v>
      </c>
      <c r="H87" s="232">
        <v>0.40559753596842218</v>
      </c>
      <c r="I87" s="232">
        <v>0.48544493203084499</v>
      </c>
      <c r="J87" s="232">
        <v>0.29622581030831829</v>
      </c>
      <c r="K87" s="232">
        <v>0.22696005365027669</v>
      </c>
      <c r="L87" s="232">
        <v>0.15697710257818451</v>
      </c>
      <c r="M87" s="232">
        <v>0.1523564088727126</v>
      </c>
      <c r="N87" s="232">
        <v>0.19804641719906119</v>
      </c>
      <c r="O87" s="232">
        <v>8.719646966843142E-2</v>
      </c>
      <c r="P87" s="232">
        <v>6.164946585537099E-2</v>
      </c>
      <c r="Q87" s="232">
        <v>3.4927916285731303E-2</v>
      </c>
      <c r="R87" s="232">
        <v>0</v>
      </c>
      <c r="S87" s="232">
        <v>0</v>
      </c>
      <c r="T87" s="232">
        <v>7.0091526015760686E-2</v>
      </c>
      <c r="U87" s="232">
        <v>3.1819441382256522E-2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0.95589490025022572</v>
      </c>
      <c r="C88" s="297">
        <v>3.6017091449913621</v>
      </c>
      <c r="D88" s="297">
        <v>2.9875684464317112</v>
      </c>
      <c r="E88" s="297">
        <v>2.2220203910074541</v>
      </c>
      <c r="F88" s="297">
        <v>1.3164958337518791</v>
      </c>
      <c r="G88" s="297">
        <v>1.9618617943910031</v>
      </c>
      <c r="H88" s="297">
        <v>2.2187284411237829</v>
      </c>
      <c r="I88" s="297">
        <v>2.584173241010165</v>
      </c>
      <c r="J88" s="297">
        <v>1.2328391225865061</v>
      </c>
      <c r="K88" s="297">
        <v>1.349221289444877</v>
      </c>
      <c r="L88" s="297">
        <v>0</v>
      </c>
      <c r="M88" s="297">
        <v>1.5970490812217719</v>
      </c>
      <c r="N88" s="297">
        <v>1.382615625907015</v>
      </c>
      <c r="O88" s="297">
        <v>0.40133247043382719</v>
      </c>
      <c r="P88" s="297">
        <v>0.116021969146303</v>
      </c>
      <c r="Q88" s="297">
        <v>0.32863910869996099</v>
      </c>
      <c r="R88" s="297">
        <v>0.59455223221330933</v>
      </c>
      <c r="S88" s="297">
        <v>0.40722233749450099</v>
      </c>
      <c r="T88" s="297">
        <v>0.65882709770937109</v>
      </c>
      <c r="U88" s="297">
        <v>0.62425518994819418</v>
      </c>
      <c r="V88" s="297">
        <v>0.86838032277295829</v>
      </c>
      <c r="W88" s="297">
        <v>0.28369535081446828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3.1234397935545659</v>
      </c>
      <c r="G89" s="297">
        <v>2.8894326616515071</v>
      </c>
      <c r="H89" s="297">
        <v>1.70581224560054</v>
      </c>
      <c r="I89" s="297">
        <v>2.7226745386823401</v>
      </c>
      <c r="J89" s="297">
        <v>1.20077042386257</v>
      </c>
      <c r="K89" s="297">
        <v>0</v>
      </c>
      <c r="L89" s="297">
        <v>0</v>
      </c>
      <c r="M89" s="297">
        <v>17.938990708892359</v>
      </c>
      <c r="N89" s="297">
        <v>10.579295746505551</v>
      </c>
      <c r="O89" s="297">
        <v>5.6562085927692669</v>
      </c>
      <c r="P89" s="297">
        <v>5.169631385906329</v>
      </c>
      <c r="Q89" s="297">
        <v>6.1822039162639637</v>
      </c>
      <c r="R89" s="297">
        <v>4.854926568483604</v>
      </c>
      <c r="S89" s="297">
        <v>3.0607071278889579</v>
      </c>
      <c r="T89" s="297">
        <v>6.8309313814284991</v>
      </c>
      <c r="U89" s="297">
        <v>5.8889368917155478</v>
      </c>
      <c r="V89" s="297">
        <v>6.2151635045888867</v>
      </c>
      <c r="W89" s="297">
        <v>6.2107520935092824</v>
      </c>
      <c r="DA89" s="122" t="s">
        <v>1206</v>
      </c>
    </row>
    <row r="90" spans="1:105" ht="12" customHeight="1" x14ac:dyDescent="0.25">
      <c r="A90" s="59" t="s">
        <v>70</v>
      </c>
      <c r="B90" s="297">
        <v>38.629923894682662</v>
      </c>
      <c r="C90" s="297">
        <v>20.297062077314191</v>
      </c>
      <c r="D90" s="297">
        <v>17.833825338805699</v>
      </c>
      <c r="E90" s="297">
        <v>33.046884420833798</v>
      </c>
      <c r="F90" s="297">
        <v>13.552870636372701</v>
      </c>
      <c r="G90" s="297">
        <v>11.53956853464282</v>
      </c>
      <c r="H90" s="297">
        <v>8.5960989643084815</v>
      </c>
      <c r="I90" s="297">
        <v>25.870918717435231</v>
      </c>
      <c r="J90" s="297">
        <v>15.902719540962901</v>
      </c>
      <c r="K90" s="297">
        <v>14.35772092237586</v>
      </c>
      <c r="L90" s="297">
        <v>2.312491427314745</v>
      </c>
      <c r="M90" s="297">
        <v>11.045838083778641</v>
      </c>
      <c r="N90" s="297">
        <v>4.7020067911075216</v>
      </c>
      <c r="O90" s="297">
        <v>5.7842018806121303</v>
      </c>
      <c r="P90" s="297">
        <v>3.1914510562794551</v>
      </c>
      <c r="Q90" s="297">
        <v>7.58860529480563</v>
      </c>
      <c r="R90" s="297">
        <v>8.7020895177817952</v>
      </c>
      <c r="S90" s="297">
        <v>5.2219469023674767</v>
      </c>
      <c r="T90" s="297">
        <v>5.9218284202196161</v>
      </c>
      <c r="U90" s="297">
        <v>3.705632732493739</v>
      </c>
      <c r="V90" s="297">
        <v>3.7575282559310632</v>
      </c>
      <c r="W90" s="297">
        <v>2.4149608326980911</v>
      </c>
      <c r="DA90" s="122" t="s">
        <v>1207</v>
      </c>
    </row>
    <row r="91" spans="1:105" ht="12" customHeight="1" x14ac:dyDescent="0.25">
      <c r="A91" s="59" t="s">
        <v>162</v>
      </c>
      <c r="B91" s="297">
        <v>181.01461046746471</v>
      </c>
      <c r="C91" s="297">
        <v>136.7643993420119</v>
      </c>
      <c r="D91" s="297">
        <v>132.5124831510372</v>
      </c>
      <c r="E91" s="297">
        <v>172.64713381864581</v>
      </c>
      <c r="F91" s="297">
        <v>171.97944500268099</v>
      </c>
      <c r="G91" s="297">
        <v>155.94863354186481</v>
      </c>
      <c r="H91" s="297">
        <v>144.3159536375868</v>
      </c>
      <c r="I91" s="297">
        <v>163.1807569222895</v>
      </c>
      <c r="J91" s="297">
        <v>78.005771533607955</v>
      </c>
      <c r="K91" s="297">
        <v>113.5900855279904</v>
      </c>
      <c r="L91" s="297">
        <v>78.235282945089992</v>
      </c>
      <c r="M91" s="297">
        <v>43.291357571555537</v>
      </c>
      <c r="N91" s="297">
        <v>69.163969833939674</v>
      </c>
      <c r="O91" s="297">
        <v>68.209919548867532</v>
      </c>
      <c r="P91" s="297">
        <v>48.467737766538527</v>
      </c>
      <c r="Q91" s="297">
        <v>51.32370961438113</v>
      </c>
      <c r="R91" s="297">
        <v>52.103443102441943</v>
      </c>
      <c r="S91" s="297">
        <v>48.327148062033253</v>
      </c>
      <c r="T91" s="297">
        <v>51.260684106129673</v>
      </c>
      <c r="U91" s="297">
        <v>45.640119617488118</v>
      </c>
      <c r="V91" s="297">
        <v>49.256660360843547</v>
      </c>
      <c r="W91" s="297">
        <v>98.185213237138925</v>
      </c>
      <c r="DA91" s="122" t="s">
        <v>1208</v>
      </c>
    </row>
    <row r="92" spans="1:105" ht="12" customHeight="1" x14ac:dyDescent="0.25">
      <c r="A92" s="60" t="s">
        <v>1021</v>
      </c>
      <c r="B92" s="264">
        <v>9.0858529940586141</v>
      </c>
      <c r="C92" s="264">
        <v>8.9472405427607367</v>
      </c>
      <c r="D92" s="264">
        <v>8.1939891544525487</v>
      </c>
      <c r="E92" s="264">
        <v>8.0490749981466685</v>
      </c>
      <c r="F92" s="264">
        <v>10.979324441188121</v>
      </c>
      <c r="G92" s="264">
        <v>10.332093077478969</v>
      </c>
      <c r="H92" s="264">
        <v>10.90795424877302</v>
      </c>
      <c r="I92" s="264">
        <v>9.3530959454982714</v>
      </c>
      <c r="J92" s="264">
        <v>10.1390746191563</v>
      </c>
      <c r="K92" s="264">
        <v>8.020360839259931</v>
      </c>
      <c r="L92" s="264">
        <v>7.9290295103842139</v>
      </c>
      <c r="M92" s="264">
        <v>7.6244550560728017</v>
      </c>
      <c r="N92" s="264">
        <v>9.4135253940264541</v>
      </c>
      <c r="O92" s="264">
        <v>9.8475642389530087</v>
      </c>
      <c r="P92" s="264">
        <v>8.0448402124414766</v>
      </c>
      <c r="Q92" s="264">
        <v>8.8978594458643645</v>
      </c>
      <c r="R92" s="264">
        <v>7.7976773482899757</v>
      </c>
      <c r="S92" s="264">
        <v>7.2526016341441846</v>
      </c>
      <c r="T92" s="264">
        <v>8.1902095119109006</v>
      </c>
      <c r="U92" s="264">
        <v>6.6834684713681414</v>
      </c>
      <c r="V92" s="264">
        <v>7.9520129648528171</v>
      </c>
      <c r="W92" s="264">
        <v>4.4190771747911448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67.32692746904516</v>
      </c>
      <c r="C93" s="263">
        <f t="shared" si="3"/>
        <v>52.152751576919911</v>
      </c>
      <c r="D93" s="263">
        <f t="shared" si="3"/>
        <v>49.194509019592388</v>
      </c>
      <c r="E93" s="263">
        <f t="shared" si="3"/>
        <v>62.932092534415268</v>
      </c>
      <c r="F93" s="263">
        <f t="shared" si="3"/>
        <v>61.84101481140511</v>
      </c>
      <c r="G93" s="263">
        <f t="shared" si="3"/>
        <v>56.549784492679308</v>
      </c>
      <c r="H93" s="263">
        <f t="shared" si="3"/>
        <v>52.995376370140079</v>
      </c>
      <c r="I93" s="263">
        <f t="shared" si="3"/>
        <v>61.740729520916972</v>
      </c>
      <c r="J93" s="263">
        <f t="shared" si="3"/>
        <v>36.908839500991888</v>
      </c>
      <c r="K93" s="263">
        <f t="shared" si="3"/>
        <v>43.316012421149566</v>
      </c>
      <c r="L93" s="263">
        <f t="shared" si="3"/>
        <v>29.693245416285492</v>
      </c>
      <c r="M93" s="263">
        <f t="shared" si="3"/>
        <v>29.404780142619444</v>
      </c>
      <c r="N93" s="263">
        <f t="shared" si="3"/>
        <v>33.213775622795239</v>
      </c>
      <c r="O93" s="263">
        <f t="shared" si="3"/>
        <v>32.013972070030988</v>
      </c>
      <c r="P93" s="263">
        <f t="shared" si="3"/>
        <v>23.621756063842749</v>
      </c>
      <c r="Q93" s="263">
        <f t="shared" si="3"/>
        <v>26.770119069364192</v>
      </c>
      <c r="R93" s="263">
        <f t="shared" si="3"/>
        <v>25.97081624858739</v>
      </c>
      <c r="S93" s="263">
        <f t="shared" si="3"/>
        <v>22.747627418043095</v>
      </c>
      <c r="T93" s="263">
        <f t="shared" si="3"/>
        <v>25.878653697527973</v>
      </c>
      <c r="U93" s="263">
        <f t="shared" si="3"/>
        <v>21.890298282588134</v>
      </c>
      <c r="V93" s="263">
        <f t="shared" si="3"/>
        <v>24.182759285710205</v>
      </c>
      <c r="W93" s="263">
        <f t="shared" si="3"/>
        <v>33.500974387611905</v>
      </c>
      <c r="DA93" s="70"/>
    </row>
    <row r="94" spans="1:105" ht="12" customHeight="1" x14ac:dyDescent="0.25">
      <c r="A94" s="60" t="s">
        <v>1024</v>
      </c>
      <c r="B94" s="264">
        <v>34.052645034182518</v>
      </c>
      <c r="C94" s="264">
        <v>23.99704241365702</v>
      </c>
      <c r="D94" s="264">
        <v>23.120337191130481</v>
      </c>
      <c r="E94" s="264">
        <v>32.711277249093662</v>
      </c>
      <c r="F94" s="264">
        <v>27.46557775703867</v>
      </c>
      <c r="G94" s="264">
        <v>24.663467407131218</v>
      </c>
      <c r="H94" s="264">
        <v>21.872836439135892</v>
      </c>
      <c r="I94" s="264">
        <v>28.197500566721569</v>
      </c>
      <c r="J94" s="264">
        <v>11.23480438198624</v>
      </c>
      <c r="K94" s="264">
        <v>18.16760455342083</v>
      </c>
      <c r="L94" s="264">
        <v>10.514626738529101</v>
      </c>
      <c r="M94" s="264">
        <v>7.4300042807994808</v>
      </c>
      <c r="N94" s="264">
        <v>9.8275812354128647</v>
      </c>
      <c r="O94" s="264">
        <v>8.9617082774489685</v>
      </c>
      <c r="P94" s="264">
        <v>6.2005646871240021</v>
      </c>
      <c r="Q94" s="264">
        <v>6.9137132658532083</v>
      </c>
      <c r="R94" s="264">
        <v>7.2863796113732828</v>
      </c>
      <c r="S94" s="264">
        <v>6.3221973156954538</v>
      </c>
      <c r="T94" s="264">
        <v>6.9152411844169723</v>
      </c>
      <c r="U94" s="264">
        <v>6.1579035212469897</v>
      </c>
      <c r="V94" s="264">
        <v>6.4185575185017427</v>
      </c>
      <c r="W94" s="264">
        <v>17.41052650121371</v>
      </c>
      <c r="DA94" s="72" t="s">
        <v>1210</v>
      </c>
    </row>
    <row r="95" spans="1:105" ht="12" customHeight="1" x14ac:dyDescent="0.25">
      <c r="A95" s="60" t="s">
        <v>1026</v>
      </c>
      <c r="B95" s="264">
        <v>11.59376979847471</v>
      </c>
      <c r="C95" s="264">
        <v>8.2425396920282807</v>
      </c>
      <c r="D95" s="264">
        <v>7.9399311276185243</v>
      </c>
      <c r="E95" s="264">
        <v>10.876617546478309</v>
      </c>
      <c r="F95" s="264">
        <v>12.13443067724266</v>
      </c>
      <c r="G95" s="264">
        <v>11.15974460337662</v>
      </c>
      <c r="H95" s="264">
        <v>10.152430856785291</v>
      </c>
      <c r="I95" s="264">
        <v>13.042765464333099</v>
      </c>
      <c r="J95" s="264">
        <v>7.1513596599949487</v>
      </c>
      <c r="K95" s="264">
        <v>8.8772758308761937</v>
      </c>
      <c r="L95" s="264">
        <v>5.6616951539325324</v>
      </c>
      <c r="M95" s="264">
        <v>5.3764881808881748</v>
      </c>
      <c r="N95" s="264">
        <v>6.4199527498319648</v>
      </c>
      <c r="O95" s="264">
        <v>6.6411254059006177</v>
      </c>
      <c r="P95" s="264">
        <v>4.3666224540599163</v>
      </c>
      <c r="Q95" s="264">
        <v>4.6528390293529238</v>
      </c>
      <c r="R95" s="264">
        <v>4.8526827997140467</v>
      </c>
      <c r="S95" s="264">
        <v>4.3906731875342793</v>
      </c>
      <c r="T95" s="264">
        <v>4.9486880022961914</v>
      </c>
      <c r="U95" s="264">
        <v>4.2942752537350826</v>
      </c>
      <c r="V95" s="264">
        <v>4.6205460820349717</v>
      </c>
      <c r="W95" s="264">
        <v>6.0881317301530551</v>
      </c>
      <c r="DA95" s="72" t="s">
        <v>1211</v>
      </c>
    </row>
    <row r="96" spans="1:105" ht="12" customHeight="1" x14ac:dyDescent="0.25">
      <c r="A96" s="64" t="s">
        <v>30</v>
      </c>
      <c r="B96" s="231">
        <v>1.781275052841819E-2</v>
      </c>
      <c r="C96" s="231">
        <v>1.628540174326195E-2</v>
      </c>
      <c r="D96" s="231">
        <v>1.5137521251747979E-2</v>
      </c>
      <c r="E96" s="231">
        <v>1.464248055259291E-2</v>
      </c>
      <c r="F96" s="231">
        <v>9.496438628845286E-3</v>
      </c>
      <c r="G96" s="231">
        <v>1.00020995337616E-2</v>
      </c>
      <c r="H96" s="231">
        <v>1.100244275600855E-2</v>
      </c>
      <c r="I96" s="231">
        <v>1.1151642942867159E-2</v>
      </c>
      <c r="J96" s="231">
        <v>6.022071103105129E-3</v>
      </c>
      <c r="K96" s="231">
        <v>5.316734847227814E-3</v>
      </c>
      <c r="L96" s="231">
        <v>3.5788104830599661E-3</v>
      </c>
      <c r="M96" s="231">
        <v>3.4859999037629829E-3</v>
      </c>
      <c r="N96" s="231">
        <v>3.730186571906532E-3</v>
      </c>
      <c r="O96" s="231">
        <v>1.362983464990618E-3</v>
      </c>
      <c r="P96" s="231">
        <v>1.1630767660435379E-3</v>
      </c>
      <c r="Q96" s="231">
        <v>8.6352014172580286E-4</v>
      </c>
      <c r="R96" s="231">
        <v>0</v>
      </c>
      <c r="S96" s="231">
        <v>0</v>
      </c>
      <c r="T96" s="231">
        <v>1.381899018192626E-3</v>
      </c>
      <c r="U96" s="231">
        <v>6.1252192479908669E-4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0.58611690827783369</v>
      </c>
      <c r="F97" s="231">
        <v>0</v>
      </c>
      <c r="G97" s="231">
        <v>0</v>
      </c>
      <c r="H97" s="231">
        <v>0</v>
      </c>
      <c r="I97" s="231">
        <v>1.4372755808987741</v>
      </c>
      <c r="J97" s="231">
        <v>0.69045180154164254</v>
      </c>
      <c r="K97" s="231">
        <v>0</v>
      </c>
      <c r="L97" s="231">
        <v>0</v>
      </c>
      <c r="M97" s="231">
        <v>5.5416208477610501E-2</v>
      </c>
      <c r="N97" s="231">
        <v>0</v>
      </c>
      <c r="O97" s="231">
        <v>3.5652921905665351E-3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3.971279130452373E-2</v>
      </c>
      <c r="C98" s="231">
        <v>0.1843310965583688</v>
      </c>
      <c r="D98" s="231">
        <v>0.14138235614359851</v>
      </c>
      <c r="E98" s="231">
        <v>9.5544319097414135E-2</v>
      </c>
      <c r="F98" s="231">
        <v>3.6621018799904197E-2</v>
      </c>
      <c r="G98" s="231">
        <v>5.2790661302247008E-2</v>
      </c>
      <c r="H98" s="231">
        <v>6.0786257706617268E-2</v>
      </c>
      <c r="I98" s="231">
        <v>5.995535184325719E-2</v>
      </c>
      <c r="J98" s="231">
        <v>2.531260472210271E-2</v>
      </c>
      <c r="K98" s="231">
        <v>3.1921714470342352E-2</v>
      </c>
      <c r="L98" s="231">
        <v>0</v>
      </c>
      <c r="M98" s="231">
        <v>3.690560704800782E-2</v>
      </c>
      <c r="N98" s="231">
        <v>2.6301012752952421E-2</v>
      </c>
      <c r="O98" s="231">
        <v>6.335828752833483E-3</v>
      </c>
      <c r="P98" s="231">
        <v>2.210684371457636E-3</v>
      </c>
      <c r="Q98" s="231">
        <v>8.205905010567836E-3</v>
      </c>
      <c r="R98" s="231">
        <v>1.293327033722139E-2</v>
      </c>
      <c r="S98" s="231">
        <v>7.952642790319207E-3</v>
      </c>
      <c r="T98" s="231">
        <v>1.3118666543426969E-2</v>
      </c>
      <c r="U98" s="231">
        <v>1.213664631840918E-2</v>
      </c>
      <c r="V98" s="231">
        <v>1.749376897931354E-2</v>
      </c>
      <c r="W98" s="231">
        <v>9.4926911335319226E-3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8.8537129068087708E-2</v>
      </c>
      <c r="G99" s="231">
        <v>7.9228718862115868E-2</v>
      </c>
      <c r="H99" s="231">
        <v>4.7622681682906967E-2</v>
      </c>
      <c r="I99" s="231">
        <v>6.4369987379655644E-2</v>
      </c>
      <c r="J99" s="231">
        <v>2.5123016000449309E-2</v>
      </c>
      <c r="K99" s="231">
        <v>0</v>
      </c>
      <c r="L99" s="231">
        <v>0</v>
      </c>
      <c r="M99" s="231">
        <v>0.42242874020144772</v>
      </c>
      <c r="N99" s="231">
        <v>0.20507330572935101</v>
      </c>
      <c r="O99" s="231">
        <v>9.099256599836518E-2</v>
      </c>
      <c r="P99" s="231">
        <v>0.1003754370599285</v>
      </c>
      <c r="Q99" s="231">
        <v>0.15730116181072859</v>
      </c>
      <c r="R99" s="231">
        <v>0.107617368945768</v>
      </c>
      <c r="S99" s="231">
        <v>6.0909217642673E-2</v>
      </c>
      <c r="T99" s="231">
        <v>0.13860520050542549</v>
      </c>
      <c r="U99" s="231">
        <v>0.1166688179430681</v>
      </c>
      <c r="V99" s="231">
        <v>0.12758726692594469</v>
      </c>
      <c r="W99" s="231">
        <v>0.21091875627085649</v>
      </c>
      <c r="DA99" s="73" t="s">
        <v>1215</v>
      </c>
    </row>
    <row r="100" spans="1:105" ht="12" customHeight="1" x14ac:dyDescent="0.25">
      <c r="A100" s="64" t="s">
        <v>70</v>
      </c>
      <c r="B100" s="231">
        <v>1.585487689437066</v>
      </c>
      <c r="C100" s="231">
        <v>1.026223370894592</v>
      </c>
      <c r="D100" s="231">
        <v>0.83375914942893381</v>
      </c>
      <c r="E100" s="231">
        <v>1.403802799274237</v>
      </c>
      <c r="F100" s="231">
        <v>0.37244399720341442</v>
      </c>
      <c r="G100" s="231">
        <v>0.30675879019673158</v>
      </c>
      <c r="H100" s="231">
        <v>0.23265983517462849</v>
      </c>
      <c r="I100" s="231">
        <v>0.59297575292757432</v>
      </c>
      <c r="J100" s="231">
        <v>0.3225674806712438</v>
      </c>
      <c r="K100" s="231">
        <v>0.33558866515843783</v>
      </c>
      <c r="L100" s="231">
        <v>5.2602783189275103E-2</v>
      </c>
      <c r="M100" s="231">
        <v>0.25216889517062058</v>
      </c>
      <c r="N100" s="231">
        <v>8.8363521639542739E-2</v>
      </c>
      <c r="O100" s="231">
        <v>9.0211380159544954E-2</v>
      </c>
      <c r="P100" s="231">
        <v>6.0074954459206513E-2</v>
      </c>
      <c r="Q100" s="231">
        <v>0.187192290624383</v>
      </c>
      <c r="R100" s="231">
        <v>0.18700819606191221</v>
      </c>
      <c r="S100" s="231">
        <v>0.1007467598515336</v>
      </c>
      <c r="T100" s="231">
        <v>0.1164911177465484</v>
      </c>
      <c r="U100" s="231">
        <v>7.1173391530765712E-2</v>
      </c>
      <c r="V100" s="231">
        <v>7.4781542847792967E-2</v>
      </c>
      <c r="W100" s="231">
        <v>7.9510945637843888E-2</v>
      </c>
      <c r="DA100" s="73" t="s">
        <v>1216</v>
      </c>
    </row>
    <row r="101" spans="1:105" ht="12" customHeight="1" x14ac:dyDescent="0.25">
      <c r="A101" s="64" t="s">
        <v>34</v>
      </c>
      <c r="B101" s="231">
        <v>2.4280676489162811</v>
      </c>
      <c r="C101" s="231">
        <v>1.3249723257836479E-2</v>
      </c>
      <c r="D101" s="231">
        <v>0.69375566032398339</v>
      </c>
      <c r="E101" s="231">
        <v>1.3707173361790781</v>
      </c>
      <c r="F101" s="231">
        <v>1.2041456481861199</v>
      </c>
      <c r="G101" s="231">
        <v>1.1500173685562369</v>
      </c>
      <c r="H101" s="231">
        <v>0.98337266482450747</v>
      </c>
      <c r="I101" s="231">
        <v>1.5580133917847609</v>
      </c>
      <c r="J101" s="231">
        <v>0.61166989891848356</v>
      </c>
      <c r="K101" s="231">
        <v>0.80286645285235969</v>
      </c>
      <c r="L101" s="231">
        <v>0.37486822863798069</v>
      </c>
      <c r="M101" s="231">
        <v>1.477576106436275E-2</v>
      </c>
      <c r="N101" s="231">
        <v>1.342172355461698</v>
      </c>
      <c r="O101" s="231">
        <v>0.84727348233793276</v>
      </c>
      <c r="P101" s="231">
        <v>0.67009303686260546</v>
      </c>
      <c r="Q101" s="231">
        <v>1.065182156541088E-2</v>
      </c>
      <c r="R101" s="231">
        <v>0.34560820066471182</v>
      </c>
      <c r="S101" s="231">
        <v>0.26767260286042421</v>
      </c>
      <c r="T101" s="231">
        <v>0.31602083282350418</v>
      </c>
      <c r="U101" s="231">
        <v>0.27133115630987931</v>
      </c>
      <c r="V101" s="231">
        <v>0.1197669134380447</v>
      </c>
      <c r="W101" s="231">
        <v>9.5680902364424308E-2</v>
      </c>
      <c r="DA101" s="73" t="s">
        <v>1217</v>
      </c>
    </row>
    <row r="102" spans="1:105" ht="12" customHeight="1" x14ac:dyDescent="0.25">
      <c r="A102" s="64" t="s">
        <v>162</v>
      </c>
      <c r="B102" s="231">
        <v>7.5022115522426081</v>
      </c>
      <c r="C102" s="231">
        <v>6.9826204831469596</v>
      </c>
      <c r="D102" s="231">
        <v>6.2558964404702602</v>
      </c>
      <c r="E102" s="231">
        <v>7.4057937030971512</v>
      </c>
      <c r="F102" s="231">
        <v>4.7724664479903467</v>
      </c>
      <c r="G102" s="231">
        <v>4.1862549484923433</v>
      </c>
      <c r="H102" s="231">
        <v>3.9443096994624152</v>
      </c>
      <c r="I102" s="231">
        <v>3.7768582168158948</v>
      </c>
      <c r="J102" s="231">
        <v>1.5977637873994961</v>
      </c>
      <c r="K102" s="231">
        <v>2.6810126146646498</v>
      </c>
      <c r="L102" s="231">
        <v>1.7970820401687471</v>
      </c>
      <c r="M102" s="231">
        <v>0.99800037072792669</v>
      </c>
      <c r="N102" s="231">
        <v>1.3125212131928099</v>
      </c>
      <c r="O102" s="231">
        <v>1.074241873250394</v>
      </c>
      <c r="P102" s="231">
        <v>0.92128641217456675</v>
      </c>
      <c r="Q102" s="231">
        <v>1.278440993579584</v>
      </c>
      <c r="R102" s="231">
        <v>1.130681203205411</v>
      </c>
      <c r="S102" s="231">
        <v>0.94151329610338863</v>
      </c>
      <c r="T102" s="231">
        <v>1.018258502100517</v>
      </c>
      <c r="U102" s="231">
        <v>0.88519451850806508</v>
      </c>
      <c r="V102" s="231">
        <v>0.98990560574386299</v>
      </c>
      <c r="W102" s="231">
        <v>3.2822555240841682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2.0477366045811261E-2</v>
      </c>
      <c r="C104" s="231">
        <v>1.9829616427262171E-2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1.6059997504219631E-2</v>
      </c>
      <c r="K104" s="231">
        <v>1.5865708799234671E-2</v>
      </c>
      <c r="L104" s="231">
        <v>0.1884968249496326</v>
      </c>
      <c r="M104" s="231">
        <v>0.1846528119875569</v>
      </c>
      <c r="N104" s="231">
        <v>0.1820797066901802</v>
      </c>
      <c r="O104" s="231">
        <v>0.19337743094544821</v>
      </c>
      <c r="P104" s="231">
        <v>0.1623469199740156</v>
      </c>
      <c r="Q104" s="231">
        <v>0.19415985679067771</v>
      </c>
      <c r="R104" s="231">
        <v>0.20194852760731161</v>
      </c>
      <c r="S104" s="231">
        <v>0.16090744993815839</v>
      </c>
      <c r="T104" s="231">
        <v>0.1927715223986341</v>
      </c>
      <c r="U104" s="231">
        <v>0.18222838392024371</v>
      </c>
      <c r="V104" s="231">
        <v>0.2001957398061831</v>
      </c>
      <c r="W104" s="231">
        <v>0.22006403778862341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5.6507199973659423</v>
      </c>
      <c r="G105" s="231">
        <v>5.3746920164331824</v>
      </c>
      <c r="H105" s="231">
        <v>4.8726772751782041</v>
      </c>
      <c r="I105" s="231">
        <v>5.5421655397403189</v>
      </c>
      <c r="J105" s="231">
        <v>3.8563890021342062</v>
      </c>
      <c r="K105" s="231">
        <v>5.0047039400839406</v>
      </c>
      <c r="L105" s="231">
        <v>3.2450664665038369</v>
      </c>
      <c r="M105" s="231">
        <v>3.4086537863068789</v>
      </c>
      <c r="N105" s="231">
        <v>3.2597114477935238</v>
      </c>
      <c r="O105" s="231">
        <v>4.3337645688005422</v>
      </c>
      <c r="P105" s="231">
        <v>2.4490719323920929</v>
      </c>
      <c r="Q105" s="231">
        <v>2.816023479829846</v>
      </c>
      <c r="R105" s="231">
        <v>2.8668860328917112</v>
      </c>
      <c r="S105" s="231">
        <v>2.850971218347782</v>
      </c>
      <c r="T105" s="231">
        <v>3.152040261159943</v>
      </c>
      <c r="U105" s="231">
        <v>2.7549298172798529</v>
      </c>
      <c r="V105" s="231">
        <v>3.0908152442938301</v>
      </c>
      <c r="W105" s="231">
        <v>2.190208872873606</v>
      </c>
      <c r="DA105" s="73" t="s">
        <v>1221</v>
      </c>
    </row>
    <row r="106" spans="1:105" ht="12" customHeight="1" x14ac:dyDescent="0.25">
      <c r="A106" s="60" t="s">
        <v>1038</v>
      </c>
      <c r="B106" s="264">
        <v>21.680512636387931</v>
      </c>
      <c r="C106" s="264">
        <v>19.91316947123461</v>
      </c>
      <c r="D106" s="264">
        <v>18.134240700843382</v>
      </c>
      <c r="E106" s="264">
        <v>19.344197738843299</v>
      </c>
      <c r="F106" s="264">
        <v>22.241006377123782</v>
      </c>
      <c r="G106" s="264">
        <v>20.72657248217147</v>
      </c>
      <c r="H106" s="264">
        <v>20.9701090742189</v>
      </c>
      <c r="I106" s="264">
        <v>20.500463489862309</v>
      </c>
      <c r="J106" s="264">
        <v>18.522675459010699</v>
      </c>
      <c r="K106" s="264">
        <v>16.271132036852539</v>
      </c>
      <c r="L106" s="264">
        <v>13.516923523823859</v>
      </c>
      <c r="M106" s="264">
        <v>16.59828768093179</v>
      </c>
      <c r="N106" s="264">
        <v>16.966241637550411</v>
      </c>
      <c r="O106" s="264">
        <v>16.411138386681401</v>
      </c>
      <c r="P106" s="264">
        <v>13.054568922658831</v>
      </c>
      <c r="Q106" s="264">
        <v>15.203566774158061</v>
      </c>
      <c r="R106" s="264">
        <v>13.831753837500059</v>
      </c>
      <c r="S106" s="264">
        <v>12.034756914813361</v>
      </c>
      <c r="T106" s="264">
        <v>14.01472451081481</v>
      </c>
      <c r="U106" s="264">
        <v>11.438119507606061</v>
      </c>
      <c r="V106" s="264">
        <v>13.14365568517349</v>
      </c>
      <c r="W106" s="264">
        <v>10.00231615624514</v>
      </c>
      <c r="DA106" s="72" t="s">
        <v>1222</v>
      </c>
    </row>
    <row r="107" spans="1:105" ht="12" customHeight="1" x14ac:dyDescent="0.25">
      <c r="A107" s="132" t="s">
        <v>1040</v>
      </c>
      <c r="B107" s="318">
        <v>42.072607692895929</v>
      </c>
      <c r="C107" s="318">
        <v>35.680829280391627</v>
      </c>
      <c r="D107" s="318">
        <v>33.20476065268911</v>
      </c>
      <c r="E107" s="318">
        <v>39.396112227622488</v>
      </c>
      <c r="F107" s="318">
        <v>37.870300521619562</v>
      </c>
      <c r="G107" s="318">
        <v>34.61207084462049</v>
      </c>
      <c r="H107" s="318">
        <v>33.299145235522722</v>
      </c>
      <c r="I107" s="318">
        <v>35.48008485702195</v>
      </c>
      <c r="J107" s="318">
        <v>23.026922238701069</v>
      </c>
      <c r="K107" s="318">
        <v>26.289698885716501</v>
      </c>
      <c r="L107" s="318">
        <v>19.251035435647339</v>
      </c>
      <c r="M107" s="318">
        <v>18.350079499391239</v>
      </c>
      <c r="N107" s="318">
        <v>20.803311256110781</v>
      </c>
      <c r="O107" s="318">
        <v>19.577923657363389</v>
      </c>
      <c r="P107" s="318">
        <v>15.167956630127501</v>
      </c>
      <c r="Q107" s="318">
        <v>17.20513048756191</v>
      </c>
      <c r="R107" s="318">
        <v>16.25290727098616</v>
      </c>
      <c r="S107" s="318">
        <v>14.213230294585109</v>
      </c>
      <c r="T107" s="318">
        <v>16.035525122675249</v>
      </c>
      <c r="U107" s="318">
        <v>13.478265433193039</v>
      </c>
      <c r="V107" s="318">
        <v>15.03140750544407</v>
      </c>
      <c r="W107" s="318">
        <v>18.59462501471603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722.98574942614607</v>
      </c>
      <c r="C110" s="225">
        <v>773.09894365271646</v>
      </c>
      <c r="D110" s="225">
        <v>796.7160538571253</v>
      </c>
      <c r="E110" s="225">
        <v>778.11972989671892</v>
      </c>
      <c r="F110" s="225">
        <v>775.5741199866834</v>
      </c>
      <c r="G110" s="225">
        <v>724.33206773136192</v>
      </c>
      <c r="H110" s="225">
        <v>711.58963513459219</v>
      </c>
      <c r="I110" s="225">
        <v>694.09605653145513</v>
      </c>
      <c r="J110" s="225">
        <v>730.84653045847006</v>
      </c>
      <c r="K110" s="225">
        <v>657.15594293640333</v>
      </c>
      <c r="L110" s="225">
        <v>679.88932034852041</v>
      </c>
      <c r="M110" s="225">
        <v>692.63827568194392</v>
      </c>
      <c r="N110" s="225">
        <v>667.0022918058479</v>
      </c>
      <c r="O110" s="225">
        <v>661.92927122411663</v>
      </c>
      <c r="P110" s="225">
        <v>681.16786124959526</v>
      </c>
      <c r="Q110" s="225">
        <v>447.39835340876732</v>
      </c>
      <c r="R110" s="225">
        <v>463.67969955581219</v>
      </c>
      <c r="S110" s="225">
        <v>511.55156520914443</v>
      </c>
      <c r="T110" s="225">
        <v>483.22051567230949</v>
      </c>
      <c r="U110" s="225">
        <v>569.32206888911378</v>
      </c>
      <c r="V110" s="225">
        <v>584.82798460883782</v>
      </c>
      <c r="W110" s="225">
        <v>542.97415278465303</v>
      </c>
      <c r="DA110" s="89" t="s">
        <v>1224</v>
      </c>
    </row>
    <row r="111" spans="1:105" ht="12" customHeight="1" x14ac:dyDescent="0.25">
      <c r="A111" s="55" t="s">
        <v>92</v>
      </c>
      <c r="B111" s="261">
        <v>0.76469480471671769</v>
      </c>
      <c r="C111" s="261">
        <v>0.93460430616692136</v>
      </c>
      <c r="D111" s="261">
        <v>0.94025316459208974</v>
      </c>
      <c r="E111" s="261">
        <v>0.82189401290734887</v>
      </c>
      <c r="F111" s="261">
        <v>0.76159458816595593</v>
      </c>
      <c r="G111" s="261">
        <v>0.70957337835305356</v>
      </c>
      <c r="H111" s="261">
        <v>0.72803931803475141</v>
      </c>
      <c r="I111" s="261">
        <v>0.61618285549857466</v>
      </c>
      <c r="J111" s="261">
        <v>0.75035994962217134</v>
      </c>
      <c r="K111" s="261">
        <v>0.65049057512532771</v>
      </c>
      <c r="L111" s="261">
        <v>0.72473204769383748</v>
      </c>
      <c r="M111" s="261">
        <v>0.51965159209828293</v>
      </c>
      <c r="N111" s="261">
        <v>0.71446756923736154</v>
      </c>
      <c r="O111" s="261">
        <v>0.73162325696954844</v>
      </c>
      <c r="P111" s="261">
        <v>0.78781179961391568</v>
      </c>
      <c r="Q111" s="261">
        <v>0.85567830615634299</v>
      </c>
      <c r="R111" s="261">
        <v>0.80900036581933121</v>
      </c>
      <c r="S111" s="261">
        <v>0.81455332289757765</v>
      </c>
      <c r="T111" s="261">
        <v>0.8482150769510679</v>
      </c>
      <c r="U111" s="261">
        <v>1.2160608136311111</v>
      </c>
      <c r="V111" s="261">
        <v>1.3806841207447691</v>
      </c>
      <c r="W111" s="261">
        <v>1.188455011015628</v>
      </c>
      <c r="DA111" s="67" t="s">
        <v>1225</v>
      </c>
    </row>
    <row r="112" spans="1:105" ht="12" customHeight="1" x14ac:dyDescent="0.25">
      <c r="A112" s="202" t="s">
        <v>93</v>
      </c>
      <c r="B112" s="226">
        <v>1.644545065210391</v>
      </c>
      <c r="C112" s="226">
        <v>2.0099507544066229</v>
      </c>
      <c r="D112" s="226">
        <v>2.0220991333283611</v>
      </c>
      <c r="E112" s="226">
        <v>1.767557115225157</v>
      </c>
      <c r="F112" s="226">
        <v>1.63787777023442</v>
      </c>
      <c r="G112" s="226">
        <v>1.526001472191862</v>
      </c>
      <c r="H112" s="226">
        <v>1.565714138984805</v>
      </c>
      <c r="I112" s="226">
        <v>1.3251567396914929</v>
      </c>
      <c r="J112" s="226">
        <v>1.6137166679716051</v>
      </c>
      <c r="K112" s="226">
        <v>1.3989385813658319</v>
      </c>
      <c r="L112" s="226">
        <v>1.5586015561806359</v>
      </c>
      <c r="M112" s="226">
        <v>1.1175575617131861</v>
      </c>
      <c r="N112" s="226">
        <v>1.5365268705826221</v>
      </c>
      <c r="O112" s="226">
        <v>1.573421722523864</v>
      </c>
      <c r="P112" s="226">
        <v>1.694260245235401</v>
      </c>
      <c r="Q112" s="226">
        <v>1.8402132813211669</v>
      </c>
      <c r="R112" s="226">
        <v>1.73982816563589</v>
      </c>
      <c r="S112" s="226">
        <v>1.7517703000717819</v>
      </c>
      <c r="T112" s="226">
        <v>1.8241629345888959</v>
      </c>
      <c r="U112" s="226">
        <v>2.6596568360811288</v>
      </c>
      <c r="V112" s="226">
        <v>2.9692855808354879</v>
      </c>
      <c r="W112" s="226">
        <v>2.555879563369531</v>
      </c>
      <c r="DA112" s="174" t="s">
        <v>1226</v>
      </c>
    </row>
    <row r="113" spans="1:105" ht="12" customHeight="1" x14ac:dyDescent="0.25">
      <c r="A113" s="202" t="s">
        <v>94</v>
      </c>
      <c r="B113" s="226">
        <v>10.57830821384024</v>
      </c>
      <c r="C113" s="226">
        <v>12.92872966788166</v>
      </c>
      <c r="D113" s="226">
        <v>13.006872431647279</v>
      </c>
      <c r="E113" s="226">
        <v>11.36956617727345</v>
      </c>
      <c r="F113" s="226">
        <v>10.535421762930239</v>
      </c>
      <c r="G113" s="226">
        <v>9.8157929807501549</v>
      </c>
      <c r="H113" s="226">
        <v>10.07123920610217</v>
      </c>
      <c r="I113" s="226">
        <v>8.5238870740893375</v>
      </c>
      <c r="J113" s="226">
        <v>10.38000882112104</v>
      </c>
      <c r="K113" s="226">
        <v>8.9984785452060301</v>
      </c>
      <c r="L113" s="226">
        <v>10.02548850294991</v>
      </c>
      <c r="M113" s="226">
        <v>7.1885341329928538</v>
      </c>
      <c r="N113" s="226">
        <v>9.8834961471797449</v>
      </c>
      <c r="O113" s="226">
        <v>10.120817169020221</v>
      </c>
      <c r="P113" s="226">
        <v>10.89809421930541</v>
      </c>
      <c r="Q113" s="226">
        <v>11.836916896240361</v>
      </c>
      <c r="R113" s="226">
        <v>11.19120355200614</v>
      </c>
      <c r="S113" s="226">
        <v>11.26801967670006</v>
      </c>
      <c r="T113" s="226">
        <v>11.73367526530869</v>
      </c>
      <c r="U113" s="226">
        <v>16.79032243093943</v>
      </c>
      <c r="V113" s="226">
        <v>19.058919004255959</v>
      </c>
      <c r="W113" s="226">
        <v>16.44034107105443</v>
      </c>
      <c r="DA113" s="174" t="s">
        <v>1227</v>
      </c>
    </row>
    <row r="114" spans="1:105" ht="12" customHeight="1" x14ac:dyDescent="0.25">
      <c r="A114" s="202" t="s">
        <v>95</v>
      </c>
      <c r="B114" s="226">
        <v>14.752820414828459</v>
      </c>
      <c r="C114" s="226">
        <v>18.030787449790171</v>
      </c>
      <c r="D114" s="226">
        <v>18.13976765127876</v>
      </c>
      <c r="E114" s="226">
        <v>15.856332091776981</v>
      </c>
      <c r="F114" s="226">
        <v>14.69300970637541</v>
      </c>
      <c r="G114" s="226">
        <v>13.68939419676545</v>
      </c>
      <c r="H114" s="226">
        <v>14.04564703153666</v>
      </c>
      <c r="I114" s="226">
        <v>11.887664142342681</v>
      </c>
      <c r="J114" s="226">
        <v>14.476266237164371</v>
      </c>
      <c r="K114" s="226">
        <v>12.549543395835521</v>
      </c>
      <c r="L114" s="226">
        <v>13.981841752487011</v>
      </c>
      <c r="M114" s="226">
        <v>10.025341573159601</v>
      </c>
      <c r="N114" s="226">
        <v>13.78381502811769</v>
      </c>
      <c r="O114" s="226">
        <v>14.11478991985846</v>
      </c>
      <c r="P114" s="226">
        <v>15.19880340326422</v>
      </c>
      <c r="Q114" s="226">
        <v>16.508113178911401</v>
      </c>
      <c r="R114" s="226">
        <v>15.60758231760769</v>
      </c>
      <c r="S114" s="226">
        <v>15.714712349146151</v>
      </c>
      <c r="T114" s="226">
        <v>16.364129357521481</v>
      </c>
      <c r="U114" s="226">
        <v>23.800782197927759</v>
      </c>
      <c r="V114" s="226">
        <v>26.636750710629752</v>
      </c>
      <c r="W114" s="226">
        <v>22.9281842121468</v>
      </c>
      <c r="DA114" s="174" t="s">
        <v>1228</v>
      </c>
    </row>
    <row r="115" spans="1:105" ht="12" customHeight="1" x14ac:dyDescent="0.25">
      <c r="A115" s="56" t="s">
        <v>96</v>
      </c>
      <c r="B115" s="262">
        <v>55.350633924920892</v>
      </c>
      <c r="C115" s="262">
        <v>61.925612984783427</v>
      </c>
      <c r="D115" s="262">
        <v>63.098722642819517</v>
      </c>
      <c r="E115" s="262">
        <v>59.574695254183879</v>
      </c>
      <c r="F115" s="262">
        <v>53.850156612244042</v>
      </c>
      <c r="G115" s="262">
        <v>50.019487982185929</v>
      </c>
      <c r="H115" s="262">
        <v>49.978961491739931</v>
      </c>
      <c r="I115" s="262">
        <v>45.783963803146968</v>
      </c>
      <c r="J115" s="262">
        <v>50.119474076006483</v>
      </c>
      <c r="K115" s="262">
        <v>44.017092998646348</v>
      </c>
      <c r="L115" s="262">
        <v>47.542231259458703</v>
      </c>
      <c r="M115" s="262">
        <v>49.000948624542218</v>
      </c>
      <c r="N115" s="262">
        <v>45.225890792368787</v>
      </c>
      <c r="O115" s="262">
        <v>42.471458397536452</v>
      </c>
      <c r="P115" s="262">
        <v>47.458517527551422</v>
      </c>
      <c r="Q115" s="262">
        <v>30.904024175688019</v>
      </c>
      <c r="R115" s="262">
        <v>30.861135468962271</v>
      </c>
      <c r="S115" s="262">
        <v>33.638397552514142</v>
      </c>
      <c r="T115" s="262">
        <v>31.429652782557259</v>
      </c>
      <c r="U115" s="262">
        <v>35.872957613891273</v>
      </c>
      <c r="V115" s="262">
        <v>36.552712233462941</v>
      </c>
      <c r="W115" s="262">
        <v>35.546479656057222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0.57556914981411378</v>
      </c>
      <c r="G116" s="228">
        <v>0.53744925242801656</v>
      </c>
      <c r="H116" s="228">
        <v>0.32572941001653583</v>
      </c>
      <c r="I116" s="228">
        <v>0.4684690448182276</v>
      </c>
      <c r="J116" s="228">
        <v>0.32463066241216498</v>
      </c>
      <c r="K116" s="228">
        <v>0</v>
      </c>
      <c r="L116" s="228">
        <v>0</v>
      </c>
      <c r="M116" s="228">
        <v>6.2475777892852067</v>
      </c>
      <c r="N116" s="228">
        <v>2.6842782507611278</v>
      </c>
      <c r="O116" s="228">
        <v>1.358694698243142</v>
      </c>
      <c r="P116" s="228">
        <v>1.7835865591051241</v>
      </c>
      <c r="Q116" s="228">
        <v>1.2714393413332059</v>
      </c>
      <c r="R116" s="228">
        <v>1.0823847176359469</v>
      </c>
      <c r="S116" s="228">
        <v>0.80969262911439499</v>
      </c>
      <c r="T116" s="228">
        <v>1.4953562268332321</v>
      </c>
      <c r="U116" s="228">
        <v>1.7404519931751969</v>
      </c>
      <c r="V116" s="228">
        <v>1.6408271495396629</v>
      </c>
      <c r="W116" s="228">
        <v>1.4288780728113399</v>
      </c>
      <c r="DA116" s="69" t="s">
        <v>1230</v>
      </c>
    </row>
    <row r="117" spans="1:105" ht="12" customHeight="1" x14ac:dyDescent="0.25">
      <c r="A117" s="37" t="s">
        <v>162</v>
      </c>
      <c r="B117" s="228">
        <v>36.806846899832443</v>
      </c>
      <c r="C117" s="228">
        <v>37.380027090469611</v>
      </c>
      <c r="D117" s="228">
        <v>38.933878373660463</v>
      </c>
      <c r="E117" s="228">
        <v>40.583454086918373</v>
      </c>
      <c r="F117" s="228">
        <v>32.468832225403297</v>
      </c>
      <c r="G117" s="228">
        <v>29.718864800198791</v>
      </c>
      <c r="H117" s="228">
        <v>28.233573210670261</v>
      </c>
      <c r="I117" s="228">
        <v>28.766026054875919</v>
      </c>
      <c r="J117" s="228">
        <v>21.60638196469327</v>
      </c>
      <c r="K117" s="228">
        <v>25.760357897994009</v>
      </c>
      <c r="L117" s="228">
        <v>23.567639974180061</v>
      </c>
      <c r="M117" s="228">
        <v>15.446874904331141</v>
      </c>
      <c r="N117" s="228">
        <v>17.979451734262192</v>
      </c>
      <c r="O117" s="228">
        <v>16.786871185381742</v>
      </c>
      <c r="P117" s="228">
        <v>17.132199384367439</v>
      </c>
      <c r="Q117" s="228">
        <v>10.814242789682369</v>
      </c>
      <c r="R117" s="228">
        <v>11.901211318432621</v>
      </c>
      <c r="S117" s="228">
        <v>13.09831211018447</v>
      </c>
      <c r="T117" s="228">
        <v>11.496744918087421</v>
      </c>
      <c r="U117" s="228">
        <v>13.819670216151451</v>
      </c>
      <c r="V117" s="228">
        <v>13.322968318415169</v>
      </c>
      <c r="W117" s="228">
        <v>23.337645814604681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0.17040883976969559</v>
      </c>
      <c r="DA119" s="69" t="s">
        <v>1233</v>
      </c>
    </row>
    <row r="120" spans="1:105" ht="12" customHeight="1" x14ac:dyDescent="0.25">
      <c r="A120" s="37" t="s">
        <v>38</v>
      </c>
      <c r="B120" s="228">
        <v>18.543787025088449</v>
      </c>
      <c r="C120" s="228">
        <v>24.54558589431381</v>
      </c>
      <c r="D120" s="228">
        <v>24.164844269159062</v>
      </c>
      <c r="E120" s="228">
        <v>18.99124116726551</v>
      </c>
      <c r="F120" s="228">
        <v>20.805755237026631</v>
      </c>
      <c r="G120" s="228">
        <v>19.76317392955913</v>
      </c>
      <c r="H120" s="228">
        <v>21.419658871053141</v>
      </c>
      <c r="I120" s="228">
        <v>16.549468703452821</v>
      </c>
      <c r="J120" s="228">
        <v>28.188461448901059</v>
      </c>
      <c r="K120" s="228">
        <v>18.25673510065235</v>
      </c>
      <c r="L120" s="228">
        <v>23.974591285278649</v>
      </c>
      <c r="M120" s="228">
        <v>27.306495930925859</v>
      </c>
      <c r="N120" s="228">
        <v>24.562160807345471</v>
      </c>
      <c r="O120" s="228">
        <v>24.325892513911569</v>
      </c>
      <c r="P120" s="228">
        <v>28.542731584078862</v>
      </c>
      <c r="Q120" s="228">
        <v>18.818342044672441</v>
      </c>
      <c r="R120" s="228">
        <v>17.877539432893709</v>
      </c>
      <c r="S120" s="228">
        <v>19.730392813215278</v>
      </c>
      <c r="T120" s="228">
        <v>18.437551637636609</v>
      </c>
      <c r="U120" s="228">
        <v>20.31283540456462</v>
      </c>
      <c r="V120" s="228">
        <v>21.58891676550811</v>
      </c>
      <c r="W120" s="228">
        <v>10.609546928871501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348.94252473026165</v>
      </c>
      <c r="C121" s="263">
        <f t="shared" si="4"/>
        <v>357.6004947347875</v>
      </c>
      <c r="D121" s="263">
        <f t="shared" si="4"/>
        <v>372.37768911365265</v>
      </c>
      <c r="E121" s="263">
        <f t="shared" si="4"/>
        <v>375.74725571311558</v>
      </c>
      <c r="F121" s="263">
        <f t="shared" si="4"/>
        <v>403.9724993462392</v>
      </c>
      <c r="G121" s="263">
        <f t="shared" si="4"/>
        <v>378.7271390239755</v>
      </c>
      <c r="H121" s="263">
        <f t="shared" si="4"/>
        <v>367.46914753621263</v>
      </c>
      <c r="I121" s="263">
        <f t="shared" si="4"/>
        <v>374.97344837914375</v>
      </c>
      <c r="J121" s="263">
        <f t="shared" si="4"/>
        <v>385.77599119549086</v>
      </c>
      <c r="K121" s="263">
        <f t="shared" si="4"/>
        <v>350.36147353862509</v>
      </c>
      <c r="L121" s="263">
        <f t="shared" si="4"/>
        <v>353.27669579429607</v>
      </c>
      <c r="M121" s="263">
        <f t="shared" si="4"/>
        <v>366.06370025368756</v>
      </c>
      <c r="N121" s="263">
        <f t="shared" si="4"/>
        <v>351.35751087470715</v>
      </c>
      <c r="O121" s="263">
        <f t="shared" si="4"/>
        <v>359.84552689331338</v>
      </c>
      <c r="P121" s="263">
        <f t="shared" si="4"/>
        <v>352.28449531618685</v>
      </c>
      <c r="Q121" s="263">
        <f t="shared" si="4"/>
        <v>213.52455196190962</v>
      </c>
      <c r="R121" s="263">
        <f t="shared" si="4"/>
        <v>230.26774832383683</v>
      </c>
      <c r="S121" s="263">
        <f t="shared" si="4"/>
        <v>260.76525285940335</v>
      </c>
      <c r="T121" s="263">
        <f t="shared" si="4"/>
        <v>242.83488193784632</v>
      </c>
      <c r="U121" s="263">
        <f t="shared" si="4"/>
        <v>278.72804083321824</v>
      </c>
      <c r="V121" s="263">
        <f t="shared" si="4"/>
        <v>281.49210479930014</v>
      </c>
      <c r="W121" s="263">
        <f t="shared" si="4"/>
        <v>255.88871739767251</v>
      </c>
      <c r="DA121" s="70"/>
    </row>
    <row r="122" spans="1:105" ht="12" customHeight="1" x14ac:dyDescent="0.25">
      <c r="A122" s="60" t="s">
        <v>1054</v>
      </c>
      <c r="B122" s="264">
        <v>348.510475228752</v>
      </c>
      <c r="C122" s="264">
        <v>357.07244704556882</v>
      </c>
      <c r="D122" s="264">
        <v>371.84644984205153</v>
      </c>
      <c r="E122" s="264">
        <v>375.28288888810238</v>
      </c>
      <c r="F122" s="264">
        <v>403.54220145466212</v>
      </c>
      <c r="G122" s="264">
        <v>378.32623290756021</v>
      </c>
      <c r="H122" s="264">
        <v>367.05780823784659</v>
      </c>
      <c r="I122" s="264">
        <v>374.62530753404468</v>
      </c>
      <c r="J122" s="264">
        <v>385.35204082968818</v>
      </c>
      <c r="K122" s="264">
        <v>350.0073162774537</v>
      </c>
      <c r="L122" s="264">
        <v>352.86674414060047</v>
      </c>
      <c r="M122" s="264">
        <v>365.63730571607448</v>
      </c>
      <c r="N122" s="264">
        <v>350.96893532842603</v>
      </c>
      <c r="O122" s="264">
        <v>359.48342731908917</v>
      </c>
      <c r="P122" s="264">
        <v>351.86688367366497</v>
      </c>
      <c r="Q122" s="264">
        <v>213.2551146769633</v>
      </c>
      <c r="R122" s="264">
        <v>230.0045385241128</v>
      </c>
      <c r="S122" s="264">
        <v>260.47714500969278</v>
      </c>
      <c r="T122" s="264">
        <v>242.5663191379353</v>
      </c>
      <c r="U122" s="264">
        <v>278.42684059839871</v>
      </c>
      <c r="V122" s="264">
        <v>281.17878437998752</v>
      </c>
      <c r="W122" s="264">
        <v>255.61901977691281</v>
      </c>
      <c r="DA122" s="72" t="s">
        <v>1235</v>
      </c>
    </row>
    <row r="123" spans="1:105" ht="12" customHeight="1" x14ac:dyDescent="0.25">
      <c r="A123" s="64" t="s">
        <v>30</v>
      </c>
      <c r="B123" s="231">
        <v>0.53545397741181222</v>
      </c>
      <c r="C123" s="231">
        <v>0.70549472236217714</v>
      </c>
      <c r="D123" s="231">
        <v>0.7089272496699085</v>
      </c>
      <c r="E123" s="231">
        <v>0.50521886779444125</v>
      </c>
      <c r="F123" s="231">
        <v>0.31585540877070378</v>
      </c>
      <c r="G123" s="231">
        <v>0.33912777138387379</v>
      </c>
      <c r="H123" s="231">
        <v>0.39784446534132611</v>
      </c>
      <c r="I123" s="231">
        <v>0.31979424932264999</v>
      </c>
      <c r="J123" s="231">
        <v>0.32455035210947247</v>
      </c>
      <c r="K123" s="231">
        <v>0.2096585733644967</v>
      </c>
      <c r="L123" s="231">
        <v>0.22308703722525511</v>
      </c>
      <c r="M123" s="231">
        <v>0.2371145142659673</v>
      </c>
      <c r="N123" s="231">
        <v>0.20395325429243191</v>
      </c>
      <c r="O123" s="231">
        <v>7.3791961794325525E-2</v>
      </c>
      <c r="P123" s="231">
        <v>9.3736986068321607E-2</v>
      </c>
      <c r="Q123" s="231">
        <v>3.9584875241440547E-2</v>
      </c>
      <c r="R123" s="231">
        <v>0</v>
      </c>
      <c r="S123" s="231">
        <v>0</v>
      </c>
      <c r="T123" s="231">
        <v>6.7747935201772802E-2</v>
      </c>
      <c r="U123" s="231">
        <v>4.0541415969357023E-2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20.223166404880001</v>
      </c>
      <c r="F124" s="231">
        <v>0</v>
      </c>
      <c r="G124" s="231">
        <v>0</v>
      </c>
      <c r="H124" s="231">
        <v>0</v>
      </c>
      <c r="I124" s="231">
        <v>41.216569416553128</v>
      </c>
      <c r="J124" s="231">
        <v>37.210848471951003</v>
      </c>
      <c r="K124" s="231">
        <v>0</v>
      </c>
      <c r="L124" s="231">
        <v>0</v>
      </c>
      <c r="M124" s="231">
        <v>3.7693596438273409</v>
      </c>
      <c r="N124" s="231">
        <v>0</v>
      </c>
      <c r="O124" s="231">
        <v>0.19302501598117611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1.1937725184107639</v>
      </c>
      <c r="C125" s="231">
        <v>7.9853489548065797</v>
      </c>
      <c r="D125" s="231">
        <v>6.6212825221407288</v>
      </c>
      <c r="E125" s="231">
        <v>3.2966267255884132</v>
      </c>
      <c r="F125" s="231">
        <v>1.218029970467976</v>
      </c>
      <c r="G125" s="231">
        <v>1.7899021357348019</v>
      </c>
      <c r="H125" s="231">
        <v>2.1980097269019958</v>
      </c>
      <c r="I125" s="231">
        <v>1.719332015364921</v>
      </c>
      <c r="J125" s="231">
        <v>1.364184287218124</v>
      </c>
      <c r="K125" s="231">
        <v>1.258791590611368</v>
      </c>
      <c r="L125" s="231">
        <v>0</v>
      </c>
      <c r="M125" s="231">
        <v>2.5102855222207179</v>
      </c>
      <c r="N125" s="231">
        <v>1.438045266301444</v>
      </c>
      <c r="O125" s="231">
        <v>0.34302194067166869</v>
      </c>
      <c r="P125" s="231">
        <v>0.17816785286984549</v>
      </c>
      <c r="Q125" s="231">
        <v>0.37616925233179371</v>
      </c>
      <c r="R125" s="231">
        <v>0.61310723121203281</v>
      </c>
      <c r="S125" s="231">
        <v>0.47187922728744641</v>
      </c>
      <c r="T125" s="231">
        <v>0.64314581544472038</v>
      </c>
      <c r="U125" s="231">
        <v>0.80071956066971772</v>
      </c>
      <c r="V125" s="231">
        <v>1.0674057131659389</v>
      </c>
      <c r="W125" s="231">
        <v>0.394937667833269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2.9447809000989471</v>
      </c>
      <c r="G126" s="231">
        <v>2.6863018875802021</v>
      </c>
      <c r="H126" s="231">
        <v>1.7220194417198349</v>
      </c>
      <c r="I126" s="231">
        <v>1.845929958343238</v>
      </c>
      <c r="J126" s="231">
        <v>1.3539666917571751</v>
      </c>
      <c r="K126" s="231">
        <v>0</v>
      </c>
      <c r="L126" s="231">
        <v>0</v>
      </c>
      <c r="M126" s="231">
        <v>28.733215235240881</v>
      </c>
      <c r="N126" s="231">
        <v>11.21267455816041</v>
      </c>
      <c r="O126" s="231">
        <v>4.9263399932479901</v>
      </c>
      <c r="P126" s="231">
        <v>8.089656005505665</v>
      </c>
      <c r="Q126" s="231">
        <v>7.210887812259684</v>
      </c>
      <c r="R126" s="231">
        <v>5.1016475635534544</v>
      </c>
      <c r="S126" s="231">
        <v>3.6141186412767059</v>
      </c>
      <c r="T126" s="231">
        <v>6.7951536391940399</v>
      </c>
      <c r="U126" s="231">
        <v>7.7038754123050719</v>
      </c>
      <c r="V126" s="231">
        <v>7.7849077465824124</v>
      </c>
      <c r="W126" s="231">
        <v>8.7687186942654503</v>
      </c>
      <c r="DA126" s="73" t="s">
        <v>1239</v>
      </c>
    </row>
    <row r="127" spans="1:105" ht="12" customHeight="1" x14ac:dyDescent="0.25">
      <c r="A127" s="64" t="s">
        <v>70</v>
      </c>
      <c r="B127" s="231">
        <v>47.6599999585763</v>
      </c>
      <c r="C127" s="231">
        <v>44.456697080279831</v>
      </c>
      <c r="D127" s="231">
        <v>39.046986019822938</v>
      </c>
      <c r="E127" s="231">
        <v>48.436305468092741</v>
      </c>
      <c r="F127" s="231">
        <v>12.387638732645989</v>
      </c>
      <c r="G127" s="231">
        <v>10.400858791764801</v>
      </c>
      <c r="H127" s="231">
        <v>8.4128979158652548</v>
      </c>
      <c r="I127" s="231">
        <v>17.004690407102629</v>
      </c>
      <c r="J127" s="231">
        <v>17.384283187380031</v>
      </c>
      <c r="K127" s="231">
        <v>13.23350567521711</v>
      </c>
      <c r="L127" s="231">
        <v>3.279022207810272</v>
      </c>
      <c r="M127" s="231">
        <v>17.152296827898219</v>
      </c>
      <c r="N127" s="231">
        <v>4.8314011783901858</v>
      </c>
      <c r="O127" s="231">
        <v>4.8840465707280876</v>
      </c>
      <c r="P127" s="231">
        <v>4.8416797012923061</v>
      </c>
      <c r="Q127" s="231">
        <v>8.5811356475325962</v>
      </c>
      <c r="R127" s="231">
        <v>8.8652037970242326</v>
      </c>
      <c r="S127" s="231">
        <v>5.977925130539834</v>
      </c>
      <c r="T127" s="231">
        <v>5.7110053576832067</v>
      </c>
      <c r="U127" s="231">
        <v>4.7108029201487751</v>
      </c>
      <c r="V127" s="231">
        <v>4.5628958613485677</v>
      </c>
      <c r="W127" s="231">
        <v>3.2956401102751469</v>
      </c>
      <c r="DA127" s="73" t="s">
        <v>1240</v>
      </c>
    </row>
    <row r="128" spans="1:105" ht="12" customHeight="1" x14ac:dyDescent="0.25">
      <c r="A128" s="64" t="s">
        <v>34</v>
      </c>
      <c r="B128" s="231">
        <v>72.988081091855022</v>
      </c>
      <c r="C128" s="231">
        <v>0.57398705776666425</v>
      </c>
      <c r="D128" s="231">
        <v>32.490279223199792</v>
      </c>
      <c r="E128" s="231">
        <v>47.294736582591923</v>
      </c>
      <c r="F128" s="231">
        <v>40.050373702413737</v>
      </c>
      <c r="G128" s="231">
        <v>38.992096202881037</v>
      </c>
      <c r="H128" s="231">
        <v>35.55841014075957</v>
      </c>
      <c r="I128" s="231">
        <v>44.678952295467042</v>
      </c>
      <c r="J128" s="231">
        <v>32.965017793695381</v>
      </c>
      <c r="K128" s="231">
        <v>31.660001851513641</v>
      </c>
      <c r="L128" s="231">
        <v>23.367608559484971</v>
      </c>
      <c r="M128" s="231">
        <v>1.005033707518018</v>
      </c>
      <c r="N128" s="231">
        <v>73.385181797445782</v>
      </c>
      <c r="O128" s="231">
        <v>45.871409333976182</v>
      </c>
      <c r="P128" s="231">
        <v>54.005465068776132</v>
      </c>
      <c r="Q128" s="231">
        <v>0.48829321678377757</v>
      </c>
      <c r="R128" s="231">
        <v>16.38370508531704</v>
      </c>
      <c r="S128" s="231">
        <v>15.882662447451221</v>
      </c>
      <c r="T128" s="231">
        <v>15.49299812987687</v>
      </c>
      <c r="U128" s="231">
        <v>17.958784539857259</v>
      </c>
      <c r="V128" s="231">
        <v>7.3077384183585954</v>
      </c>
      <c r="W128" s="231">
        <v>3.9658668009783189</v>
      </c>
      <c r="DA128" s="73" t="s">
        <v>1241</v>
      </c>
    </row>
    <row r="129" spans="1:105" ht="12" customHeight="1" x14ac:dyDescent="0.25">
      <c r="A129" s="64" t="s">
        <v>162</v>
      </c>
      <c r="B129" s="231">
        <v>225.51761495925891</v>
      </c>
      <c r="C129" s="231">
        <v>302.49188670807098</v>
      </c>
      <c r="D129" s="231">
        <v>292.97897482721811</v>
      </c>
      <c r="E129" s="231">
        <v>255.5268348391549</v>
      </c>
      <c r="F129" s="231">
        <v>158.73417390343869</v>
      </c>
      <c r="G129" s="231">
        <v>141.93773080690491</v>
      </c>
      <c r="H129" s="231">
        <v>142.62485325508851</v>
      </c>
      <c r="I129" s="231">
        <v>108.3084837303968</v>
      </c>
      <c r="J129" s="231">
        <v>86.109046357969973</v>
      </c>
      <c r="K129" s="231">
        <v>105.7222705502968</v>
      </c>
      <c r="L129" s="231">
        <v>112.0220559008699</v>
      </c>
      <c r="M129" s="231">
        <v>67.883069327387147</v>
      </c>
      <c r="N129" s="231">
        <v>71.763963436741463</v>
      </c>
      <c r="O129" s="231">
        <v>58.159484179291468</v>
      </c>
      <c r="P129" s="231">
        <v>74.250139031415145</v>
      </c>
      <c r="Q129" s="231">
        <v>58.605381379118512</v>
      </c>
      <c r="R129" s="231">
        <v>53.600427719018391</v>
      </c>
      <c r="S129" s="231">
        <v>55.865776743669272</v>
      </c>
      <c r="T129" s="231">
        <v>49.920370526917949</v>
      </c>
      <c r="U129" s="231">
        <v>58.253980087154957</v>
      </c>
      <c r="V129" s="231">
        <v>60.400414588500617</v>
      </c>
      <c r="W129" s="231">
        <v>136.8504714950667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0.61555272323913923</v>
      </c>
      <c r="C131" s="231">
        <v>0.85903252228260141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0.86552911043912306</v>
      </c>
      <c r="K131" s="231">
        <v>0.62564373959677244</v>
      </c>
      <c r="L131" s="231">
        <v>11.75004890687207</v>
      </c>
      <c r="M131" s="231">
        <v>12.55991481095905</v>
      </c>
      <c r="N131" s="231">
        <v>9.9554668390469612</v>
      </c>
      <c r="O131" s="231">
        <v>10.469459360836449</v>
      </c>
      <c r="P131" s="231">
        <v>13.0841844838895</v>
      </c>
      <c r="Q131" s="231">
        <v>8.9005378526485437</v>
      </c>
      <c r="R131" s="231">
        <v>9.5734566262276495</v>
      </c>
      <c r="S131" s="231">
        <v>9.5476290264212906</v>
      </c>
      <c r="T131" s="231">
        <v>9.4506707337346931</v>
      </c>
      <c r="U131" s="231">
        <v>12.022582489929221</v>
      </c>
      <c r="V131" s="231">
        <v>12.215210837258169</v>
      </c>
      <c r="W131" s="231">
        <v>9.1556310676964259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187.8913488368261</v>
      </c>
      <c r="G132" s="231">
        <v>182.18021531131049</v>
      </c>
      <c r="H132" s="231">
        <v>176.14377329217021</v>
      </c>
      <c r="I132" s="231">
        <v>159.53155546149429</v>
      </c>
      <c r="J132" s="231">
        <v>207.77461457716791</v>
      </c>
      <c r="K132" s="231">
        <v>197.2974442968536</v>
      </c>
      <c r="L132" s="231">
        <v>202.22492152833809</v>
      </c>
      <c r="M132" s="231">
        <v>231.78701612675721</v>
      </c>
      <c r="N132" s="231">
        <v>178.17824899804731</v>
      </c>
      <c r="O132" s="231">
        <v>234.56284896256179</v>
      </c>
      <c r="P132" s="231">
        <v>197.3238545438482</v>
      </c>
      <c r="Q132" s="231">
        <v>129.05312464104699</v>
      </c>
      <c r="R132" s="231">
        <v>135.86699050176011</v>
      </c>
      <c r="S132" s="231">
        <v>169.11715379304709</v>
      </c>
      <c r="T132" s="231">
        <v>154.485226999882</v>
      </c>
      <c r="U132" s="231">
        <v>176.93555417236439</v>
      </c>
      <c r="V132" s="231">
        <v>187.84021121477321</v>
      </c>
      <c r="W132" s="231">
        <v>93.187753940797492</v>
      </c>
      <c r="DA132" s="73" t="s">
        <v>1245</v>
      </c>
    </row>
    <row r="133" spans="1:105" ht="12" customHeight="1" x14ac:dyDescent="0.25">
      <c r="A133" s="60" t="s">
        <v>1066</v>
      </c>
      <c r="B133" s="264">
        <v>0.43204950150963323</v>
      </c>
      <c r="C133" s="264">
        <v>0.52804768921865708</v>
      </c>
      <c r="D133" s="264">
        <v>0.53123927160111684</v>
      </c>
      <c r="E133" s="264">
        <v>0.46436682501317478</v>
      </c>
      <c r="F133" s="264">
        <v>0.4302978915770605</v>
      </c>
      <c r="G133" s="264">
        <v>0.40090611641530999</v>
      </c>
      <c r="H133" s="264">
        <v>0.41133929836603622</v>
      </c>
      <c r="I133" s="264">
        <v>0.34814084509906351</v>
      </c>
      <c r="J133" s="264">
        <v>0.42395036580266843</v>
      </c>
      <c r="K133" s="264">
        <v>0.35415726117141322</v>
      </c>
      <c r="L133" s="264">
        <v>0.40995165369558823</v>
      </c>
      <c r="M133" s="264">
        <v>0.42639453761309409</v>
      </c>
      <c r="N133" s="264">
        <v>0.38857554628113972</v>
      </c>
      <c r="O133" s="264">
        <v>0.3620995742241907</v>
      </c>
      <c r="P133" s="264">
        <v>0.41761164252187682</v>
      </c>
      <c r="Q133" s="264">
        <v>0.26943728494631908</v>
      </c>
      <c r="R133" s="264">
        <v>0.26320979972400971</v>
      </c>
      <c r="S133" s="264">
        <v>0.28810784971059011</v>
      </c>
      <c r="T133" s="264">
        <v>0.26856279991103688</v>
      </c>
      <c r="U133" s="264">
        <v>0.30120023481953112</v>
      </c>
      <c r="V133" s="264">
        <v>0.31332041931259702</v>
      </c>
      <c r="W133" s="264">
        <v>0.26969762075970799</v>
      </c>
      <c r="DA133" s="72" t="s">
        <v>1246</v>
      </c>
    </row>
    <row r="134" spans="1:105" ht="12" customHeight="1" x14ac:dyDescent="0.25">
      <c r="A134" s="57" t="s">
        <v>1012</v>
      </c>
      <c r="B134" s="263">
        <v>125.7839816978997</v>
      </c>
      <c r="C134" s="263">
        <v>133.86006429657999</v>
      </c>
      <c r="D134" s="263">
        <v>137.8298245664889</v>
      </c>
      <c r="E134" s="263">
        <v>135.712759745135</v>
      </c>
      <c r="F134" s="263">
        <v>121.7431677650213</v>
      </c>
      <c r="G134" s="263">
        <v>112.853729007512</v>
      </c>
      <c r="H134" s="263">
        <v>110.56115232743581</v>
      </c>
      <c r="I134" s="263">
        <v>106.47861546089931</v>
      </c>
      <c r="J134" s="263">
        <v>104.6397416633874</v>
      </c>
      <c r="K134" s="263">
        <v>98.62601423974327</v>
      </c>
      <c r="L134" s="263">
        <v>100.4652844306615</v>
      </c>
      <c r="M134" s="263">
        <v>100.9876610624507</v>
      </c>
      <c r="N134" s="263">
        <v>94.887535006555396</v>
      </c>
      <c r="O134" s="263">
        <v>88.588340461524027</v>
      </c>
      <c r="P134" s="263">
        <v>95.332263588666081</v>
      </c>
      <c r="Q134" s="263">
        <v>61.980291564189862</v>
      </c>
      <c r="R134" s="263">
        <v>63.833700542306573</v>
      </c>
      <c r="S134" s="263">
        <v>69.343580789548895</v>
      </c>
      <c r="T134" s="263">
        <v>65.016321157615835</v>
      </c>
      <c r="U134" s="263">
        <v>75.310219252254953</v>
      </c>
      <c r="V134" s="263">
        <v>75.501181503190111</v>
      </c>
      <c r="W134" s="263">
        <v>82.664322988578405</v>
      </c>
      <c r="DA134" s="70" t="s">
        <v>1247</v>
      </c>
    </row>
    <row r="135" spans="1:105" ht="12" customHeight="1" x14ac:dyDescent="0.25">
      <c r="A135" s="60" t="s">
        <v>1014</v>
      </c>
      <c r="B135" s="264">
        <v>120.81762422609729</v>
      </c>
      <c r="C135" s="264">
        <v>126.81207050091091</v>
      </c>
      <c r="D135" s="264">
        <v>130.85194618016871</v>
      </c>
      <c r="E135" s="264">
        <v>130.6627526709386</v>
      </c>
      <c r="F135" s="264">
        <v>115.1029200939326</v>
      </c>
      <c r="G135" s="264">
        <v>106.4836972003049</v>
      </c>
      <c r="H135" s="264">
        <v>103.3890146480235</v>
      </c>
      <c r="I135" s="264">
        <v>101.6014410021062</v>
      </c>
      <c r="J135" s="264">
        <v>94.70364902190515</v>
      </c>
      <c r="K135" s="264">
        <v>92.875023884967263</v>
      </c>
      <c r="L135" s="264">
        <v>91.477828449838853</v>
      </c>
      <c r="M135" s="264">
        <v>91.557465831410951</v>
      </c>
      <c r="N135" s="264">
        <v>85.528447872666391</v>
      </c>
      <c r="O135" s="264">
        <v>78.893773853786527</v>
      </c>
      <c r="P135" s="264">
        <v>83.542607546620587</v>
      </c>
      <c r="Q135" s="264">
        <v>54.563373918207198</v>
      </c>
      <c r="R135" s="264">
        <v>57.112072887063022</v>
      </c>
      <c r="S135" s="264">
        <v>61.518401180577143</v>
      </c>
      <c r="T135" s="264">
        <v>57.715093776555079</v>
      </c>
      <c r="U135" s="264">
        <v>67.266437377728366</v>
      </c>
      <c r="V135" s="264">
        <v>66.678424407382323</v>
      </c>
      <c r="W135" s="264">
        <v>79.366243757836841</v>
      </c>
      <c r="DA135" s="72" t="s">
        <v>1248</v>
      </c>
    </row>
    <row r="136" spans="1:105" ht="12" customHeight="1" x14ac:dyDescent="0.25">
      <c r="A136" s="59" t="s">
        <v>30</v>
      </c>
      <c r="B136" s="232">
        <v>0.2366957357789567</v>
      </c>
      <c r="C136" s="232">
        <v>0.25315840750190122</v>
      </c>
      <c r="D136" s="232">
        <v>0.27511411505473049</v>
      </c>
      <c r="E136" s="232">
        <v>0.2157800480442115</v>
      </c>
      <c r="F136" s="232">
        <v>0.20852874953868211</v>
      </c>
      <c r="G136" s="232">
        <v>0.2314532146868491</v>
      </c>
      <c r="H136" s="232">
        <v>0.26668624602299901</v>
      </c>
      <c r="I136" s="232">
        <v>0.25313539361166881</v>
      </c>
      <c r="J136" s="232">
        <v>0.29029543667235919</v>
      </c>
      <c r="K136" s="232">
        <v>0.1627414408929046</v>
      </c>
      <c r="L136" s="232">
        <v>0.17793158640295489</v>
      </c>
      <c r="M136" s="232">
        <v>0.18843978616221771</v>
      </c>
      <c r="N136" s="232">
        <v>0.1969011180759917</v>
      </c>
      <c r="O136" s="232">
        <v>8.5841733310697887E-2</v>
      </c>
      <c r="P136" s="232">
        <v>9.0346853190024043E-2</v>
      </c>
      <c r="Q136" s="232">
        <v>2.9114584267506328E-2</v>
      </c>
      <c r="R136" s="232">
        <v>0</v>
      </c>
      <c r="S136" s="232">
        <v>0</v>
      </c>
      <c r="T136" s="232">
        <v>6.2483648090121233E-2</v>
      </c>
      <c r="U136" s="232">
        <v>3.8295781141878017E-2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0.52249533238319734</v>
      </c>
      <c r="C137" s="297">
        <v>2.8371679051641121</v>
      </c>
      <c r="D137" s="297">
        <v>2.5441685236647018</v>
      </c>
      <c r="E137" s="297">
        <v>1.394100402366748</v>
      </c>
      <c r="F137" s="297">
        <v>0.79621095458975055</v>
      </c>
      <c r="G137" s="297">
        <v>1.209544081523555</v>
      </c>
      <c r="H137" s="297">
        <v>1.458846039325618</v>
      </c>
      <c r="I137" s="297">
        <v>1.347517848805734</v>
      </c>
      <c r="J137" s="297">
        <v>1.208157962554042</v>
      </c>
      <c r="K137" s="297">
        <v>0.96745754680682439</v>
      </c>
      <c r="L137" s="297">
        <v>0</v>
      </c>
      <c r="M137" s="297">
        <v>1.975286695077108</v>
      </c>
      <c r="N137" s="297">
        <v>1.3746199828335941</v>
      </c>
      <c r="O137" s="297">
        <v>0.39509712981392409</v>
      </c>
      <c r="P137" s="297">
        <v>0.17002936956290471</v>
      </c>
      <c r="Q137" s="297">
        <v>0.2739410775486763</v>
      </c>
      <c r="R137" s="297">
        <v>0.51250629489153787</v>
      </c>
      <c r="S137" s="297">
        <v>0.43937170306966711</v>
      </c>
      <c r="T137" s="297">
        <v>0.58731665388839949</v>
      </c>
      <c r="U137" s="297">
        <v>0.75131237672413786</v>
      </c>
      <c r="V137" s="297">
        <v>0.96346782738762549</v>
      </c>
      <c r="W137" s="297">
        <v>0.20964122948593361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1.889042802773051</v>
      </c>
      <c r="G138" s="297">
        <v>1.7814181329456551</v>
      </c>
      <c r="H138" s="297">
        <v>1.121596222504389</v>
      </c>
      <c r="I138" s="297">
        <v>1.4197393886522871</v>
      </c>
      <c r="J138" s="297">
        <v>1.1767312719159451</v>
      </c>
      <c r="K138" s="297">
        <v>0</v>
      </c>
      <c r="L138" s="297">
        <v>0</v>
      </c>
      <c r="M138" s="297">
        <v>22.187577130239951</v>
      </c>
      <c r="N138" s="297">
        <v>10.518115855889359</v>
      </c>
      <c r="O138" s="297">
        <v>5.5683303626449652</v>
      </c>
      <c r="P138" s="297">
        <v>7.5760579818280602</v>
      </c>
      <c r="Q138" s="297">
        <v>5.1532503515677828</v>
      </c>
      <c r="R138" s="297">
        <v>4.184965244048275</v>
      </c>
      <c r="S138" s="297">
        <v>3.3023436574036178</v>
      </c>
      <c r="T138" s="297">
        <v>6.0894880854637057</v>
      </c>
      <c r="U138" s="297">
        <v>7.0875360649551649</v>
      </c>
      <c r="V138" s="297">
        <v>6.8957229011172894</v>
      </c>
      <c r="W138" s="297">
        <v>4.567756198034723</v>
      </c>
      <c r="DA138" s="122" t="s">
        <v>1251</v>
      </c>
    </row>
    <row r="139" spans="1:105" ht="12" customHeight="1" x14ac:dyDescent="0.25">
      <c r="A139" s="59" t="s">
        <v>70</v>
      </c>
      <c r="B139" s="297">
        <v>21.115244908207231</v>
      </c>
      <c r="C139" s="297">
        <v>15.98856842034578</v>
      </c>
      <c r="D139" s="297">
        <v>15.187018438929879</v>
      </c>
      <c r="E139" s="297">
        <v>20.733686807961099</v>
      </c>
      <c r="F139" s="297">
        <v>8.1967172171480573</v>
      </c>
      <c r="G139" s="297">
        <v>7.1144750686912479</v>
      </c>
      <c r="H139" s="297">
        <v>5.6520593937042527</v>
      </c>
      <c r="I139" s="297">
        <v>13.49039769606112</v>
      </c>
      <c r="J139" s="297">
        <v>15.584350697250001</v>
      </c>
      <c r="K139" s="297">
        <v>10.295186986720219</v>
      </c>
      <c r="L139" s="297">
        <v>2.6211801686198801</v>
      </c>
      <c r="M139" s="297">
        <v>13.661882567924749</v>
      </c>
      <c r="N139" s="297">
        <v>4.6748151643632241</v>
      </c>
      <c r="O139" s="297">
        <v>5.6943350704312516</v>
      </c>
      <c r="P139" s="297">
        <v>4.6770487958689557</v>
      </c>
      <c r="Q139" s="297">
        <v>6.3255731181055621</v>
      </c>
      <c r="R139" s="297">
        <v>7.5012343994913344</v>
      </c>
      <c r="S139" s="297">
        <v>5.6342088647422317</v>
      </c>
      <c r="T139" s="297">
        <v>5.2790610233807653</v>
      </c>
      <c r="U139" s="297">
        <v>4.4598551687614796</v>
      </c>
      <c r="V139" s="297">
        <v>4.168976991013702</v>
      </c>
      <c r="W139" s="297">
        <v>1.770798591290347</v>
      </c>
      <c r="DA139" s="122" t="s">
        <v>1252</v>
      </c>
    </row>
    <row r="140" spans="1:105" ht="12" customHeight="1" x14ac:dyDescent="0.25">
      <c r="A140" s="59" t="s">
        <v>162</v>
      </c>
      <c r="B140" s="297">
        <v>98.943188249727882</v>
      </c>
      <c r="C140" s="297">
        <v>107.7331757678991</v>
      </c>
      <c r="D140" s="297">
        <v>112.8456451025194</v>
      </c>
      <c r="E140" s="297">
        <v>108.3191854125665</v>
      </c>
      <c r="F140" s="297">
        <v>104.012420369883</v>
      </c>
      <c r="G140" s="297">
        <v>96.146806702457582</v>
      </c>
      <c r="H140" s="297">
        <v>94.889826746466241</v>
      </c>
      <c r="I140" s="297">
        <v>85.090650674975379</v>
      </c>
      <c r="J140" s="297">
        <v>76.444113653512801</v>
      </c>
      <c r="K140" s="297">
        <v>81.44963791054731</v>
      </c>
      <c r="L140" s="297">
        <v>88.678716694816018</v>
      </c>
      <c r="M140" s="297">
        <v>53.544279652006921</v>
      </c>
      <c r="N140" s="297">
        <v>68.763995751504225</v>
      </c>
      <c r="O140" s="297">
        <v>67.150169557585684</v>
      </c>
      <c r="P140" s="297">
        <v>71.029124546170635</v>
      </c>
      <c r="Q140" s="297">
        <v>42.781494786717673</v>
      </c>
      <c r="R140" s="297">
        <v>44.913366948631882</v>
      </c>
      <c r="S140" s="297">
        <v>52.142476955361623</v>
      </c>
      <c r="T140" s="297">
        <v>45.696744365732087</v>
      </c>
      <c r="U140" s="297">
        <v>54.929437986145707</v>
      </c>
      <c r="V140" s="297">
        <v>54.650256687863703</v>
      </c>
      <c r="W140" s="297">
        <v>72.818047739025843</v>
      </c>
      <c r="DA140" s="122" t="s">
        <v>1253</v>
      </c>
    </row>
    <row r="141" spans="1:105" ht="12" customHeight="1" x14ac:dyDescent="0.25">
      <c r="A141" s="60" t="s">
        <v>1021</v>
      </c>
      <c r="B141" s="264">
        <v>4.9663574718024091</v>
      </c>
      <c r="C141" s="264">
        <v>7.0479937956691332</v>
      </c>
      <c r="D141" s="264">
        <v>6.9778783863202287</v>
      </c>
      <c r="E141" s="264">
        <v>5.0500070741964462</v>
      </c>
      <c r="F141" s="264">
        <v>6.6402476710887628</v>
      </c>
      <c r="G141" s="264">
        <v>6.3700318072071518</v>
      </c>
      <c r="H141" s="264">
        <v>7.1721376794122831</v>
      </c>
      <c r="I141" s="264">
        <v>4.8771744587931378</v>
      </c>
      <c r="J141" s="264">
        <v>9.936092641482297</v>
      </c>
      <c r="K141" s="264">
        <v>5.7509903547760102</v>
      </c>
      <c r="L141" s="264">
        <v>8.9874559808226024</v>
      </c>
      <c r="M141" s="264">
        <v>9.4301952310397645</v>
      </c>
      <c r="N141" s="264">
        <v>9.3590871338890125</v>
      </c>
      <c r="O141" s="264">
        <v>9.6945666077374941</v>
      </c>
      <c r="P141" s="264">
        <v>11.7896560420455</v>
      </c>
      <c r="Q141" s="264">
        <v>7.4169176459826556</v>
      </c>
      <c r="R141" s="264">
        <v>6.7216276552435508</v>
      </c>
      <c r="S141" s="264">
        <v>7.8251796089717498</v>
      </c>
      <c r="T141" s="264">
        <v>7.3012273810607562</v>
      </c>
      <c r="U141" s="264">
        <v>8.0437818745265925</v>
      </c>
      <c r="V141" s="264">
        <v>8.8227570958077859</v>
      </c>
      <c r="W141" s="264">
        <v>3.2980792307415632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146.11960944701241</v>
      </c>
      <c r="C142" s="263">
        <f t="shared" si="5"/>
        <v>162.52760408733707</v>
      </c>
      <c r="D142" s="263">
        <f t="shared" si="5"/>
        <v>165.879016101833</v>
      </c>
      <c r="E142" s="263">
        <f t="shared" si="5"/>
        <v>156.79620013467473</v>
      </c>
      <c r="F142" s="263">
        <f t="shared" si="5"/>
        <v>149.40898804099163</v>
      </c>
      <c r="G142" s="263">
        <f t="shared" si="5"/>
        <v>139.31539931483894</v>
      </c>
      <c r="H142" s="263">
        <f t="shared" si="5"/>
        <v>139.03419513490419</v>
      </c>
      <c r="I142" s="263">
        <f t="shared" si="5"/>
        <v>129.15795582895834</v>
      </c>
      <c r="J142" s="263">
        <f t="shared" si="5"/>
        <v>144.39942352672097</v>
      </c>
      <c r="K142" s="263">
        <f t="shared" si="5"/>
        <v>124.35011977019273</v>
      </c>
      <c r="L142" s="263">
        <f t="shared" si="5"/>
        <v>134.26129052065897</v>
      </c>
      <c r="M142" s="263">
        <f t="shared" si="5"/>
        <v>144.79030295083732</v>
      </c>
      <c r="N142" s="263">
        <f t="shared" si="5"/>
        <v>131.81558431269764</v>
      </c>
      <c r="O142" s="263">
        <f t="shared" si="5"/>
        <v>126.25847814332278</v>
      </c>
      <c r="P142" s="263">
        <f t="shared" si="5"/>
        <v>137.88913715392391</v>
      </c>
      <c r="Q142" s="263">
        <f t="shared" si="5"/>
        <v>88.633523956198871</v>
      </c>
      <c r="R142" s="263">
        <f t="shared" si="5"/>
        <v>89.217213324788119</v>
      </c>
      <c r="S142" s="263">
        <f t="shared" si="5"/>
        <v>97.964666096540114</v>
      </c>
      <c r="T142" s="263">
        <f t="shared" si="5"/>
        <v>92.040346926620344</v>
      </c>
      <c r="U142" s="263">
        <f t="shared" si="5"/>
        <v>104.73960829420326</v>
      </c>
      <c r="V142" s="263">
        <f t="shared" si="5"/>
        <v>106.98017229676168</v>
      </c>
      <c r="W142" s="263">
        <f t="shared" si="5"/>
        <v>96.157228723118521</v>
      </c>
      <c r="DA142" s="70"/>
    </row>
    <row r="143" spans="1:105" ht="12" customHeight="1" x14ac:dyDescent="0.25">
      <c r="A143" s="60" t="s">
        <v>1024</v>
      </c>
      <c r="B143" s="264">
        <v>70.651985214566466</v>
      </c>
      <c r="C143" s="264">
        <v>71.752223940920501</v>
      </c>
      <c r="D143" s="264">
        <v>74.734893936652568</v>
      </c>
      <c r="E143" s="264">
        <v>77.901310207532205</v>
      </c>
      <c r="F143" s="264">
        <v>63.051967952344519</v>
      </c>
      <c r="G143" s="264">
        <v>57.717654222311268</v>
      </c>
      <c r="H143" s="264">
        <v>54.589820104779051</v>
      </c>
      <c r="I143" s="264">
        <v>55.811637267820338</v>
      </c>
      <c r="J143" s="264">
        <v>41.791126254742402</v>
      </c>
      <c r="K143" s="264">
        <v>49.447876648713901</v>
      </c>
      <c r="L143" s="264">
        <v>45.238880568320937</v>
      </c>
      <c r="M143" s="264">
        <v>34.882064978032673</v>
      </c>
      <c r="N143" s="264">
        <v>37.087630041148721</v>
      </c>
      <c r="O143" s="264">
        <v>33.488186258180917</v>
      </c>
      <c r="P143" s="264">
        <v>34.491827275032861</v>
      </c>
      <c r="Q143" s="264">
        <v>21.87512418612506</v>
      </c>
      <c r="R143" s="264">
        <v>23.840877229318359</v>
      </c>
      <c r="S143" s="264">
        <v>25.892249584845541</v>
      </c>
      <c r="T143" s="264">
        <v>23.399654315709441</v>
      </c>
      <c r="U143" s="264">
        <v>28.13147536288125</v>
      </c>
      <c r="V143" s="264">
        <v>27.031237486829671</v>
      </c>
      <c r="W143" s="264">
        <v>46.870503631945184</v>
      </c>
      <c r="DA143" s="72" t="s">
        <v>1255</v>
      </c>
    </row>
    <row r="144" spans="1:105" ht="12" customHeight="1" x14ac:dyDescent="0.25">
      <c r="A144" s="60" t="s">
        <v>1026</v>
      </c>
      <c r="B144" s="264">
        <v>30.485178472573601</v>
      </c>
      <c r="C144" s="264">
        <v>31.23411790901806</v>
      </c>
      <c r="D144" s="264">
        <v>32.52644093520388</v>
      </c>
      <c r="E144" s="264">
        <v>32.827035795545513</v>
      </c>
      <c r="F144" s="264">
        <v>35.298956292449809</v>
      </c>
      <c r="G144" s="264">
        <v>33.093245542973349</v>
      </c>
      <c r="H144" s="264">
        <v>32.107565164397968</v>
      </c>
      <c r="I144" s="264">
        <v>32.769515329552227</v>
      </c>
      <c r="J144" s="264">
        <v>33.707812460307792</v>
      </c>
      <c r="K144" s="264">
        <v>30.616111313214329</v>
      </c>
      <c r="L144" s="264">
        <v>30.866233404036031</v>
      </c>
      <c r="M144" s="264">
        <v>31.983309866566412</v>
      </c>
      <c r="N144" s="264">
        <v>30.700226800337841</v>
      </c>
      <c r="O144" s="264">
        <v>31.445013044620161</v>
      </c>
      <c r="P144" s="264">
        <v>30.778772834128649</v>
      </c>
      <c r="Q144" s="264">
        <v>18.654016717429329</v>
      </c>
      <c r="R144" s="264">
        <v>20.119135305207731</v>
      </c>
      <c r="S144" s="264">
        <v>22.78465876365664</v>
      </c>
      <c r="T144" s="264">
        <v>21.217949117602728</v>
      </c>
      <c r="U144" s="264">
        <v>24.35476845172527</v>
      </c>
      <c r="V144" s="264">
        <v>24.595488611637709</v>
      </c>
      <c r="W144" s="264">
        <v>22.359705067024709</v>
      </c>
      <c r="DA144" s="72" t="s">
        <v>1256</v>
      </c>
    </row>
    <row r="145" spans="1:105" ht="12" customHeight="1" x14ac:dyDescent="0.25">
      <c r="A145" s="64" t="s">
        <v>30</v>
      </c>
      <c r="B145" s="231">
        <v>4.6837645423811969E-2</v>
      </c>
      <c r="C145" s="231">
        <v>6.1711581290499487E-2</v>
      </c>
      <c r="D145" s="231">
        <v>6.2011833980234292E-2</v>
      </c>
      <c r="E145" s="231">
        <v>4.4192896475538958E-2</v>
      </c>
      <c r="F145" s="231">
        <v>2.7628749183457028E-2</v>
      </c>
      <c r="G145" s="231">
        <v>2.966444732789662E-2</v>
      </c>
      <c r="H145" s="231">
        <v>3.4800559501964062E-2</v>
      </c>
      <c r="I145" s="231">
        <v>2.7973290497809979E-2</v>
      </c>
      <c r="J145" s="231">
        <v>2.8389320007956041E-2</v>
      </c>
      <c r="K145" s="231">
        <v>1.8339417267520221E-2</v>
      </c>
      <c r="L145" s="231">
        <v>1.95140422687889E-2</v>
      </c>
      <c r="M145" s="231">
        <v>2.0741064615320541E-2</v>
      </c>
      <c r="N145" s="231">
        <v>1.784035717458983E-2</v>
      </c>
      <c r="O145" s="231">
        <v>6.454787689422539E-3</v>
      </c>
      <c r="P145" s="231">
        <v>8.1994343151329772E-3</v>
      </c>
      <c r="Q145" s="231">
        <v>3.462598895364048E-3</v>
      </c>
      <c r="R145" s="231">
        <v>0</v>
      </c>
      <c r="S145" s="231">
        <v>0</v>
      </c>
      <c r="T145" s="231">
        <v>5.926099909676426E-3</v>
      </c>
      <c r="U145" s="231">
        <v>3.5462701674762519E-3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1.768976489813298</v>
      </c>
      <c r="F146" s="231">
        <v>0</v>
      </c>
      <c r="G146" s="231">
        <v>0</v>
      </c>
      <c r="H146" s="231">
        <v>0</v>
      </c>
      <c r="I146" s="231">
        <v>3.6053277132232981</v>
      </c>
      <c r="J146" s="231">
        <v>3.2549361853147918</v>
      </c>
      <c r="K146" s="231">
        <v>0</v>
      </c>
      <c r="L146" s="231">
        <v>0</v>
      </c>
      <c r="M146" s="231">
        <v>0.32971634896761648</v>
      </c>
      <c r="N146" s="231">
        <v>0</v>
      </c>
      <c r="O146" s="231">
        <v>1.688443384089152E-2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0.1044225952046892</v>
      </c>
      <c r="C147" s="231">
        <v>0.69850063443078525</v>
      </c>
      <c r="D147" s="231">
        <v>0.57918195793771632</v>
      </c>
      <c r="E147" s="231">
        <v>0.28836508865638733</v>
      </c>
      <c r="F147" s="231">
        <v>0.10654446185667039</v>
      </c>
      <c r="G147" s="231">
        <v>0.15656770724180069</v>
      </c>
      <c r="H147" s="231">
        <v>0.19226601084251169</v>
      </c>
      <c r="I147" s="231">
        <v>0.15039474296319549</v>
      </c>
      <c r="J147" s="231">
        <v>0.1193289855578326</v>
      </c>
      <c r="K147" s="231">
        <v>0.1101099938943714</v>
      </c>
      <c r="L147" s="231">
        <v>0</v>
      </c>
      <c r="M147" s="231">
        <v>0.21958164130299521</v>
      </c>
      <c r="N147" s="231">
        <v>0.12578981038106379</v>
      </c>
      <c r="O147" s="231">
        <v>3.000508112280028E-2</v>
      </c>
      <c r="P147" s="231">
        <v>1.558483655117515E-2</v>
      </c>
      <c r="Q147" s="231">
        <v>3.2904568465846891E-2</v>
      </c>
      <c r="R147" s="231">
        <v>5.3630191041047638E-2</v>
      </c>
      <c r="S147" s="231">
        <v>4.1276585594495638E-2</v>
      </c>
      <c r="T147" s="231">
        <v>5.625774936851502E-2</v>
      </c>
      <c r="U147" s="231">
        <v>7.0041162170161514E-2</v>
      </c>
      <c r="V147" s="231">
        <v>9.3368940050223864E-2</v>
      </c>
      <c r="W147" s="231">
        <v>3.4546293856839362E-2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0.25758815784007227</v>
      </c>
      <c r="G148" s="231">
        <v>0.23497828127071971</v>
      </c>
      <c r="H148" s="231">
        <v>0.15062981960474461</v>
      </c>
      <c r="I148" s="231">
        <v>0.16146861637667481</v>
      </c>
      <c r="J148" s="231">
        <v>0.1184352241264635</v>
      </c>
      <c r="K148" s="231">
        <v>0</v>
      </c>
      <c r="L148" s="231">
        <v>0</v>
      </c>
      <c r="M148" s="231">
        <v>2.5133740785330758</v>
      </c>
      <c r="N148" s="231">
        <v>0.98080376159725036</v>
      </c>
      <c r="O148" s="231">
        <v>0.43092063104320788</v>
      </c>
      <c r="P148" s="231">
        <v>0.70762466163376203</v>
      </c>
      <c r="Q148" s="231">
        <v>0.63075636896754839</v>
      </c>
      <c r="R148" s="231">
        <v>0.44625527074047211</v>
      </c>
      <c r="S148" s="231">
        <v>0.31613698764164461</v>
      </c>
      <c r="T148" s="231">
        <v>0.59439094708249507</v>
      </c>
      <c r="U148" s="231">
        <v>0.67387936250823</v>
      </c>
      <c r="V148" s="231">
        <v>0.68096748567259857</v>
      </c>
      <c r="W148" s="231">
        <v>0.76702415958951198</v>
      </c>
      <c r="DA148" s="73" t="s">
        <v>1260</v>
      </c>
    </row>
    <row r="149" spans="1:105" ht="12" customHeight="1" x14ac:dyDescent="0.25">
      <c r="A149" s="64" t="s">
        <v>70</v>
      </c>
      <c r="B149" s="231">
        <v>4.1689524648761092</v>
      </c>
      <c r="C149" s="231">
        <v>3.8887506721395209</v>
      </c>
      <c r="D149" s="231">
        <v>3.4155482323711408</v>
      </c>
      <c r="E149" s="231">
        <v>4.2368580622367551</v>
      </c>
      <c r="F149" s="231">
        <v>1.083581138760914</v>
      </c>
      <c r="G149" s="231">
        <v>0.90979198351748136</v>
      </c>
      <c r="H149" s="231">
        <v>0.7358995286106006</v>
      </c>
      <c r="I149" s="231">
        <v>1.487447462206487</v>
      </c>
      <c r="J149" s="231">
        <v>1.520651496162889</v>
      </c>
      <c r="K149" s="231">
        <v>1.157571467721344</v>
      </c>
      <c r="L149" s="231">
        <v>0.28682517262936408</v>
      </c>
      <c r="M149" s="231">
        <v>1.500359005478459</v>
      </c>
      <c r="N149" s="231">
        <v>0.4226160694284814</v>
      </c>
      <c r="O149" s="231">
        <v>0.42722110800049629</v>
      </c>
      <c r="P149" s="231">
        <v>0.42351516035221881</v>
      </c>
      <c r="Q149" s="231">
        <v>0.75061574990160573</v>
      </c>
      <c r="R149" s="231">
        <v>0.77546397929827526</v>
      </c>
      <c r="S149" s="231">
        <v>0.52290570141564374</v>
      </c>
      <c r="T149" s="231">
        <v>0.4995574881143009</v>
      </c>
      <c r="U149" s="231">
        <v>0.41206700508957489</v>
      </c>
      <c r="V149" s="231">
        <v>0.39912916417699362</v>
      </c>
      <c r="W149" s="231">
        <v>0.2882787866768301</v>
      </c>
      <c r="DA149" s="73" t="s">
        <v>1261</v>
      </c>
    </row>
    <row r="150" spans="1:105" ht="12" customHeight="1" x14ac:dyDescent="0.25">
      <c r="A150" s="64" t="s">
        <v>34</v>
      </c>
      <c r="B150" s="231">
        <v>6.3844700134060979</v>
      </c>
      <c r="C150" s="231">
        <v>5.0208240901450513E-2</v>
      </c>
      <c r="D150" s="231">
        <v>2.842014892358343</v>
      </c>
      <c r="E150" s="231">
        <v>4.137001863680922</v>
      </c>
      <c r="F150" s="231">
        <v>3.5033173376208002</v>
      </c>
      <c r="G150" s="231">
        <v>3.4107468677501669</v>
      </c>
      <c r="H150" s="231">
        <v>3.110392818553068</v>
      </c>
      <c r="I150" s="231">
        <v>3.9081919526261251</v>
      </c>
      <c r="J150" s="231">
        <v>2.8835415926386498</v>
      </c>
      <c r="K150" s="231">
        <v>2.7693882264282048</v>
      </c>
      <c r="L150" s="231">
        <v>2.0440295716952619</v>
      </c>
      <c r="M150" s="231">
        <v>8.7913087618180882E-2</v>
      </c>
      <c r="N150" s="231">
        <v>6.41920551417856</v>
      </c>
      <c r="O150" s="231">
        <v>4.012499479153032</v>
      </c>
      <c r="P150" s="231">
        <v>4.7240079083285904</v>
      </c>
      <c r="Q150" s="231">
        <v>4.2712362808693193E-2</v>
      </c>
      <c r="R150" s="231">
        <v>1.433128152719285</v>
      </c>
      <c r="S150" s="231">
        <v>1.3893005626656929</v>
      </c>
      <c r="T150" s="231">
        <v>1.355215543390875</v>
      </c>
      <c r="U150" s="231">
        <v>1.5709047238499689</v>
      </c>
      <c r="V150" s="231">
        <v>0.63922816026783669</v>
      </c>
      <c r="W150" s="231">
        <v>0.34690537536044902</v>
      </c>
      <c r="DA150" s="73" t="s">
        <v>1262</v>
      </c>
    </row>
    <row r="151" spans="1:105" ht="12" customHeight="1" x14ac:dyDescent="0.25">
      <c r="A151" s="64" t="s">
        <v>162</v>
      </c>
      <c r="B151" s="231">
        <v>19.72665164864738</v>
      </c>
      <c r="C151" s="231">
        <v>26.45980482150021</v>
      </c>
      <c r="D151" s="231">
        <v>25.62768401855644</v>
      </c>
      <c r="E151" s="231">
        <v>22.351641394682598</v>
      </c>
      <c r="F151" s="231">
        <v>13.884918718631511</v>
      </c>
      <c r="G151" s="231">
        <v>12.4156872266192</v>
      </c>
      <c r="H151" s="231">
        <v>12.475791734099619</v>
      </c>
      <c r="I151" s="231">
        <v>9.4740436552094298</v>
      </c>
      <c r="J151" s="231">
        <v>7.5321972592153026</v>
      </c>
      <c r="K151" s="231">
        <v>9.2478204109533664</v>
      </c>
      <c r="L151" s="231">
        <v>9.7988801190584649</v>
      </c>
      <c r="M151" s="231">
        <v>5.9379204666751386</v>
      </c>
      <c r="N151" s="231">
        <v>6.2773930448786199</v>
      </c>
      <c r="O151" s="231">
        <v>5.0873714883742744</v>
      </c>
      <c r="P151" s="231">
        <v>6.4948657239079557</v>
      </c>
      <c r="Q151" s="231">
        <v>5.1263753539201389</v>
      </c>
      <c r="R151" s="231">
        <v>4.6885781672646578</v>
      </c>
      <c r="S151" s="231">
        <v>4.8867345333647716</v>
      </c>
      <c r="T151" s="231">
        <v>4.3666733515863818</v>
      </c>
      <c r="U151" s="231">
        <v>5.0956373076850303</v>
      </c>
      <c r="V151" s="231">
        <v>5.2833918904138928</v>
      </c>
      <c r="W151" s="231">
        <v>11.97069053618729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5.3844105015514739E-2</v>
      </c>
      <c r="C153" s="231">
        <v>7.5141958755590627E-2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7.5710233351309372E-2</v>
      </c>
      <c r="K153" s="231">
        <v>5.4726794221427962E-2</v>
      </c>
      <c r="L153" s="231">
        <v>1.0278093872281751</v>
      </c>
      <c r="M153" s="231">
        <v>1.098650605440449</v>
      </c>
      <c r="N153" s="231">
        <v>0.87083231333844446</v>
      </c>
      <c r="O153" s="231">
        <v>0.91579266567802975</v>
      </c>
      <c r="P153" s="231">
        <v>1.144509928712016</v>
      </c>
      <c r="Q153" s="231">
        <v>0.77855474720463413</v>
      </c>
      <c r="R153" s="231">
        <v>0.83741681984861849</v>
      </c>
      <c r="S153" s="231">
        <v>0.83515760801546479</v>
      </c>
      <c r="T153" s="231">
        <v>0.82667639707049401</v>
      </c>
      <c r="U153" s="231">
        <v>1.0516486560874929</v>
      </c>
      <c r="V153" s="231">
        <v>1.06849839222052</v>
      </c>
      <c r="W153" s="231">
        <v>0.80086845867277012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16.435377728556379</v>
      </c>
      <c r="G154" s="231">
        <v>15.93580902924608</v>
      </c>
      <c r="H154" s="231">
        <v>15.40778469318545</v>
      </c>
      <c r="I154" s="231">
        <v>13.954667896449219</v>
      </c>
      <c r="J154" s="231">
        <v>18.1746221639326</v>
      </c>
      <c r="K154" s="231">
        <v>17.258155002728099</v>
      </c>
      <c r="L154" s="231">
        <v>17.689175111155979</v>
      </c>
      <c r="M154" s="231">
        <v>20.275053567935171</v>
      </c>
      <c r="N154" s="231">
        <v>15.585745929360829</v>
      </c>
      <c r="O154" s="231">
        <v>20.517863369718011</v>
      </c>
      <c r="P154" s="231">
        <v>17.260465180327799</v>
      </c>
      <c r="Q154" s="231">
        <v>11.288634967265491</v>
      </c>
      <c r="R154" s="231">
        <v>11.88466272429538</v>
      </c>
      <c r="S154" s="231">
        <v>14.793146784958919</v>
      </c>
      <c r="T154" s="231">
        <v>13.51325154107999</v>
      </c>
      <c r="U154" s="231">
        <v>15.47704396416734</v>
      </c>
      <c r="V154" s="231">
        <v>16.430904578835641</v>
      </c>
      <c r="W154" s="231">
        <v>8.1513914566810097</v>
      </c>
      <c r="DA154" s="73" t="s">
        <v>1266</v>
      </c>
    </row>
    <row r="155" spans="1:105" ht="12" customHeight="1" x14ac:dyDescent="0.25">
      <c r="A155" s="60" t="s">
        <v>1038</v>
      </c>
      <c r="B155" s="264">
        <v>44.982445759872363</v>
      </c>
      <c r="C155" s="264">
        <v>59.541262237398513</v>
      </c>
      <c r="D155" s="264">
        <v>58.617681229976561</v>
      </c>
      <c r="E155" s="264">
        <v>46.067854131597016</v>
      </c>
      <c r="F155" s="264">
        <v>51.058063796197317</v>
      </c>
      <c r="G155" s="264">
        <v>48.504499549554318</v>
      </c>
      <c r="H155" s="264">
        <v>52.336809865727169</v>
      </c>
      <c r="I155" s="264">
        <v>40.576803231585757</v>
      </c>
      <c r="J155" s="264">
        <v>68.900484811670765</v>
      </c>
      <c r="K155" s="264">
        <v>44.2861318082645</v>
      </c>
      <c r="L155" s="264">
        <v>58.156176548301993</v>
      </c>
      <c r="M155" s="264">
        <v>77.924928106238227</v>
      </c>
      <c r="N155" s="264">
        <v>64.027727471211065</v>
      </c>
      <c r="O155" s="264">
        <v>61.325278840521683</v>
      </c>
      <c r="P155" s="264">
        <v>72.618537044762391</v>
      </c>
      <c r="Q155" s="264">
        <v>48.104383052644472</v>
      </c>
      <c r="R155" s="264">
        <v>45.257200790262033</v>
      </c>
      <c r="S155" s="264">
        <v>49.287757748037933</v>
      </c>
      <c r="T155" s="264">
        <v>47.422743493308168</v>
      </c>
      <c r="U155" s="264">
        <v>52.253364479596748</v>
      </c>
      <c r="V155" s="264">
        <v>55.353446198294293</v>
      </c>
      <c r="W155" s="264">
        <v>26.927020024148639</v>
      </c>
      <c r="DA155" s="72" t="s">
        <v>1267</v>
      </c>
    </row>
    <row r="156" spans="1:105" ht="12" customHeight="1" x14ac:dyDescent="0.25">
      <c r="A156" s="132" t="s">
        <v>1040</v>
      </c>
      <c r="B156" s="318">
        <v>19.048631127455511</v>
      </c>
      <c r="C156" s="318">
        <v>23.281095370983071</v>
      </c>
      <c r="D156" s="318">
        <v>23.421809051484811</v>
      </c>
      <c r="E156" s="318">
        <v>20.473469652426921</v>
      </c>
      <c r="F156" s="318">
        <v>18.971404394481208</v>
      </c>
      <c r="G156" s="318">
        <v>17.675550374788951</v>
      </c>
      <c r="H156" s="318">
        <v>18.135538949641131</v>
      </c>
      <c r="I156" s="318">
        <v>15.349182247684711</v>
      </c>
      <c r="J156" s="318">
        <v>18.691548320985159</v>
      </c>
      <c r="K156" s="318">
        <v>16.20379129166302</v>
      </c>
      <c r="L156" s="318">
        <v>18.05315448413376</v>
      </c>
      <c r="M156" s="318">
        <v>12.94457793046227</v>
      </c>
      <c r="N156" s="318">
        <v>17.797465204401341</v>
      </c>
      <c r="O156" s="318">
        <v>18.22481526004783</v>
      </c>
      <c r="P156" s="318">
        <v>19.624477995847808</v>
      </c>
      <c r="Q156" s="318">
        <v>21.315040088151608</v>
      </c>
      <c r="R156" s="318">
        <v>20.152287494849361</v>
      </c>
      <c r="S156" s="318">
        <v>20.29061226232216</v>
      </c>
      <c r="T156" s="318">
        <v>21.129130233299641</v>
      </c>
      <c r="U156" s="318">
        <v>30.204420616966381</v>
      </c>
      <c r="V156" s="318">
        <v>34.256174359657066</v>
      </c>
      <c r="W156" s="318">
        <v>29.604544161639971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0.99999999999999978</v>
      </c>
      <c r="C160" s="234">
        <f t="shared" si="6"/>
        <v>1.0000000000000002</v>
      </c>
      <c r="D160" s="234">
        <f t="shared" si="6"/>
        <v>1</v>
      </c>
      <c r="E160" s="234">
        <f t="shared" si="6"/>
        <v>1</v>
      </c>
      <c r="F160" s="234">
        <f t="shared" si="6"/>
        <v>1</v>
      </c>
      <c r="G160" s="234">
        <f t="shared" si="6"/>
        <v>0.99999999999999978</v>
      </c>
      <c r="H160" s="234">
        <f t="shared" si="6"/>
        <v>1</v>
      </c>
      <c r="I160" s="234">
        <f t="shared" si="6"/>
        <v>1</v>
      </c>
      <c r="J160" s="234">
        <f t="shared" si="6"/>
        <v>0.99999999999999989</v>
      </c>
      <c r="K160" s="234">
        <f t="shared" si="6"/>
        <v>1.0000000000000002</v>
      </c>
      <c r="L160" s="234">
        <f t="shared" si="6"/>
        <v>1</v>
      </c>
      <c r="M160" s="234">
        <f t="shared" si="6"/>
        <v>0.99999999999999989</v>
      </c>
      <c r="N160" s="234">
        <f t="shared" si="6"/>
        <v>1</v>
      </c>
      <c r="O160" s="234">
        <f t="shared" si="6"/>
        <v>1</v>
      </c>
      <c r="P160" s="234">
        <f t="shared" si="6"/>
        <v>1</v>
      </c>
      <c r="Q160" s="234">
        <f t="shared" si="6"/>
        <v>1.0000000000000002</v>
      </c>
      <c r="R160" s="234">
        <f t="shared" si="6"/>
        <v>0.99999999999999989</v>
      </c>
      <c r="S160" s="234">
        <f t="shared" si="6"/>
        <v>0.99999999999999989</v>
      </c>
      <c r="T160" s="234">
        <f t="shared" si="6"/>
        <v>0.99999999999999989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1.3207751766237394E-3</v>
      </c>
      <c r="C161" s="268">
        <f t="shared" si="7"/>
        <v>1.2322674568256481E-3</v>
      </c>
      <c r="D161" s="268">
        <f t="shared" si="7"/>
        <v>1.1826954090404756E-3</v>
      </c>
      <c r="E161" s="268">
        <f t="shared" si="7"/>
        <v>1.1548957323200895E-3</v>
      </c>
      <c r="F161" s="268">
        <f t="shared" si="7"/>
        <v>1.0975391723397842E-3</v>
      </c>
      <c r="G161" s="268">
        <f t="shared" si="7"/>
        <v>1.15403641794045E-3</v>
      </c>
      <c r="H161" s="268">
        <f t="shared" si="7"/>
        <v>1.1001808622913612E-3</v>
      </c>
      <c r="I161" s="268">
        <f t="shared" si="7"/>
        <v>1.0389514260854477E-3</v>
      </c>
      <c r="J161" s="268">
        <f t="shared" si="7"/>
        <v>1.1281577716554165E-3</v>
      </c>
      <c r="K161" s="268">
        <f t="shared" si="7"/>
        <v>9.384521568418404E-4</v>
      </c>
      <c r="L161" s="268">
        <f t="shared" si="7"/>
        <v>1.1834101405284914E-3</v>
      </c>
      <c r="M161" s="268">
        <f t="shared" si="7"/>
        <v>1.0854204391250082E-3</v>
      </c>
      <c r="N161" s="268">
        <f t="shared" si="7"/>
        <v>1.1576692732591899E-3</v>
      </c>
      <c r="O161" s="268">
        <f t="shared" si="7"/>
        <v>1.4618968005058548E-3</v>
      </c>
      <c r="P161" s="268">
        <f t="shared" si="7"/>
        <v>1.1867418469648514E-3</v>
      </c>
      <c r="Q161" s="268">
        <f t="shared" si="7"/>
        <v>1.4064737616376378E-3</v>
      </c>
      <c r="R161" s="268">
        <f t="shared" si="7"/>
        <v>1.4497994416653721E-3</v>
      </c>
      <c r="S161" s="268">
        <f t="shared" si="7"/>
        <v>1.1764728581478982E-3</v>
      </c>
      <c r="T161" s="268">
        <f t="shared" si="7"/>
        <v>1.2227633566493162E-3</v>
      </c>
      <c r="U161" s="268">
        <f t="shared" si="7"/>
        <v>1.2336782067164116E-3</v>
      </c>
      <c r="V161" s="268">
        <f t="shared" si="7"/>
        <v>1.3042881700468972E-3</v>
      </c>
      <c r="W161" s="268">
        <f t="shared" si="7"/>
        <v>1.7476363640055561E-3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2.7381945566882929E-3</v>
      </c>
      <c r="C162" s="269">
        <f t="shared" si="8"/>
        <v>2.5547028005852286E-3</v>
      </c>
      <c r="D162" s="269">
        <f t="shared" si="8"/>
        <v>2.4519314025368234E-3</v>
      </c>
      <c r="E162" s="269">
        <f t="shared" si="8"/>
        <v>2.3942978818432869E-3</v>
      </c>
      <c r="F162" s="269">
        <f t="shared" si="8"/>
        <v>2.2753878484718924E-3</v>
      </c>
      <c r="G162" s="269">
        <f t="shared" si="8"/>
        <v>2.3925163750445066E-3</v>
      </c>
      <c r="H162" s="269">
        <f t="shared" si="8"/>
        <v>2.2808645269966634E-3</v>
      </c>
      <c r="I162" s="269">
        <f t="shared" si="8"/>
        <v>2.1539253537781705E-3</v>
      </c>
      <c r="J162" s="269">
        <f t="shared" si="8"/>
        <v>2.3388654815038822E-3</v>
      </c>
      <c r="K162" s="269">
        <f t="shared" si="8"/>
        <v>1.9455730491130811E-3</v>
      </c>
      <c r="L162" s="269">
        <f t="shared" si="8"/>
        <v>2.453413164084599E-3</v>
      </c>
      <c r="M162" s="269">
        <f t="shared" si="8"/>
        <v>2.250263626037999E-3</v>
      </c>
      <c r="N162" s="269">
        <f t="shared" si="8"/>
        <v>2.4000479101877071E-3</v>
      </c>
      <c r="O162" s="269">
        <f t="shared" si="8"/>
        <v>3.0307640031650303E-3</v>
      </c>
      <c r="P162" s="269">
        <f t="shared" si="8"/>
        <v>2.4603203656961901E-3</v>
      </c>
      <c r="Q162" s="269">
        <f t="shared" si="8"/>
        <v>2.9551921285740183E-3</v>
      </c>
      <c r="R162" s="269">
        <f t="shared" si="8"/>
        <v>3.005684093492598E-3</v>
      </c>
      <c r="S162" s="269">
        <f t="shared" si="8"/>
        <v>2.4847818974299421E-3</v>
      </c>
      <c r="T162" s="269">
        <f t="shared" si="8"/>
        <v>2.6123456844165823E-3</v>
      </c>
      <c r="U162" s="269">
        <f t="shared" si="8"/>
        <v>2.6025691753961853E-3</v>
      </c>
      <c r="V162" s="269">
        <f t="shared" si="8"/>
        <v>2.7207803797119415E-3</v>
      </c>
      <c r="W162" s="269">
        <f t="shared" si="8"/>
        <v>3.6231513611750619E-3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1.6379367826244641E-2</v>
      </c>
      <c r="C163" s="269">
        <f t="shared" si="9"/>
        <v>1.5281754452149476E-2</v>
      </c>
      <c r="D163" s="269">
        <f t="shared" si="9"/>
        <v>1.4666995166129949E-2</v>
      </c>
      <c r="E163" s="269">
        <f t="shared" si="9"/>
        <v>1.4322242222167257E-2</v>
      </c>
      <c r="F163" s="269">
        <f t="shared" si="9"/>
        <v>1.3610944637390552E-2</v>
      </c>
      <c r="G163" s="269">
        <f t="shared" si="9"/>
        <v>1.4311585581618878E-2</v>
      </c>
      <c r="H163" s="269">
        <f t="shared" si="9"/>
        <v>1.3643705104247892E-2</v>
      </c>
      <c r="I163" s="269">
        <f t="shared" si="9"/>
        <v>1.288437870626551E-2</v>
      </c>
      <c r="J163" s="269">
        <f t="shared" si="9"/>
        <v>1.3990655968578009E-2</v>
      </c>
      <c r="K163" s="269">
        <f t="shared" si="9"/>
        <v>1.1638054179317816E-2</v>
      </c>
      <c r="L163" s="269">
        <f t="shared" si="9"/>
        <v>1.4675858786635855E-2</v>
      </c>
      <c r="M163" s="269">
        <f t="shared" si="9"/>
        <v>1.346065623674059E-2</v>
      </c>
      <c r="N163" s="269">
        <f t="shared" si="9"/>
        <v>1.4356637816532377E-2</v>
      </c>
      <c r="O163" s="269">
        <f t="shared" si="9"/>
        <v>1.8129463547842697E-2</v>
      </c>
      <c r="P163" s="269">
        <f t="shared" si="9"/>
        <v>1.4717176375106668E-2</v>
      </c>
      <c r="Q163" s="269">
        <f t="shared" si="9"/>
        <v>1.7402873353345186E-2</v>
      </c>
      <c r="R163" s="269">
        <f t="shared" si="9"/>
        <v>1.797913897740731E-2</v>
      </c>
      <c r="S163" s="269">
        <f t="shared" si="9"/>
        <v>1.4557715196077943E-2</v>
      </c>
      <c r="T163" s="269">
        <f t="shared" si="9"/>
        <v>1.5101595212591728E-2</v>
      </c>
      <c r="U163" s="269">
        <f t="shared" si="9"/>
        <v>1.521083341003095E-2</v>
      </c>
      <c r="V163" s="269">
        <f t="shared" si="9"/>
        <v>1.6057679328337942E-2</v>
      </c>
      <c r="W163" s="269">
        <f t="shared" si="9"/>
        <v>2.1570262509107773E-2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1.8917379357867359E-2</v>
      </c>
      <c r="C164" s="269">
        <f t="shared" si="10"/>
        <v>1.7649688882490352E-2</v>
      </c>
      <c r="D164" s="269">
        <f t="shared" si="10"/>
        <v>1.6939671575914642E-2</v>
      </c>
      <c r="E164" s="269">
        <f t="shared" si="10"/>
        <v>1.6541498563691664E-2</v>
      </c>
      <c r="F164" s="269">
        <f t="shared" si="10"/>
        <v>1.5719984181067237E-2</v>
      </c>
      <c r="G164" s="269">
        <f t="shared" si="10"/>
        <v>1.6529190658156327E-2</v>
      </c>
      <c r="H164" s="269">
        <f t="shared" si="10"/>
        <v>1.5757820939241024E-2</v>
      </c>
      <c r="I164" s="269">
        <f t="shared" si="10"/>
        <v>1.4880835595273142E-2</v>
      </c>
      <c r="J164" s="269">
        <f t="shared" si="10"/>
        <v>1.6158532443414971E-2</v>
      </c>
      <c r="K164" s="269">
        <f t="shared" si="10"/>
        <v>1.3441390915271122E-2</v>
      </c>
      <c r="L164" s="269">
        <f t="shared" si="10"/>
        <v>1.6949908629833511E-2</v>
      </c>
      <c r="M164" s="269">
        <f t="shared" si="10"/>
        <v>1.5546408331355453E-2</v>
      </c>
      <c r="N164" s="269">
        <f t="shared" si="10"/>
        <v>1.6581223815224373E-2</v>
      </c>
      <c r="O164" s="269">
        <f t="shared" si="10"/>
        <v>2.0938655455288144E-2</v>
      </c>
      <c r="P164" s="269">
        <f t="shared" si="10"/>
        <v>1.6997628450497307E-2</v>
      </c>
      <c r="Q164" s="269">
        <f t="shared" si="10"/>
        <v>2.0416551641689006E-2</v>
      </c>
      <c r="R164" s="269">
        <f t="shared" si="10"/>
        <v>2.0765385749388118E-2</v>
      </c>
      <c r="S164" s="269">
        <f t="shared" si="10"/>
        <v>1.7187793735065751E-2</v>
      </c>
      <c r="T164" s="269">
        <f t="shared" si="10"/>
        <v>1.8047926581873576E-2</v>
      </c>
      <c r="U164" s="269">
        <f t="shared" si="10"/>
        <v>1.7980383561790238E-2</v>
      </c>
      <c r="V164" s="269">
        <f t="shared" si="10"/>
        <v>1.8797069940385699E-2</v>
      </c>
      <c r="W164" s="269">
        <f t="shared" si="10"/>
        <v>2.5031285159378344E-2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6.505300386108223E-3</v>
      </c>
      <c r="C165" s="270">
        <f t="shared" si="11"/>
        <v>5.5558628131675497E-3</v>
      </c>
      <c r="D165" s="270">
        <f t="shared" si="11"/>
        <v>5.4007325665234186E-3</v>
      </c>
      <c r="E165" s="270">
        <f t="shared" si="11"/>
        <v>5.6962991225431138E-3</v>
      </c>
      <c r="F165" s="270">
        <f t="shared" si="11"/>
        <v>5.2806471442009275E-3</v>
      </c>
      <c r="G165" s="270">
        <f t="shared" si="11"/>
        <v>5.5356094265073888E-3</v>
      </c>
      <c r="H165" s="270">
        <f t="shared" si="11"/>
        <v>5.1392586710552277E-3</v>
      </c>
      <c r="I165" s="270">
        <f t="shared" si="11"/>
        <v>5.2529470158650003E-3</v>
      </c>
      <c r="J165" s="270">
        <f t="shared" si="11"/>
        <v>5.1275593597262074E-3</v>
      </c>
      <c r="K165" s="270">
        <f t="shared" si="11"/>
        <v>4.4842179214872073E-3</v>
      </c>
      <c r="L165" s="270">
        <f t="shared" si="11"/>
        <v>5.2763253882108126E-3</v>
      </c>
      <c r="M165" s="270">
        <f t="shared" si="11"/>
        <v>4.7955698053762886E-3</v>
      </c>
      <c r="N165" s="270">
        <f t="shared" si="11"/>
        <v>5.180188176983444E-3</v>
      </c>
      <c r="O165" s="270">
        <f t="shared" si="11"/>
        <v>6.5922738795584765E-3</v>
      </c>
      <c r="P165" s="270">
        <f t="shared" si="11"/>
        <v>5.1849812870946293E-3</v>
      </c>
      <c r="Q165" s="270">
        <f t="shared" si="11"/>
        <v>6.2857488448423869E-3</v>
      </c>
      <c r="R165" s="270">
        <f t="shared" si="11"/>
        <v>6.5353242627847405E-3</v>
      </c>
      <c r="S165" s="270">
        <f t="shared" si="11"/>
        <v>5.5200671952614633E-3</v>
      </c>
      <c r="T165" s="270">
        <f t="shared" si="11"/>
        <v>5.6694161194057978E-3</v>
      </c>
      <c r="U165" s="270">
        <f t="shared" si="11"/>
        <v>5.6810581437009714E-3</v>
      </c>
      <c r="V165" s="270">
        <f t="shared" si="11"/>
        <v>5.886245304994678E-3</v>
      </c>
      <c r="W165" s="270">
        <f t="shared" si="11"/>
        <v>8.855639338821138E-3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0.80247485255966422</v>
      </c>
      <c r="C166" s="319">
        <f t="shared" si="12"/>
        <v>0.83459076039947844</v>
      </c>
      <c r="D166" s="319">
        <f t="shared" si="12"/>
        <v>0.83808226705383959</v>
      </c>
      <c r="E166" s="319">
        <f t="shared" si="12"/>
        <v>0.8255148160991217</v>
      </c>
      <c r="F166" s="319">
        <f t="shared" si="12"/>
        <v>0.8230329335179849</v>
      </c>
      <c r="G166" s="319">
        <f t="shared" si="12"/>
        <v>0.81698558262118137</v>
      </c>
      <c r="H166" s="319">
        <f t="shared" si="12"/>
        <v>0.83296317092056871</v>
      </c>
      <c r="I166" s="319">
        <f t="shared" si="12"/>
        <v>0.82203595300013144</v>
      </c>
      <c r="J166" s="319">
        <f t="shared" si="12"/>
        <v>0.83293442372368631</v>
      </c>
      <c r="K166" s="319">
        <f t="shared" si="12"/>
        <v>0.85217063877287125</v>
      </c>
      <c r="L166" s="319">
        <f t="shared" si="12"/>
        <v>0.83509093683827273</v>
      </c>
      <c r="M166" s="319">
        <f t="shared" si="12"/>
        <v>0.8497148133737058</v>
      </c>
      <c r="N166" s="319">
        <f t="shared" si="12"/>
        <v>0.83403710460757929</v>
      </c>
      <c r="O166" s="319">
        <f t="shared" si="12"/>
        <v>0.7791772141758645</v>
      </c>
      <c r="P166" s="319">
        <f t="shared" si="12"/>
        <v>0.83829044681164355</v>
      </c>
      <c r="Q166" s="319">
        <f t="shared" si="12"/>
        <v>0.81331997182368787</v>
      </c>
      <c r="R166" s="319">
        <f t="shared" si="12"/>
        <v>0.79641114466552443</v>
      </c>
      <c r="S166" s="319">
        <f t="shared" si="12"/>
        <v>0.82978478475238826</v>
      </c>
      <c r="T166" s="319">
        <f t="shared" si="12"/>
        <v>0.82294936772504623</v>
      </c>
      <c r="U166" s="319">
        <f t="shared" si="12"/>
        <v>0.81893499036299278</v>
      </c>
      <c r="V166" s="319">
        <f t="shared" si="12"/>
        <v>0.81452105193763857</v>
      </c>
      <c r="W166" s="319">
        <f t="shared" si="12"/>
        <v>0.73150685306386509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8.8039694914960873E-2</v>
      </c>
      <c r="C167" s="271">
        <f t="shared" si="13"/>
        <v>6.8858169863917934E-2</v>
      </c>
      <c r="D167" s="271">
        <f t="shared" si="13"/>
        <v>6.8409069149121302E-2</v>
      </c>
      <c r="E167" s="271">
        <f t="shared" si="13"/>
        <v>7.7127216322623204E-2</v>
      </c>
      <c r="F167" s="271">
        <f t="shared" si="13"/>
        <v>8.4458413445819738E-2</v>
      </c>
      <c r="G167" s="271">
        <f t="shared" si="13"/>
        <v>8.9339016740179342E-2</v>
      </c>
      <c r="H167" s="271">
        <f t="shared" si="13"/>
        <v>8.0539181624773137E-2</v>
      </c>
      <c r="I167" s="271">
        <f t="shared" si="13"/>
        <v>9.1791622617966043E-2</v>
      </c>
      <c r="J167" s="271">
        <f t="shared" si="13"/>
        <v>8.4048399444375824E-2</v>
      </c>
      <c r="K167" s="271">
        <f t="shared" si="13"/>
        <v>7.5988515364310505E-2</v>
      </c>
      <c r="L167" s="271">
        <f t="shared" si="13"/>
        <v>8.3446105341617546E-2</v>
      </c>
      <c r="M167" s="271">
        <f t="shared" si="13"/>
        <v>7.617754061620631E-2</v>
      </c>
      <c r="N167" s="271">
        <f t="shared" si="13"/>
        <v>8.5743841191762538E-2</v>
      </c>
      <c r="O167" s="271">
        <f t="shared" si="13"/>
        <v>0.11875028518926965</v>
      </c>
      <c r="P167" s="271">
        <f t="shared" si="13"/>
        <v>8.19287089512446E-2</v>
      </c>
      <c r="Q167" s="271">
        <f t="shared" si="13"/>
        <v>9.1448896747932037E-2</v>
      </c>
      <c r="R167" s="271">
        <f t="shared" si="13"/>
        <v>0.1036166967783036</v>
      </c>
      <c r="S167" s="271">
        <f t="shared" si="13"/>
        <v>8.7278935289156312E-2</v>
      </c>
      <c r="T167" s="271">
        <f t="shared" si="13"/>
        <v>9.0921283901741382E-2</v>
      </c>
      <c r="U167" s="271">
        <f t="shared" si="13"/>
        <v>9.410794581471503E-2</v>
      </c>
      <c r="V167" s="271">
        <f t="shared" si="13"/>
        <v>9.5378521693093438E-2</v>
      </c>
      <c r="W167" s="271">
        <f t="shared" si="13"/>
        <v>0.13560074463817262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3.267710374822716E-2</v>
      </c>
      <c r="C168" s="271">
        <f t="shared" si="14"/>
        <v>2.6546403498837665E-2</v>
      </c>
      <c r="D168" s="271">
        <f t="shared" si="14"/>
        <v>2.60764682505563E-2</v>
      </c>
      <c r="E168" s="271">
        <f t="shared" si="14"/>
        <v>2.8683034953047786E-2</v>
      </c>
      <c r="F168" s="271">
        <f t="shared" si="14"/>
        <v>2.6388714752309927E-2</v>
      </c>
      <c r="G168" s="271">
        <f t="shared" si="14"/>
        <v>2.7606768607624382E-2</v>
      </c>
      <c r="H168" s="271">
        <f t="shared" si="14"/>
        <v>2.5129813693841561E-2</v>
      </c>
      <c r="I168" s="271">
        <f t="shared" si="14"/>
        <v>2.7003837686761633E-2</v>
      </c>
      <c r="J168" s="271">
        <f t="shared" si="14"/>
        <v>2.3663245702569551E-2</v>
      </c>
      <c r="K168" s="271">
        <f t="shared" si="14"/>
        <v>2.2209066164741092E-2</v>
      </c>
      <c r="L168" s="271">
        <f t="shared" si="14"/>
        <v>2.464571891627668E-2</v>
      </c>
      <c r="M168" s="271">
        <f t="shared" si="14"/>
        <v>2.1846280514461362E-2</v>
      </c>
      <c r="N168" s="271">
        <f t="shared" si="14"/>
        <v>2.4023762958986134E-2</v>
      </c>
      <c r="O168" s="271">
        <f t="shared" si="14"/>
        <v>3.039401662646031E-2</v>
      </c>
      <c r="P168" s="271">
        <f t="shared" si="14"/>
        <v>2.3022177250564033E-2</v>
      </c>
      <c r="Q168" s="271">
        <f t="shared" si="14"/>
        <v>2.7865642881704889E-2</v>
      </c>
      <c r="R168" s="271">
        <f t="shared" si="14"/>
        <v>2.9879871437895018E-2</v>
      </c>
      <c r="S168" s="271">
        <f t="shared" si="14"/>
        <v>2.5144546641256909E-2</v>
      </c>
      <c r="T168" s="271">
        <f t="shared" si="14"/>
        <v>2.5923557861543038E-2</v>
      </c>
      <c r="U168" s="271">
        <f t="shared" si="14"/>
        <v>2.636267189409686E-2</v>
      </c>
      <c r="V168" s="271">
        <f t="shared" si="14"/>
        <v>2.6874844513113245E-2</v>
      </c>
      <c r="W168" s="271">
        <f t="shared" si="14"/>
        <v>4.5521325558919808E-2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3.1386906251167163E-2</v>
      </c>
      <c r="C169" s="320">
        <f t="shared" si="15"/>
        <v>2.5148683513117342E-2</v>
      </c>
      <c r="D169" s="320">
        <f t="shared" si="15"/>
        <v>2.4756300973485246E-2</v>
      </c>
      <c r="E169" s="320">
        <f t="shared" si="15"/>
        <v>2.7615710630011846E-2</v>
      </c>
      <c r="F169" s="320">
        <f t="shared" si="15"/>
        <v>2.4949392900464728E-2</v>
      </c>
      <c r="G169" s="320">
        <f t="shared" si="15"/>
        <v>2.6048503801743936E-2</v>
      </c>
      <c r="H169" s="320">
        <f t="shared" si="15"/>
        <v>2.3499634558801146E-2</v>
      </c>
      <c r="I169" s="320">
        <f t="shared" si="15"/>
        <v>2.5766946815433272E-2</v>
      </c>
      <c r="J169" s="320">
        <f t="shared" si="15"/>
        <v>2.1416296333607605E-2</v>
      </c>
      <c r="K169" s="320">
        <f t="shared" si="15"/>
        <v>2.0914031317327175E-2</v>
      </c>
      <c r="L169" s="320">
        <f t="shared" si="15"/>
        <v>2.2440954204455868E-2</v>
      </c>
      <c r="M169" s="320">
        <f t="shared" si="15"/>
        <v>1.9806281883380773E-2</v>
      </c>
      <c r="N169" s="320">
        <f t="shared" si="15"/>
        <v>2.1654215780829243E-2</v>
      </c>
      <c r="O169" s="320">
        <f t="shared" si="15"/>
        <v>2.7067881187791867E-2</v>
      </c>
      <c r="P169" s="320">
        <f t="shared" si="15"/>
        <v>2.0175045116009076E-2</v>
      </c>
      <c r="Q169" s="320">
        <f t="shared" si="15"/>
        <v>2.453108002002613E-2</v>
      </c>
      <c r="R169" s="320">
        <f t="shared" si="15"/>
        <v>2.6733549534483408E-2</v>
      </c>
      <c r="S169" s="320">
        <f t="shared" si="15"/>
        <v>2.2314520967727791E-2</v>
      </c>
      <c r="T169" s="320">
        <f t="shared" si="15"/>
        <v>2.3012384373052919E-2</v>
      </c>
      <c r="U169" s="320">
        <f t="shared" si="15"/>
        <v>2.3546910840002221E-2</v>
      </c>
      <c r="V169" s="320">
        <f t="shared" si="15"/>
        <v>2.3734360875558747E-2</v>
      </c>
      <c r="W169" s="320">
        <f t="shared" si="15"/>
        <v>4.3705149814004536E-2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1.290197497059995E-3</v>
      </c>
      <c r="C170" s="320">
        <f t="shared" si="16"/>
        <v>1.3977199857203226E-3</v>
      </c>
      <c r="D170" s="320">
        <f t="shared" si="16"/>
        <v>1.3201672770710513E-3</v>
      </c>
      <c r="E170" s="320">
        <f t="shared" si="16"/>
        <v>1.0673243230359391E-3</v>
      </c>
      <c r="F170" s="320">
        <f t="shared" si="16"/>
        <v>1.4393218518452021E-3</v>
      </c>
      <c r="G170" s="320">
        <f t="shared" si="16"/>
        <v>1.5582648058804457E-3</v>
      </c>
      <c r="H170" s="320">
        <f t="shared" si="16"/>
        <v>1.6301791350404249E-3</v>
      </c>
      <c r="I170" s="320">
        <f t="shared" si="16"/>
        <v>1.2368908713283626E-3</v>
      </c>
      <c r="J170" s="320">
        <f t="shared" si="16"/>
        <v>2.2469493689619407E-3</v>
      </c>
      <c r="K170" s="320">
        <f t="shared" si="16"/>
        <v>1.2950348474139129E-3</v>
      </c>
      <c r="L170" s="320">
        <f t="shared" si="16"/>
        <v>2.2047647118208164E-3</v>
      </c>
      <c r="M170" s="320">
        <f t="shared" si="16"/>
        <v>2.0399986310805931E-3</v>
      </c>
      <c r="N170" s="320">
        <f t="shared" si="16"/>
        <v>2.3695471781568903E-3</v>
      </c>
      <c r="O170" s="320">
        <f t="shared" si="16"/>
        <v>3.3261354386684397E-3</v>
      </c>
      <c r="P170" s="320">
        <f t="shared" si="16"/>
        <v>2.8471321345549575E-3</v>
      </c>
      <c r="Q170" s="320">
        <f t="shared" si="16"/>
        <v>3.3345628616787445E-3</v>
      </c>
      <c r="R170" s="320">
        <f t="shared" si="16"/>
        <v>3.1463219034116134E-3</v>
      </c>
      <c r="S170" s="320">
        <f t="shared" si="16"/>
        <v>2.8300256735291182E-3</v>
      </c>
      <c r="T170" s="320">
        <f t="shared" si="16"/>
        <v>2.9111734884901246E-3</v>
      </c>
      <c r="U170" s="320">
        <f t="shared" si="16"/>
        <v>2.8157610540946419E-3</v>
      </c>
      <c r="V170" s="320">
        <f t="shared" si="16"/>
        <v>3.1404836375544965E-3</v>
      </c>
      <c r="W170" s="320">
        <f t="shared" si="16"/>
        <v>1.816175744915277E-3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7.6548704165581649E-3</v>
      </c>
      <c r="C171" s="271">
        <f t="shared" si="17"/>
        <v>6.4866594162931177E-3</v>
      </c>
      <c r="D171" s="271">
        <f t="shared" si="17"/>
        <v>6.3189299435288697E-3</v>
      </c>
      <c r="E171" s="271">
        <f t="shared" si="17"/>
        <v>6.6832804654442541E-3</v>
      </c>
      <c r="F171" s="271">
        <f t="shared" si="17"/>
        <v>6.5408209500088738E-3</v>
      </c>
      <c r="G171" s="271">
        <f t="shared" si="17"/>
        <v>6.8836233546642278E-3</v>
      </c>
      <c r="H171" s="271">
        <f t="shared" si="17"/>
        <v>6.3782697276121292E-3</v>
      </c>
      <c r="I171" s="271">
        <f t="shared" si="17"/>
        <v>6.6298228424304306E-3</v>
      </c>
      <c r="J171" s="271">
        <f t="shared" si="17"/>
        <v>6.5911604153842899E-3</v>
      </c>
      <c r="K171" s="271">
        <f t="shared" si="17"/>
        <v>5.6596046315274358E-3</v>
      </c>
      <c r="L171" s="271">
        <f t="shared" si="17"/>
        <v>6.6445506228002939E-3</v>
      </c>
      <c r="M171" s="271">
        <f t="shared" si="17"/>
        <v>6.3110530622323665E-3</v>
      </c>
      <c r="N171" s="271">
        <f t="shared" si="17"/>
        <v>6.7366510400223402E-3</v>
      </c>
      <c r="O171" s="271">
        <f t="shared" si="17"/>
        <v>8.7549397723065015E-3</v>
      </c>
      <c r="P171" s="271">
        <f t="shared" si="17"/>
        <v>6.713043083162726E-3</v>
      </c>
      <c r="Q171" s="271">
        <f t="shared" si="17"/>
        <v>8.0020676698267981E-3</v>
      </c>
      <c r="R171" s="271">
        <f t="shared" si="17"/>
        <v>8.4174334874314652E-3</v>
      </c>
      <c r="S171" s="271">
        <f t="shared" si="17"/>
        <v>7.095278370362364E-3</v>
      </c>
      <c r="T171" s="271">
        <f t="shared" si="17"/>
        <v>7.3580799401533311E-3</v>
      </c>
      <c r="U171" s="271">
        <f t="shared" si="17"/>
        <v>7.401904414300324E-3</v>
      </c>
      <c r="V171" s="271">
        <f t="shared" si="17"/>
        <v>7.6602545397968591E-3</v>
      </c>
      <c r="W171" s="271">
        <f t="shared" si="17"/>
        <v>1.0683694425340503E-2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3.6071797880302915E-3</v>
      </c>
      <c r="C172" s="320">
        <f t="shared" si="18"/>
        <v>2.7965026110924589E-3</v>
      </c>
      <c r="D172" s="320">
        <f t="shared" si="18"/>
        <v>2.7787801689627928E-3</v>
      </c>
      <c r="E172" s="320">
        <f t="shared" si="18"/>
        <v>3.2357457010446376E-3</v>
      </c>
      <c r="F172" s="320">
        <f t="shared" si="18"/>
        <v>2.6859473018158069E-3</v>
      </c>
      <c r="G172" s="320">
        <f t="shared" si="18"/>
        <v>2.7748118078526705E-3</v>
      </c>
      <c r="H172" s="320">
        <f t="shared" si="18"/>
        <v>2.4385045831875739E-3</v>
      </c>
      <c r="I172" s="320">
        <f t="shared" si="18"/>
        <v>2.7817177209928053E-3</v>
      </c>
      <c r="J172" s="320">
        <f t="shared" si="18"/>
        <v>1.8573208344395133E-3</v>
      </c>
      <c r="K172" s="320">
        <f t="shared" si="18"/>
        <v>2.1883242017687182E-3</v>
      </c>
      <c r="L172" s="320">
        <f t="shared" si="18"/>
        <v>2.1810344400493664E-3</v>
      </c>
      <c r="M172" s="320">
        <f t="shared" si="18"/>
        <v>1.4829843896340985E-3</v>
      </c>
      <c r="N172" s="320">
        <f t="shared" si="18"/>
        <v>1.8453814563233098E-3</v>
      </c>
      <c r="O172" s="320">
        <f t="shared" si="18"/>
        <v>2.2580229821348411E-3</v>
      </c>
      <c r="P172" s="320">
        <f t="shared" si="18"/>
        <v>1.6369970300147128E-3</v>
      </c>
      <c r="Q172" s="320">
        <f t="shared" si="18"/>
        <v>1.9328189727285156E-3</v>
      </c>
      <c r="R172" s="320">
        <f t="shared" si="18"/>
        <v>2.1931893819566242E-3</v>
      </c>
      <c r="S172" s="320">
        <f t="shared" si="18"/>
        <v>1.8457697052673926E-3</v>
      </c>
      <c r="T172" s="320">
        <f t="shared" si="18"/>
        <v>1.8336095238668431E-3</v>
      </c>
      <c r="U172" s="320">
        <f t="shared" si="18"/>
        <v>1.9353219516980344E-3</v>
      </c>
      <c r="V172" s="320">
        <f t="shared" si="18"/>
        <v>1.8909643498501399E-3</v>
      </c>
      <c r="W172" s="320">
        <f t="shared" si="18"/>
        <v>5.0724947657517575E-3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1.7510846850656214E-3</v>
      </c>
      <c r="C173" s="320">
        <f t="shared" si="19"/>
        <v>1.3695695652605428E-3</v>
      </c>
      <c r="D173" s="320">
        <f t="shared" si="19"/>
        <v>1.3606370787896162E-3</v>
      </c>
      <c r="E173" s="320">
        <f t="shared" si="19"/>
        <v>1.5340385656122729E-3</v>
      </c>
      <c r="F173" s="320">
        <f t="shared" si="19"/>
        <v>1.679854007363027E-3</v>
      </c>
      <c r="G173" s="320">
        <f t="shared" si="19"/>
        <v>1.776927829471212E-3</v>
      </c>
      <c r="H173" s="320">
        <f t="shared" si="19"/>
        <v>1.6019015925382637E-3</v>
      </c>
      <c r="I173" s="320">
        <f t="shared" si="19"/>
        <v>1.8257094681995445E-3</v>
      </c>
      <c r="J173" s="320">
        <f t="shared" si="19"/>
        <v>1.6716989445895308E-3</v>
      </c>
      <c r="K173" s="320">
        <f t="shared" si="19"/>
        <v>1.5113901249185957E-3</v>
      </c>
      <c r="L173" s="320">
        <f t="shared" si="19"/>
        <v>1.6597194848666857E-3</v>
      </c>
      <c r="M173" s="320">
        <f t="shared" si="19"/>
        <v>1.515149783831602E-3</v>
      </c>
      <c r="N173" s="320">
        <f t="shared" si="19"/>
        <v>1.7054208024530491E-3</v>
      </c>
      <c r="O173" s="320">
        <f t="shared" si="19"/>
        <v>2.3619096583985168E-3</v>
      </c>
      <c r="P173" s="320">
        <f t="shared" si="19"/>
        <v>1.6295388989057454E-3</v>
      </c>
      <c r="Q173" s="320">
        <f t="shared" si="19"/>
        <v>1.8188927473695605E-3</v>
      </c>
      <c r="R173" s="320">
        <f t="shared" si="19"/>
        <v>2.0609068559453046E-3</v>
      </c>
      <c r="S173" s="320">
        <f t="shared" si="19"/>
        <v>1.7359533908119413E-3</v>
      </c>
      <c r="T173" s="320">
        <f t="shared" si="19"/>
        <v>1.8083986767631057E-3</v>
      </c>
      <c r="U173" s="320">
        <f t="shared" si="19"/>
        <v>1.8717804828640911E-3</v>
      </c>
      <c r="V173" s="320">
        <f t="shared" si="19"/>
        <v>1.8970518784997908E-3</v>
      </c>
      <c r="W173" s="320">
        <f t="shared" si="19"/>
        <v>2.6970605412564631E-3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2.2966059434622512E-3</v>
      </c>
      <c r="C174" s="320">
        <f t="shared" si="20"/>
        <v>2.3205872399401153E-3</v>
      </c>
      <c r="D174" s="320">
        <f t="shared" si="20"/>
        <v>2.1795126957764605E-3</v>
      </c>
      <c r="E174" s="320">
        <f t="shared" si="20"/>
        <v>1.9134961987873436E-3</v>
      </c>
      <c r="F174" s="320">
        <f t="shared" si="20"/>
        <v>2.1750196408300408E-3</v>
      </c>
      <c r="G174" s="320">
        <f t="shared" si="20"/>
        <v>2.3318837173403454E-3</v>
      </c>
      <c r="H174" s="320">
        <f t="shared" si="20"/>
        <v>2.3378635518862918E-3</v>
      </c>
      <c r="I174" s="320">
        <f t="shared" si="20"/>
        <v>2.0223956532380801E-3</v>
      </c>
      <c r="J174" s="320">
        <f t="shared" si="20"/>
        <v>3.0621406363552459E-3</v>
      </c>
      <c r="K174" s="320">
        <f t="shared" si="20"/>
        <v>1.9598903048401216E-3</v>
      </c>
      <c r="L174" s="320">
        <f t="shared" si="20"/>
        <v>2.803796697884242E-3</v>
      </c>
      <c r="M174" s="320">
        <f t="shared" si="20"/>
        <v>3.3129188887666668E-3</v>
      </c>
      <c r="N174" s="320">
        <f t="shared" si="20"/>
        <v>3.1858487812459813E-3</v>
      </c>
      <c r="O174" s="320">
        <f t="shared" si="20"/>
        <v>4.1350071317731432E-3</v>
      </c>
      <c r="P174" s="320">
        <f t="shared" si="20"/>
        <v>3.4465071542422688E-3</v>
      </c>
      <c r="Q174" s="320">
        <f t="shared" si="20"/>
        <v>4.2503559497287218E-3</v>
      </c>
      <c r="R174" s="320">
        <f t="shared" si="20"/>
        <v>4.1633372495295364E-3</v>
      </c>
      <c r="S174" s="320">
        <f t="shared" si="20"/>
        <v>3.5135552742830301E-3</v>
      </c>
      <c r="T174" s="320">
        <f t="shared" si="20"/>
        <v>3.7160717395233818E-3</v>
      </c>
      <c r="U174" s="320">
        <f t="shared" si="20"/>
        <v>3.5948019797381989E-3</v>
      </c>
      <c r="V174" s="320">
        <f t="shared" si="20"/>
        <v>3.8722383114469282E-3</v>
      </c>
      <c r="W174" s="320">
        <f t="shared" si="20"/>
        <v>2.9141391183322824E-3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2.3292461057057241E-2</v>
      </c>
      <c r="C175" s="321">
        <f t="shared" si="21"/>
        <v>2.1243730416254651E-2</v>
      </c>
      <c r="D175" s="321">
        <f t="shared" si="21"/>
        <v>2.0471239482808681E-2</v>
      </c>
      <c r="E175" s="321">
        <f t="shared" si="21"/>
        <v>2.1882418637197556E-2</v>
      </c>
      <c r="F175" s="321">
        <f t="shared" si="21"/>
        <v>2.1594614350406209E-2</v>
      </c>
      <c r="G175" s="321">
        <f t="shared" si="21"/>
        <v>1.9262070217082917E-2</v>
      </c>
      <c r="H175" s="321">
        <f t="shared" si="21"/>
        <v>1.7067733929372275E-2</v>
      </c>
      <c r="I175" s="321">
        <f t="shared" si="21"/>
        <v>1.6327725755443268E-2</v>
      </c>
      <c r="J175" s="321">
        <f t="shared" si="21"/>
        <v>1.4018999689105329E-2</v>
      </c>
      <c r="K175" s="321">
        <f t="shared" si="21"/>
        <v>1.1524486844518823E-2</v>
      </c>
      <c r="L175" s="321">
        <f t="shared" si="21"/>
        <v>9.6337721717394825E-3</v>
      </c>
      <c r="M175" s="321">
        <f t="shared" si="21"/>
        <v>8.8119939947587864E-3</v>
      </c>
      <c r="N175" s="321">
        <f t="shared" si="21"/>
        <v>9.7828732094625663E-3</v>
      </c>
      <c r="O175" s="321">
        <f t="shared" si="21"/>
        <v>1.2770490549738759E-2</v>
      </c>
      <c r="P175" s="321">
        <f t="shared" si="21"/>
        <v>9.4987755780254722E-3</v>
      </c>
      <c r="Q175" s="321">
        <f t="shared" si="21"/>
        <v>1.0896581146760349E-2</v>
      </c>
      <c r="R175" s="321">
        <f t="shared" si="21"/>
        <v>1.1939521106107309E-2</v>
      </c>
      <c r="S175" s="321">
        <f t="shared" si="21"/>
        <v>9.7696240648531898E-3</v>
      </c>
      <c r="T175" s="321">
        <f t="shared" si="21"/>
        <v>1.0193663616578875E-2</v>
      </c>
      <c r="U175" s="321">
        <f t="shared" si="21"/>
        <v>1.0483965016260319E-2</v>
      </c>
      <c r="V175" s="321">
        <f t="shared" si="21"/>
        <v>1.0799264192880813E-2</v>
      </c>
      <c r="W175" s="321">
        <f t="shared" si="21"/>
        <v>1.5859407581213934E-2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1.0000000000000004</v>
      </c>
      <c r="C178" s="234">
        <f t="shared" si="22"/>
        <v>0.99999999999999978</v>
      </c>
      <c r="D178" s="234">
        <f t="shared" si="22"/>
        <v>0.99999999999999978</v>
      </c>
      <c r="E178" s="234">
        <f t="shared" si="22"/>
        <v>1</v>
      </c>
      <c r="F178" s="234">
        <f t="shared" si="22"/>
        <v>0.99999999999999967</v>
      </c>
      <c r="G178" s="234">
        <f t="shared" si="22"/>
        <v>0.99999999999999978</v>
      </c>
      <c r="H178" s="234">
        <f t="shared" si="22"/>
        <v>1.0000000000000007</v>
      </c>
      <c r="I178" s="234">
        <f t="shared" si="22"/>
        <v>0.99999999999999978</v>
      </c>
      <c r="J178" s="234">
        <f t="shared" si="22"/>
        <v>1.0000000000000002</v>
      </c>
      <c r="K178" s="234">
        <f t="shared" si="22"/>
        <v>1.0000000000000002</v>
      </c>
      <c r="L178" s="234">
        <f t="shared" si="22"/>
        <v>0.99999999999999989</v>
      </c>
      <c r="M178" s="234">
        <f t="shared" si="22"/>
        <v>0.99999999999999989</v>
      </c>
      <c r="N178" s="234">
        <f t="shared" si="22"/>
        <v>1.0000000000000004</v>
      </c>
      <c r="O178" s="234">
        <f t="shared" si="22"/>
        <v>0.99999999999999989</v>
      </c>
      <c r="P178" s="234">
        <f t="shared" si="22"/>
        <v>1.0000000000000002</v>
      </c>
      <c r="Q178" s="234">
        <f t="shared" si="22"/>
        <v>1.0000000000000002</v>
      </c>
      <c r="R178" s="234">
        <f t="shared" si="22"/>
        <v>1</v>
      </c>
      <c r="S178" s="234">
        <f t="shared" si="22"/>
        <v>0.99999999999999989</v>
      </c>
      <c r="T178" s="234">
        <f t="shared" si="22"/>
        <v>0.99999999999999978</v>
      </c>
      <c r="U178" s="234">
        <f t="shared" si="22"/>
        <v>1.0000000000000002</v>
      </c>
      <c r="V178" s="234">
        <f t="shared" si="22"/>
        <v>1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7.7101216930672654E-3</v>
      </c>
      <c r="C179" s="268">
        <f t="shared" si="23"/>
        <v>8.6320986364893139E-3</v>
      </c>
      <c r="D179" s="268">
        <f t="shared" si="23"/>
        <v>8.4556615648047149E-3</v>
      </c>
      <c r="E179" s="268">
        <f t="shared" si="23"/>
        <v>7.6985021832476058E-3</v>
      </c>
      <c r="F179" s="268">
        <f t="shared" si="23"/>
        <v>7.1778175716613411E-3</v>
      </c>
      <c r="G179" s="268">
        <f t="shared" si="23"/>
        <v>7.1603667493964291E-3</v>
      </c>
      <c r="H179" s="268">
        <f t="shared" si="23"/>
        <v>7.4379734759646154E-3</v>
      </c>
      <c r="I179" s="268">
        <f t="shared" si="23"/>
        <v>6.5597891908674511E-3</v>
      </c>
      <c r="J179" s="268">
        <f t="shared" si="23"/>
        <v>7.4601113917084887E-3</v>
      </c>
      <c r="K179" s="268">
        <f t="shared" si="23"/>
        <v>6.9958673360227264E-3</v>
      </c>
      <c r="L179" s="268">
        <f t="shared" si="23"/>
        <v>7.7012590179434074E-3</v>
      </c>
      <c r="M179" s="268">
        <f t="shared" si="23"/>
        <v>7.740601544585249E-3</v>
      </c>
      <c r="N179" s="268">
        <f t="shared" si="23"/>
        <v>7.5011804001729153E-3</v>
      </c>
      <c r="O179" s="268">
        <f t="shared" si="23"/>
        <v>7.1176053223205252E-3</v>
      </c>
      <c r="P179" s="268">
        <f t="shared" si="23"/>
        <v>7.8632568314768551E-3</v>
      </c>
      <c r="Q179" s="268">
        <f t="shared" si="23"/>
        <v>8.1059146140770068E-3</v>
      </c>
      <c r="R179" s="268">
        <f t="shared" si="23"/>
        <v>7.6367344408322102E-3</v>
      </c>
      <c r="S179" s="268">
        <f t="shared" si="23"/>
        <v>7.5100122370481632E-3</v>
      </c>
      <c r="T179" s="268">
        <f t="shared" si="23"/>
        <v>7.504616522554775E-3</v>
      </c>
      <c r="U179" s="268">
        <f t="shared" si="23"/>
        <v>7.3550442921410768E-3</v>
      </c>
      <c r="V179" s="268">
        <f t="shared" si="23"/>
        <v>7.5267631107116713E-3</v>
      </c>
      <c r="W179" s="268">
        <f t="shared" si="23"/>
        <v>6.8885994091545536E-3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1.6276061883199949E-2</v>
      </c>
      <c r="C180" s="269">
        <f t="shared" si="24"/>
        <v>1.8222354611564271E-2</v>
      </c>
      <c r="D180" s="269">
        <f t="shared" si="24"/>
        <v>1.7849896067905852E-2</v>
      </c>
      <c r="E180" s="269">
        <f t="shared" si="24"/>
        <v>1.6251533105522256E-2</v>
      </c>
      <c r="F180" s="269">
        <f t="shared" si="24"/>
        <v>1.515236822886043E-2</v>
      </c>
      <c r="G180" s="269">
        <f t="shared" si="24"/>
        <v>1.5115529554400622E-2</v>
      </c>
      <c r="H180" s="269">
        <f t="shared" si="24"/>
        <v>1.5701557173767398E-2</v>
      </c>
      <c r="I180" s="269">
        <f t="shared" si="24"/>
        <v>1.3869619677582721E-2</v>
      </c>
      <c r="J180" s="269">
        <f t="shared" si="24"/>
        <v>1.5748290299515112E-2</v>
      </c>
      <c r="K180" s="269">
        <f t="shared" si="24"/>
        <v>1.476827139967812E-2</v>
      </c>
      <c r="L180" s="269">
        <f t="shared" si="24"/>
        <v>1.6257352781773406E-2</v>
      </c>
      <c r="M180" s="269">
        <f t="shared" si="24"/>
        <v>1.6340404829945337E-2</v>
      </c>
      <c r="N180" s="269">
        <f t="shared" si="24"/>
        <v>1.5834986949692476E-2</v>
      </c>
      <c r="O180" s="269">
        <f t="shared" si="24"/>
        <v>1.5025260209634361E-2</v>
      </c>
      <c r="P180" s="269">
        <f t="shared" si="24"/>
        <v>1.6599330060858938E-2</v>
      </c>
      <c r="Q180" s="269">
        <f t="shared" si="24"/>
        <v>1.7111580482222794E-2</v>
      </c>
      <c r="R180" s="269">
        <f t="shared" si="24"/>
        <v>1.6121141441426672E-2</v>
      </c>
      <c r="S180" s="269">
        <f t="shared" si="24"/>
        <v>1.5853630951596254E-2</v>
      </c>
      <c r="T180" s="269">
        <f t="shared" si="24"/>
        <v>1.584224060180741E-2</v>
      </c>
      <c r="U180" s="269">
        <f t="shared" si="24"/>
        <v>1.5526493720612197E-2</v>
      </c>
      <c r="V180" s="269">
        <f t="shared" si="24"/>
        <v>1.5888992035013389E-2</v>
      </c>
      <c r="W180" s="269">
        <f t="shared" si="24"/>
        <v>1.4775769008084444E-2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9.6893285983464833E-2</v>
      </c>
      <c r="C181" s="269">
        <f t="shared" si="25"/>
        <v>0.10847979255306674</v>
      </c>
      <c r="D181" s="269">
        <f t="shared" si="25"/>
        <v>0.10626250360155862</v>
      </c>
      <c r="E181" s="269">
        <f t="shared" si="25"/>
        <v>9.6747263322245827E-2</v>
      </c>
      <c r="F181" s="269">
        <f t="shared" si="25"/>
        <v>9.0203807202353298E-2</v>
      </c>
      <c r="G181" s="269">
        <f t="shared" si="25"/>
        <v>8.9984502296455243E-2</v>
      </c>
      <c r="H181" s="269">
        <f t="shared" si="25"/>
        <v>9.3473192750263639E-2</v>
      </c>
      <c r="I181" s="269">
        <f t="shared" si="25"/>
        <v>8.2297017314685944E-2</v>
      </c>
      <c r="J181" s="269">
        <f t="shared" si="25"/>
        <v>9.3751400473389188E-2</v>
      </c>
      <c r="K181" s="269">
        <f t="shared" si="25"/>
        <v>8.7917234185958093E-2</v>
      </c>
      <c r="L181" s="269">
        <f t="shared" si="25"/>
        <v>9.6781908530612665E-2</v>
      </c>
      <c r="M181" s="269">
        <f t="shared" si="25"/>
        <v>9.7276327015426961E-2</v>
      </c>
      <c r="N181" s="269">
        <f t="shared" si="25"/>
        <v>9.4267515697067095E-2</v>
      </c>
      <c r="O181" s="269">
        <f t="shared" si="25"/>
        <v>8.944711840711253E-2</v>
      </c>
      <c r="P181" s="269">
        <f t="shared" si="25"/>
        <v>9.8817738975352079E-2</v>
      </c>
      <c r="Q181" s="269">
        <f t="shared" si="25"/>
        <v>0.10186722520417926</v>
      </c>
      <c r="R181" s="269">
        <f t="shared" si="25"/>
        <v>9.5971026607877347E-2</v>
      </c>
      <c r="S181" s="269">
        <f t="shared" si="25"/>
        <v>9.4378505604902407E-2</v>
      </c>
      <c r="T181" s="269">
        <f t="shared" si="25"/>
        <v>9.431069753023047E-2</v>
      </c>
      <c r="U181" s="269">
        <f t="shared" si="25"/>
        <v>9.2431019689387772E-2</v>
      </c>
      <c r="V181" s="269">
        <f t="shared" si="25"/>
        <v>9.4589014239780445E-2</v>
      </c>
      <c r="W181" s="269">
        <f t="shared" si="25"/>
        <v>8.6423980608352644E-2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0.11467017700996701</v>
      </c>
      <c r="C182" s="269">
        <f t="shared" si="26"/>
        <v>0.12838244557200265</v>
      </c>
      <c r="D182" s="269">
        <f t="shared" si="26"/>
        <v>0.1257583533661189</v>
      </c>
      <c r="E182" s="269">
        <f t="shared" si="26"/>
        <v>0.11449736375217019</v>
      </c>
      <c r="F182" s="269">
        <f t="shared" si="26"/>
        <v>0.10675338785219834</v>
      </c>
      <c r="G182" s="269">
        <f t="shared" si="26"/>
        <v>0.10649384734716513</v>
      </c>
      <c r="H182" s="269">
        <f t="shared" si="26"/>
        <v>0.11062260351236991</v>
      </c>
      <c r="I182" s="269">
        <f t="shared" si="26"/>
        <v>9.7716004946563073E-2</v>
      </c>
      <c r="J182" s="269">
        <f t="shared" si="26"/>
        <v>0.11095185366146477</v>
      </c>
      <c r="K182" s="269">
        <f t="shared" si="26"/>
        <v>0.10404730011995858</v>
      </c>
      <c r="L182" s="269">
        <f t="shared" si="26"/>
        <v>0.1145383652739541</v>
      </c>
      <c r="M182" s="269">
        <f t="shared" si="26"/>
        <v>0.11512349410507176</v>
      </c>
      <c r="N182" s="269">
        <f t="shared" si="26"/>
        <v>0.11156265990522025</v>
      </c>
      <c r="O182" s="269">
        <f t="shared" si="26"/>
        <v>0.10585787030202948</v>
      </c>
      <c r="P182" s="269">
        <f t="shared" si="26"/>
        <v>0.11694770700585067</v>
      </c>
      <c r="Q182" s="269">
        <f t="shared" si="26"/>
        <v>0.12055667869155391</v>
      </c>
      <c r="R182" s="269">
        <f t="shared" si="26"/>
        <v>0.11357871185039176</v>
      </c>
      <c r="S182" s="269">
        <f t="shared" si="26"/>
        <v>0.11169401299381269</v>
      </c>
      <c r="T182" s="269">
        <f t="shared" si="26"/>
        <v>0.11161376425576636</v>
      </c>
      <c r="U182" s="269">
        <f t="shared" si="26"/>
        <v>0.10938922425236582</v>
      </c>
      <c r="V182" s="269">
        <f t="shared" si="26"/>
        <v>0.11194314338688974</v>
      </c>
      <c r="W182" s="269">
        <f t="shared" si="26"/>
        <v>0.10401543747941726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3.7861938832791132E-2</v>
      </c>
      <c r="C183" s="270">
        <f t="shared" si="27"/>
        <v>3.8803070068234628E-2</v>
      </c>
      <c r="D183" s="270">
        <f t="shared" si="27"/>
        <v>3.8497321423146005E-2</v>
      </c>
      <c r="E183" s="270">
        <f t="shared" si="27"/>
        <v>3.785815169364757E-2</v>
      </c>
      <c r="F183" s="270">
        <f t="shared" si="27"/>
        <v>3.4432035296321536E-2</v>
      </c>
      <c r="G183" s="270">
        <f t="shared" si="27"/>
        <v>3.4243989311037781E-2</v>
      </c>
      <c r="H183" s="270">
        <f t="shared" si="27"/>
        <v>3.4641299554719993E-2</v>
      </c>
      <c r="I183" s="270">
        <f t="shared" si="27"/>
        <v>3.311977585940544E-2</v>
      </c>
      <c r="J183" s="270">
        <f t="shared" si="27"/>
        <v>3.3805652973959016E-2</v>
      </c>
      <c r="K183" s="270">
        <f t="shared" si="27"/>
        <v>3.3328770901066153E-2</v>
      </c>
      <c r="L183" s="270">
        <f t="shared" si="27"/>
        <v>3.4234278067044946E-2</v>
      </c>
      <c r="M183" s="270">
        <f t="shared" si="27"/>
        <v>3.409730807316172E-2</v>
      </c>
      <c r="N183" s="270">
        <f t="shared" si="27"/>
        <v>3.3465228876671534E-2</v>
      </c>
      <c r="O183" s="270">
        <f t="shared" si="27"/>
        <v>3.2000413359863131E-2</v>
      </c>
      <c r="P183" s="270">
        <f t="shared" si="27"/>
        <v>3.4252837721538081E-2</v>
      </c>
      <c r="Q183" s="270">
        <f t="shared" si="27"/>
        <v>3.5637882525840811E-2</v>
      </c>
      <c r="R183" s="270">
        <f t="shared" si="27"/>
        <v>3.4321800367404481E-2</v>
      </c>
      <c r="S183" s="270">
        <f t="shared" si="27"/>
        <v>3.36103765774729E-2</v>
      </c>
      <c r="T183" s="270">
        <f t="shared" si="27"/>
        <v>3.3664700749272809E-2</v>
      </c>
      <c r="U183" s="270">
        <f t="shared" si="27"/>
        <v>3.318568672878075E-2</v>
      </c>
      <c r="V183" s="270">
        <f t="shared" si="27"/>
        <v>3.3658261634732775E-2</v>
      </c>
      <c r="W183" s="270">
        <f t="shared" si="27"/>
        <v>3.7882219298054805E-2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0.48385275032543573</v>
      </c>
      <c r="C184" s="271">
        <f t="shared" si="28"/>
        <v>0.4541960270105283</v>
      </c>
      <c r="D184" s="271">
        <f t="shared" si="28"/>
        <v>0.46052080785867622</v>
      </c>
      <c r="E184" s="271">
        <f t="shared" si="28"/>
        <v>0.48403052134404911</v>
      </c>
      <c r="F184" s="271">
        <f t="shared" si="28"/>
        <v>0.52370416737413306</v>
      </c>
      <c r="G184" s="271">
        <f t="shared" si="28"/>
        <v>0.52569378982517967</v>
      </c>
      <c r="H184" s="271">
        <f t="shared" si="28"/>
        <v>0.51639422356945874</v>
      </c>
      <c r="I184" s="271">
        <f t="shared" si="28"/>
        <v>0.54903100929309845</v>
      </c>
      <c r="J184" s="271">
        <f t="shared" si="28"/>
        <v>0.52757169089953493</v>
      </c>
      <c r="K184" s="271">
        <f t="shared" si="28"/>
        <v>0.53788786674725408</v>
      </c>
      <c r="L184" s="271">
        <f t="shared" si="28"/>
        <v>0.51577068008248694</v>
      </c>
      <c r="M184" s="271">
        <f t="shared" si="28"/>
        <v>0.51646315521944286</v>
      </c>
      <c r="N184" s="271">
        <f t="shared" si="28"/>
        <v>0.52712618253604426</v>
      </c>
      <c r="O184" s="271">
        <f t="shared" si="28"/>
        <v>0.54974793425987312</v>
      </c>
      <c r="P184" s="271">
        <f t="shared" si="28"/>
        <v>0.51550315436406791</v>
      </c>
      <c r="Q184" s="271">
        <f t="shared" si="28"/>
        <v>0.49922475368191727</v>
      </c>
      <c r="R184" s="271">
        <f t="shared" si="28"/>
        <v>0.51922509197628697</v>
      </c>
      <c r="S184" s="271">
        <f t="shared" si="28"/>
        <v>0.52828007508561414</v>
      </c>
      <c r="T184" s="271">
        <f t="shared" si="28"/>
        <v>0.52737677485848722</v>
      </c>
      <c r="U184" s="271">
        <f t="shared" si="28"/>
        <v>0.53360022798901907</v>
      </c>
      <c r="V184" s="271">
        <f t="shared" si="28"/>
        <v>0.52685228535464723</v>
      </c>
      <c r="W184" s="271">
        <f t="shared" si="28"/>
        <v>0.51355793473401135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0.48342476980003934</v>
      </c>
      <c r="C185" s="320">
        <f t="shared" si="29"/>
        <v>0.45371686854107901</v>
      </c>
      <c r="D185" s="320">
        <f t="shared" si="29"/>
        <v>0.46005144322045877</v>
      </c>
      <c r="E185" s="320">
        <f t="shared" si="29"/>
        <v>0.48360318580508949</v>
      </c>
      <c r="F185" s="320">
        <f t="shared" si="29"/>
        <v>0.52330573447543038</v>
      </c>
      <c r="G185" s="320">
        <f t="shared" si="29"/>
        <v>0.52529632560276762</v>
      </c>
      <c r="H185" s="320">
        <f t="shared" si="29"/>
        <v>0.51598134969757281</v>
      </c>
      <c r="I185" s="320">
        <f t="shared" si="29"/>
        <v>0.54866630638404978</v>
      </c>
      <c r="J185" s="320">
        <f t="shared" si="29"/>
        <v>0.52715758817586333</v>
      </c>
      <c r="K185" s="320">
        <f t="shared" si="29"/>
        <v>0.53749953370955816</v>
      </c>
      <c r="L185" s="320">
        <f t="shared" si="29"/>
        <v>0.51534319151461172</v>
      </c>
      <c r="M185" s="320">
        <f t="shared" si="29"/>
        <v>0.51603348279041816</v>
      </c>
      <c r="N185" s="320">
        <f t="shared" si="29"/>
        <v>0.52670980011608259</v>
      </c>
      <c r="O185" s="320">
        <f t="shared" si="29"/>
        <v>0.54935284367807979</v>
      </c>
      <c r="P185" s="320">
        <f t="shared" si="29"/>
        <v>0.51506667347258106</v>
      </c>
      <c r="Q185" s="320">
        <f t="shared" si="29"/>
        <v>0.49877480311907857</v>
      </c>
      <c r="R185" s="320">
        <f t="shared" si="29"/>
        <v>0.51880118509797679</v>
      </c>
      <c r="S185" s="320">
        <f t="shared" si="29"/>
        <v>0.52786320241992901</v>
      </c>
      <c r="T185" s="320">
        <f t="shared" si="29"/>
        <v>0.52696020170308433</v>
      </c>
      <c r="U185" s="320">
        <f t="shared" si="29"/>
        <v>0.53319195742653314</v>
      </c>
      <c r="V185" s="320">
        <f t="shared" si="29"/>
        <v>0.5264344828660622</v>
      </c>
      <c r="W185" s="320">
        <f t="shared" si="29"/>
        <v>0.51316973007344757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4.2798052539635073E-4</v>
      </c>
      <c r="C186" s="320">
        <f t="shared" si="30"/>
        <v>4.7915846944928227E-4</v>
      </c>
      <c r="D186" s="320">
        <f t="shared" si="30"/>
        <v>4.6936463821742693E-4</v>
      </c>
      <c r="E186" s="320">
        <f t="shared" si="30"/>
        <v>4.2733553895963385E-4</v>
      </c>
      <c r="F186" s="320">
        <f t="shared" si="30"/>
        <v>3.9843289870262479E-4</v>
      </c>
      <c r="G186" s="320">
        <f t="shared" si="30"/>
        <v>3.9746422241204824E-4</v>
      </c>
      <c r="H186" s="320">
        <f t="shared" si="30"/>
        <v>4.1287387188580999E-4</v>
      </c>
      <c r="I186" s="320">
        <f t="shared" si="30"/>
        <v>3.6470290904868361E-4</v>
      </c>
      <c r="J186" s="320">
        <f t="shared" si="30"/>
        <v>4.1410272367160768E-4</v>
      </c>
      <c r="K186" s="320">
        <f t="shared" si="30"/>
        <v>3.8833303769594027E-4</v>
      </c>
      <c r="L186" s="320">
        <f t="shared" si="30"/>
        <v>4.2748856787519588E-4</v>
      </c>
      <c r="M186" s="320">
        <f t="shared" si="30"/>
        <v>4.2967242902459068E-4</v>
      </c>
      <c r="N186" s="320">
        <f t="shared" si="30"/>
        <v>4.1638241996173468E-4</v>
      </c>
      <c r="O186" s="320">
        <f t="shared" si="30"/>
        <v>3.9509058179323686E-4</v>
      </c>
      <c r="P186" s="320">
        <f t="shared" si="30"/>
        <v>4.3648089148682533E-4</v>
      </c>
      <c r="Q186" s="320">
        <f t="shared" si="30"/>
        <v>4.4995056283871955E-4</v>
      </c>
      <c r="R186" s="320">
        <f t="shared" si="30"/>
        <v>4.2390687831018434E-4</v>
      </c>
      <c r="S186" s="320">
        <f t="shared" si="30"/>
        <v>4.1687266568502641E-4</v>
      </c>
      <c r="T186" s="320">
        <f t="shared" si="30"/>
        <v>4.1657315540286738E-4</v>
      </c>
      <c r="U186" s="320">
        <f t="shared" si="30"/>
        <v>4.0827056248598533E-4</v>
      </c>
      <c r="V186" s="320">
        <f t="shared" si="30"/>
        <v>4.1780248858494246E-4</v>
      </c>
      <c r="W186" s="320">
        <f t="shared" si="30"/>
        <v>3.8820466056369409E-4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0.16452154147273004</v>
      </c>
      <c r="C187" s="271">
        <f t="shared" si="31"/>
        <v>0.16038508712023028</v>
      </c>
      <c r="D187" s="271">
        <f t="shared" si="31"/>
        <v>0.16079418185445313</v>
      </c>
      <c r="E187" s="271">
        <f t="shared" si="31"/>
        <v>0.16490561405033827</v>
      </c>
      <c r="F187" s="271">
        <f t="shared" si="31"/>
        <v>0.14884611491270447</v>
      </c>
      <c r="G187" s="271">
        <f t="shared" si="31"/>
        <v>0.14773323445758857</v>
      </c>
      <c r="H187" s="271">
        <f t="shared" si="31"/>
        <v>0.1465300460802382</v>
      </c>
      <c r="I187" s="271">
        <f t="shared" si="31"/>
        <v>0.14728332369858924</v>
      </c>
      <c r="J187" s="271">
        <f t="shared" si="31"/>
        <v>0.13495738793669659</v>
      </c>
      <c r="K187" s="271">
        <f t="shared" si="31"/>
        <v>0.14279289694722411</v>
      </c>
      <c r="L187" s="271">
        <f t="shared" si="31"/>
        <v>0.13832950190307519</v>
      </c>
      <c r="M187" s="271">
        <f t="shared" si="31"/>
        <v>0.1343696236906213</v>
      </c>
      <c r="N187" s="271">
        <f t="shared" si="31"/>
        <v>0.1342557873649026</v>
      </c>
      <c r="O187" s="271">
        <f t="shared" si="31"/>
        <v>0.12762982140563844</v>
      </c>
      <c r="P187" s="271">
        <f t="shared" si="31"/>
        <v>0.13156472902083452</v>
      </c>
      <c r="Q187" s="271">
        <f t="shared" si="31"/>
        <v>0.1366682562523748</v>
      </c>
      <c r="R187" s="271">
        <f t="shared" si="31"/>
        <v>0.1357454755300862</v>
      </c>
      <c r="S187" s="271">
        <f t="shared" si="31"/>
        <v>0.13248341826199242</v>
      </c>
      <c r="T187" s="271">
        <f t="shared" si="31"/>
        <v>0.13316029496167622</v>
      </c>
      <c r="U187" s="271">
        <f t="shared" si="31"/>
        <v>0.13321548740629924</v>
      </c>
      <c r="V187" s="271">
        <f t="shared" si="31"/>
        <v>0.13293612150946332</v>
      </c>
      <c r="W187" s="271">
        <f t="shared" si="31"/>
        <v>0.16116498313814917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0.15802570014431719</v>
      </c>
      <c r="C188" s="320">
        <f t="shared" si="32"/>
        <v>0.15194049907314303</v>
      </c>
      <c r="D188" s="320">
        <f t="shared" si="32"/>
        <v>0.15265369230701858</v>
      </c>
      <c r="E188" s="320">
        <f t="shared" si="32"/>
        <v>0.15876931176680317</v>
      </c>
      <c r="F188" s="320">
        <f t="shared" si="32"/>
        <v>0.140727588953142</v>
      </c>
      <c r="G188" s="320">
        <f t="shared" si="32"/>
        <v>0.13939442801536822</v>
      </c>
      <c r="H188" s="320">
        <f t="shared" si="32"/>
        <v>0.13702459463970268</v>
      </c>
      <c r="I188" s="320">
        <f t="shared" si="32"/>
        <v>0.14053711967030058</v>
      </c>
      <c r="J188" s="320">
        <f t="shared" si="32"/>
        <v>0.12214247566841951</v>
      </c>
      <c r="K188" s="320">
        <f t="shared" si="32"/>
        <v>0.13446648753684476</v>
      </c>
      <c r="L188" s="320">
        <f t="shared" si="32"/>
        <v>0.12595477648176762</v>
      </c>
      <c r="M188" s="320">
        <f t="shared" si="32"/>
        <v>0.12182223155188952</v>
      </c>
      <c r="N188" s="320">
        <f t="shared" si="32"/>
        <v>0.12101367277008052</v>
      </c>
      <c r="O188" s="320">
        <f t="shared" si="32"/>
        <v>0.11366279370984367</v>
      </c>
      <c r="P188" s="320">
        <f t="shared" si="32"/>
        <v>0.11529423628279187</v>
      </c>
      <c r="Q188" s="320">
        <f t="shared" si="32"/>
        <v>0.12031374781328291</v>
      </c>
      <c r="R188" s="320">
        <f t="shared" si="32"/>
        <v>0.12145160670146503</v>
      </c>
      <c r="S188" s="320">
        <f t="shared" si="32"/>
        <v>0.11753312969444754</v>
      </c>
      <c r="T188" s="320">
        <f t="shared" si="32"/>
        <v>0.118206609881781</v>
      </c>
      <c r="U188" s="320">
        <f t="shared" si="32"/>
        <v>0.11898692276202713</v>
      </c>
      <c r="V188" s="320">
        <f t="shared" si="32"/>
        <v>0.11740175388784897</v>
      </c>
      <c r="W188" s="320">
        <f t="shared" si="32"/>
        <v>0.15477831937634581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6.4958413284128495E-3</v>
      </c>
      <c r="C189" s="320">
        <f t="shared" si="33"/>
        <v>8.4445880470872953E-3</v>
      </c>
      <c r="D189" s="320">
        <f t="shared" si="33"/>
        <v>8.1404895474344839E-3</v>
      </c>
      <c r="E189" s="320">
        <f t="shared" si="33"/>
        <v>6.1363022835350623E-3</v>
      </c>
      <c r="F189" s="320">
        <f t="shared" si="33"/>
        <v>8.1185259595624813E-3</v>
      </c>
      <c r="G189" s="320">
        <f t="shared" si="33"/>
        <v>8.3388064422203461E-3</v>
      </c>
      <c r="H189" s="320">
        <f t="shared" si="33"/>
        <v>9.5054514405355488E-3</v>
      </c>
      <c r="I189" s="320">
        <f t="shared" si="33"/>
        <v>6.746204028288693E-3</v>
      </c>
      <c r="J189" s="320">
        <f t="shared" si="33"/>
        <v>1.2814912268277025E-2</v>
      </c>
      <c r="K189" s="320">
        <f t="shared" si="33"/>
        <v>8.326409410379397E-3</v>
      </c>
      <c r="L189" s="320">
        <f t="shared" si="33"/>
        <v>1.2374725421307596E-2</v>
      </c>
      <c r="M189" s="320">
        <f t="shared" si="33"/>
        <v>1.2547392138731791E-2</v>
      </c>
      <c r="N189" s="320">
        <f t="shared" si="33"/>
        <v>1.324211459482208E-2</v>
      </c>
      <c r="O189" s="320">
        <f t="shared" si="33"/>
        <v>1.3967027695794764E-2</v>
      </c>
      <c r="P189" s="320">
        <f t="shared" si="33"/>
        <v>1.6270492738042659E-2</v>
      </c>
      <c r="Q189" s="320">
        <f t="shared" si="33"/>
        <v>1.6354508439091867E-2</v>
      </c>
      <c r="R189" s="320">
        <f t="shared" si="33"/>
        <v>1.4293868828621164E-2</v>
      </c>
      <c r="S189" s="320">
        <f t="shared" si="33"/>
        <v>1.4950288567544896E-2</v>
      </c>
      <c r="T189" s="320">
        <f t="shared" si="33"/>
        <v>1.4953685079895239E-2</v>
      </c>
      <c r="U189" s="320">
        <f t="shared" si="33"/>
        <v>1.42285646442721E-2</v>
      </c>
      <c r="V189" s="320">
        <f t="shared" si="33"/>
        <v>1.5534367621614333E-2</v>
      </c>
      <c r="W189" s="320">
        <f t="shared" si="33"/>
        <v>6.3866637618034206E-3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4.8134725298160215E-2</v>
      </c>
      <c r="C190" s="271">
        <f t="shared" si="34"/>
        <v>4.9222830266423087E-2</v>
      </c>
      <c r="D190" s="271">
        <f t="shared" si="34"/>
        <v>4.8873311755306938E-2</v>
      </c>
      <c r="E190" s="271">
        <f t="shared" si="34"/>
        <v>4.7976984090158131E-2</v>
      </c>
      <c r="F190" s="271">
        <f t="shared" si="34"/>
        <v>4.57275752075098E-2</v>
      </c>
      <c r="G190" s="271">
        <f t="shared" si="34"/>
        <v>4.5640094770496055E-2</v>
      </c>
      <c r="H190" s="271">
        <f t="shared" si="34"/>
        <v>4.6181434682487352E-2</v>
      </c>
      <c r="I190" s="271">
        <f t="shared" si="34"/>
        <v>4.4532373091282718E-2</v>
      </c>
      <c r="J190" s="271">
        <f t="shared" si="34"/>
        <v>4.6649576800184042E-2</v>
      </c>
      <c r="K190" s="271">
        <f t="shared" si="34"/>
        <v>4.4968906096854701E-2</v>
      </c>
      <c r="L190" s="271">
        <f t="shared" si="34"/>
        <v>4.6341832681138319E-2</v>
      </c>
      <c r="M190" s="271">
        <f t="shared" si="34"/>
        <v>4.8390777372183773E-2</v>
      </c>
      <c r="N190" s="271">
        <f t="shared" si="34"/>
        <v>4.6722200718007291E-2</v>
      </c>
      <c r="O190" s="271">
        <f t="shared" si="34"/>
        <v>4.5406155644643217E-2</v>
      </c>
      <c r="P190" s="271">
        <f t="shared" si="34"/>
        <v>4.7774424394680229E-2</v>
      </c>
      <c r="Q190" s="271">
        <f t="shared" si="34"/>
        <v>4.9204209270680435E-2</v>
      </c>
      <c r="R190" s="271">
        <f t="shared" si="34"/>
        <v>4.7606925017350241E-2</v>
      </c>
      <c r="S190" s="271">
        <f t="shared" si="34"/>
        <v>4.689125520498421E-2</v>
      </c>
      <c r="T190" s="271">
        <f t="shared" si="34"/>
        <v>4.7249247668416629E-2</v>
      </c>
      <c r="U190" s="271">
        <f t="shared" si="34"/>
        <v>4.6602677267129342E-2</v>
      </c>
      <c r="V190" s="271">
        <f t="shared" si="34"/>
        <v>4.7241355680584345E-2</v>
      </c>
      <c r="W190" s="271">
        <f t="shared" si="34"/>
        <v>4.8417226186274441E-2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2.4345603995515008E-2</v>
      </c>
      <c r="C191" s="320">
        <f t="shared" si="35"/>
        <v>2.2648897899115526E-2</v>
      </c>
      <c r="D191" s="320">
        <f t="shared" si="35"/>
        <v>2.296938154174712E-2</v>
      </c>
      <c r="E191" s="320">
        <f t="shared" si="35"/>
        <v>2.4937807801167215E-2</v>
      </c>
      <c r="F191" s="320">
        <f t="shared" si="35"/>
        <v>2.0309082513165145E-2</v>
      </c>
      <c r="G191" s="320">
        <f t="shared" si="35"/>
        <v>1.9905345350630477E-2</v>
      </c>
      <c r="H191" s="320">
        <f t="shared" si="35"/>
        <v>1.906051124686094E-2</v>
      </c>
      <c r="I191" s="320">
        <f t="shared" si="35"/>
        <v>2.0338302207029882E-2</v>
      </c>
      <c r="J191" s="320">
        <f t="shared" si="35"/>
        <v>1.4199819797596908E-2</v>
      </c>
      <c r="K191" s="320">
        <f t="shared" si="35"/>
        <v>1.8860861319004336E-2</v>
      </c>
      <c r="L191" s="320">
        <f t="shared" si="35"/>
        <v>1.6410030840020379E-2</v>
      </c>
      <c r="M191" s="320">
        <f t="shared" si="35"/>
        <v>1.2227388923932662E-2</v>
      </c>
      <c r="N191" s="320">
        <f t="shared" si="35"/>
        <v>1.3824571715910174E-2</v>
      </c>
      <c r="O191" s="320">
        <f t="shared" si="35"/>
        <v>1.271059773518886E-2</v>
      </c>
      <c r="P191" s="320">
        <f t="shared" si="35"/>
        <v>1.2540490556616973E-2</v>
      </c>
      <c r="Q191" s="320">
        <f t="shared" si="35"/>
        <v>1.2707593622914742E-2</v>
      </c>
      <c r="R191" s="320">
        <f t="shared" si="35"/>
        <v>1.3356612456316815E-2</v>
      </c>
      <c r="S191" s="320">
        <f t="shared" si="35"/>
        <v>1.3032381898052241E-2</v>
      </c>
      <c r="T191" s="320">
        <f t="shared" si="35"/>
        <v>1.2625847821463901E-2</v>
      </c>
      <c r="U191" s="320">
        <f t="shared" si="35"/>
        <v>1.3109679308073057E-2</v>
      </c>
      <c r="V191" s="320">
        <f t="shared" si="35"/>
        <v>1.2538741138072101E-2</v>
      </c>
      <c r="W191" s="320">
        <f t="shared" si="35"/>
        <v>2.5162533778214684E-2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8.2888518071208075E-3</v>
      </c>
      <c r="C192" s="320">
        <f t="shared" si="36"/>
        <v>7.7794770162139312E-3</v>
      </c>
      <c r="D192" s="320">
        <f t="shared" si="36"/>
        <v>7.8880902980700413E-3</v>
      </c>
      <c r="E192" s="320">
        <f t="shared" si="36"/>
        <v>8.2919109466566086E-3</v>
      </c>
      <c r="F192" s="320">
        <f t="shared" si="36"/>
        <v>8.9726550103701366E-3</v>
      </c>
      <c r="G192" s="320">
        <f t="shared" si="36"/>
        <v>9.0067858946231132E-3</v>
      </c>
      <c r="H192" s="320">
        <f t="shared" si="36"/>
        <v>8.8470703407490438E-3</v>
      </c>
      <c r="I192" s="320">
        <f t="shared" si="36"/>
        <v>9.4074900362653251E-3</v>
      </c>
      <c r="J192" s="320">
        <f t="shared" si="36"/>
        <v>9.0386992979204078E-3</v>
      </c>
      <c r="K192" s="320">
        <f t="shared" si="36"/>
        <v>9.2160233807587165E-3</v>
      </c>
      <c r="L192" s="320">
        <f t="shared" si="36"/>
        <v>8.8361284136106045E-3</v>
      </c>
      <c r="M192" s="320">
        <f t="shared" si="36"/>
        <v>8.847964220226958E-3</v>
      </c>
      <c r="N192" s="320">
        <f t="shared" si="36"/>
        <v>9.0310214768810453E-3</v>
      </c>
      <c r="O192" s="320">
        <f t="shared" si="36"/>
        <v>9.4192614767164042E-3</v>
      </c>
      <c r="P192" s="320">
        <f t="shared" si="36"/>
        <v>8.8313872062592835E-3</v>
      </c>
      <c r="Q192" s="320">
        <f t="shared" si="36"/>
        <v>8.5520450884011834E-3</v>
      </c>
      <c r="R192" s="320">
        <f t="shared" si="36"/>
        <v>8.8954195342835097E-3</v>
      </c>
      <c r="S192" s="320">
        <f t="shared" si="36"/>
        <v>9.0507978337576855E-3</v>
      </c>
      <c r="T192" s="320">
        <f t="shared" si="36"/>
        <v>9.0353148887552144E-3</v>
      </c>
      <c r="U192" s="320">
        <f t="shared" si="36"/>
        <v>9.1421652260087385E-3</v>
      </c>
      <c r="V192" s="320">
        <f t="shared" si="36"/>
        <v>9.0263008584354782E-3</v>
      </c>
      <c r="W192" s="320">
        <f t="shared" si="36"/>
        <v>8.7988620157763518E-3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1.5500269495524398E-2</v>
      </c>
      <c r="C193" s="320">
        <f t="shared" si="37"/>
        <v>1.8794455351093631E-2</v>
      </c>
      <c r="D193" s="320">
        <f t="shared" si="37"/>
        <v>1.8015839915489777E-2</v>
      </c>
      <c r="E193" s="320">
        <f t="shared" si="37"/>
        <v>1.4747265342334306E-2</v>
      </c>
      <c r="F193" s="320">
        <f t="shared" si="37"/>
        <v>1.6445837683974524E-2</v>
      </c>
      <c r="G193" s="320">
        <f t="shared" si="37"/>
        <v>1.672796352524247E-2</v>
      </c>
      <c r="H193" s="320">
        <f t="shared" si="37"/>
        <v>1.8273853094877373E-2</v>
      </c>
      <c r="I193" s="320">
        <f t="shared" si="37"/>
        <v>1.4786580847987511E-2</v>
      </c>
      <c r="J193" s="320">
        <f t="shared" si="37"/>
        <v>2.341105770466673E-2</v>
      </c>
      <c r="K193" s="320">
        <f t="shared" si="37"/>
        <v>1.6892021397091644E-2</v>
      </c>
      <c r="L193" s="320">
        <f t="shared" si="37"/>
        <v>2.1095673427507334E-2</v>
      </c>
      <c r="M193" s="320">
        <f t="shared" si="37"/>
        <v>2.7315424228024153E-2</v>
      </c>
      <c r="N193" s="320">
        <f t="shared" si="37"/>
        <v>2.386660752521607E-2</v>
      </c>
      <c r="O193" s="320">
        <f t="shared" si="37"/>
        <v>2.3276296432737948E-2</v>
      </c>
      <c r="P193" s="320">
        <f t="shared" si="37"/>
        <v>2.6402546631803973E-2</v>
      </c>
      <c r="Q193" s="320">
        <f t="shared" si="37"/>
        <v>2.7944570559364508E-2</v>
      </c>
      <c r="R193" s="320">
        <f t="shared" si="37"/>
        <v>2.5354893026749915E-2</v>
      </c>
      <c r="S193" s="320">
        <f t="shared" si="37"/>
        <v>2.4808075473174283E-2</v>
      </c>
      <c r="T193" s="320">
        <f t="shared" si="37"/>
        <v>2.5588084958197515E-2</v>
      </c>
      <c r="U193" s="320">
        <f t="shared" si="37"/>
        <v>2.4350832733047549E-2</v>
      </c>
      <c r="V193" s="320">
        <f t="shared" si="37"/>
        <v>2.5676313684076763E-2</v>
      </c>
      <c r="W193" s="320">
        <f t="shared" si="37"/>
        <v>1.4455830392283405E-2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3.0079397501184213E-2</v>
      </c>
      <c r="C194" s="321">
        <f t="shared" si="38"/>
        <v>3.367629416146066E-2</v>
      </c>
      <c r="D194" s="321">
        <f t="shared" si="38"/>
        <v>3.2987962508029323E-2</v>
      </c>
      <c r="E194" s="321">
        <f t="shared" si="38"/>
        <v>3.0034066458621216E-2</v>
      </c>
      <c r="F194" s="321">
        <f t="shared" si="38"/>
        <v>2.8002726354257403E-2</v>
      </c>
      <c r="G194" s="321">
        <f t="shared" si="38"/>
        <v>2.7934645688280274E-2</v>
      </c>
      <c r="H194" s="321">
        <f t="shared" si="38"/>
        <v>2.9017669200730834E-2</v>
      </c>
      <c r="I194" s="321">
        <f t="shared" si="38"/>
        <v>2.5591086927924681E-2</v>
      </c>
      <c r="J194" s="321">
        <f t="shared" si="38"/>
        <v>2.9104035563547952E-2</v>
      </c>
      <c r="K194" s="321">
        <f t="shared" si="38"/>
        <v>2.7292886265983668E-2</v>
      </c>
      <c r="L194" s="321">
        <f t="shared" si="38"/>
        <v>3.0044821661970939E-2</v>
      </c>
      <c r="M194" s="321">
        <f t="shared" si="38"/>
        <v>3.019830814956102E-2</v>
      </c>
      <c r="N194" s="321">
        <f t="shared" si="38"/>
        <v>2.9264257552221871E-2</v>
      </c>
      <c r="O194" s="321">
        <f t="shared" si="38"/>
        <v>2.7767821088885085E-2</v>
      </c>
      <c r="P194" s="321">
        <f t="shared" si="38"/>
        <v>3.0676821625340741E-2</v>
      </c>
      <c r="Q194" s="321">
        <f t="shared" si="38"/>
        <v>3.162349927715382E-2</v>
      </c>
      <c r="R194" s="321">
        <f t="shared" si="38"/>
        <v>2.9793092768344187E-2</v>
      </c>
      <c r="S194" s="321">
        <f t="shared" si="38"/>
        <v>2.9298713082576859E-2</v>
      </c>
      <c r="T194" s="321">
        <f t="shared" si="38"/>
        <v>2.9277662851787956E-2</v>
      </c>
      <c r="U194" s="321">
        <f t="shared" si="38"/>
        <v>2.869413865426489E-2</v>
      </c>
      <c r="V194" s="321">
        <f t="shared" si="38"/>
        <v>2.9364063048177253E-2</v>
      </c>
      <c r="W194" s="321">
        <f t="shared" si="38"/>
        <v>2.68738501385016E-2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0.99999999999999989</v>
      </c>
      <c r="D197" s="234">
        <f t="shared" si="39"/>
        <v>1</v>
      </c>
      <c r="E197" s="234">
        <f t="shared" si="39"/>
        <v>1</v>
      </c>
      <c r="F197" s="234">
        <f t="shared" si="39"/>
        <v>1</v>
      </c>
      <c r="G197" s="234">
        <f t="shared" si="39"/>
        <v>1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0.99999999999999967</v>
      </c>
      <c r="L197" s="234">
        <f t="shared" si="39"/>
        <v>0.99999999999999978</v>
      </c>
      <c r="M197" s="234">
        <f t="shared" si="39"/>
        <v>1</v>
      </c>
      <c r="N197" s="234">
        <f t="shared" si="39"/>
        <v>0.99999999999999967</v>
      </c>
      <c r="O197" s="234">
        <f t="shared" si="39"/>
        <v>0.99999999999999989</v>
      </c>
      <c r="P197" s="234">
        <f t="shared" si="39"/>
        <v>0.99999999999999967</v>
      </c>
      <c r="Q197" s="234">
        <f t="shared" si="39"/>
        <v>0.99999999999999967</v>
      </c>
      <c r="R197" s="234">
        <f t="shared" si="39"/>
        <v>1</v>
      </c>
      <c r="S197" s="234">
        <f t="shared" si="39"/>
        <v>0.99999999999999956</v>
      </c>
      <c r="T197" s="234">
        <f t="shared" si="39"/>
        <v>1.0000000000000002</v>
      </c>
      <c r="U197" s="234">
        <f t="shared" si="39"/>
        <v>0.99999999999999967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1.0576900102438772E-3</v>
      </c>
      <c r="C198" s="268">
        <f t="shared" si="40"/>
        <v>1.2089064586624952E-3</v>
      </c>
      <c r="D198" s="268">
        <f t="shared" si="40"/>
        <v>1.1801609369361406E-3</v>
      </c>
      <c r="E198" s="268">
        <f t="shared" si="40"/>
        <v>1.0562564876955892E-3</v>
      </c>
      <c r="F198" s="268">
        <f t="shared" si="40"/>
        <v>9.8197524716146095E-4</v>
      </c>
      <c r="G198" s="268">
        <f t="shared" si="40"/>
        <v>9.7962441532578669E-4</v>
      </c>
      <c r="H198" s="268">
        <f t="shared" si="40"/>
        <v>1.023116810712185E-3</v>
      </c>
      <c r="I198" s="268">
        <f t="shared" si="40"/>
        <v>8.8774867642638794E-4</v>
      </c>
      <c r="J198" s="268">
        <f t="shared" si="40"/>
        <v>1.026699749332408E-3</v>
      </c>
      <c r="K198" s="268">
        <f t="shared" si="40"/>
        <v>9.8985725095737187E-4</v>
      </c>
      <c r="L198" s="268">
        <f t="shared" si="40"/>
        <v>1.0659559225350533E-3</v>
      </c>
      <c r="M198" s="268">
        <f t="shared" si="40"/>
        <v>7.5024960407603055E-4</v>
      </c>
      <c r="N198" s="268">
        <f t="shared" si="40"/>
        <v>1.071162090467494E-3</v>
      </c>
      <c r="O198" s="268">
        <f t="shared" si="40"/>
        <v>1.1052891732927078E-3</v>
      </c>
      <c r="P198" s="268">
        <f t="shared" si="40"/>
        <v>1.1565604374943399E-3</v>
      </c>
      <c r="Q198" s="268">
        <f t="shared" si="40"/>
        <v>1.9125647191967849E-3</v>
      </c>
      <c r="R198" s="268">
        <f t="shared" si="40"/>
        <v>1.7447396696347139E-3</v>
      </c>
      <c r="S198" s="268">
        <f t="shared" si="40"/>
        <v>1.5923190901870332E-3</v>
      </c>
      <c r="T198" s="268">
        <f t="shared" si="40"/>
        <v>1.7553374690040589E-3</v>
      </c>
      <c r="U198" s="268">
        <f t="shared" si="40"/>
        <v>2.1359804583088483E-3</v>
      </c>
      <c r="V198" s="268">
        <f t="shared" si="40"/>
        <v>2.3608379849815835E-3</v>
      </c>
      <c r="W198" s="268">
        <f t="shared" si="40"/>
        <v>2.1887874494957347E-3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2.2746576492215956E-3</v>
      </c>
      <c r="C199" s="269">
        <f t="shared" si="41"/>
        <v>2.5998622439064051E-3</v>
      </c>
      <c r="D199" s="269">
        <f t="shared" si="41"/>
        <v>2.5380424098884586E-3</v>
      </c>
      <c r="E199" s="269">
        <f t="shared" si="41"/>
        <v>2.2715747298423699E-3</v>
      </c>
      <c r="F199" s="269">
        <f t="shared" si="41"/>
        <v>2.1118262304349999E-3</v>
      </c>
      <c r="G199" s="269">
        <f t="shared" si="41"/>
        <v>2.1067705547972797E-3</v>
      </c>
      <c r="H199" s="269">
        <f t="shared" si="41"/>
        <v>2.2003048690958818E-3</v>
      </c>
      <c r="I199" s="269">
        <f t="shared" si="41"/>
        <v>1.9091835016518917E-3</v>
      </c>
      <c r="J199" s="269">
        <f t="shared" si="41"/>
        <v>2.2080103013683303E-3</v>
      </c>
      <c r="K199" s="269">
        <f t="shared" si="41"/>
        <v>2.1287771896498168E-3</v>
      </c>
      <c r="L199" s="269">
        <f t="shared" si="41"/>
        <v>2.2924342382399472E-3</v>
      </c>
      <c r="M199" s="269">
        <f t="shared" si="41"/>
        <v>1.6134793599341354E-3</v>
      </c>
      <c r="N199" s="269">
        <f t="shared" si="41"/>
        <v>2.3036305713772221E-3</v>
      </c>
      <c r="O199" s="269">
        <f t="shared" si="41"/>
        <v>2.3770239373371561E-3</v>
      </c>
      <c r="P199" s="269">
        <f t="shared" si="41"/>
        <v>2.4872874097836887E-3</v>
      </c>
      <c r="Q199" s="269">
        <f t="shared" si="41"/>
        <v>4.1131427223645781E-3</v>
      </c>
      <c r="R199" s="269">
        <f t="shared" si="41"/>
        <v>3.7522198347319934E-3</v>
      </c>
      <c r="S199" s="269">
        <f t="shared" si="41"/>
        <v>3.4244256477948265E-3</v>
      </c>
      <c r="T199" s="269">
        <f t="shared" si="41"/>
        <v>3.7750113569804044E-3</v>
      </c>
      <c r="U199" s="269">
        <f t="shared" si="41"/>
        <v>4.671620830140606E-3</v>
      </c>
      <c r="V199" s="269">
        <f t="shared" si="41"/>
        <v>5.0771947632114326E-3</v>
      </c>
      <c r="W199" s="269">
        <f t="shared" si="41"/>
        <v>4.7071845874461157E-3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1.463142008294982E-2</v>
      </c>
      <c r="C200" s="269">
        <f t="shared" si="42"/>
        <v>1.6723253568031483E-2</v>
      </c>
      <c r="D200" s="269">
        <f t="shared" si="42"/>
        <v>1.6325606053345317E-2</v>
      </c>
      <c r="E200" s="269">
        <f t="shared" si="42"/>
        <v>1.4611589631305905E-2</v>
      </c>
      <c r="F200" s="269">
        <f t="shared" si="42"/>
        <v>1.3584029548473242E-2</v>
      </c>
      <c r="G200" s="269">
        <f t="shared" si="42"/>
        <v>1.355150961560162E-2</v>
      </c>
      <c r="H200" s="269">
        <f t="shared" si="42"/>
        <v>1.4153156129371201E-2</v>
      </c>
      <c r="I200" s="269">
        <f t="shared" si="42"/>
        <v>1.2280558279908699E-2</v>
      </c>
      <c r="J200" s="269">
        <f t="shared" si="42"/>
        <v>1.420272025456496E-2</v>
      </c>
      <c r="K200" s="269">
        <f t="shared" si="42"/>
        <v>1.3693064244382651E-2</v>
      </c>
      <c r="L200" s="269">
        <f t="shared" si="42"/>
        <v>1.4745765528146125E-2</v>
      </c>
      <c r="M200" s="269">
        <f t="shared" si="42"/>
        <v>1.0378482370058615E-2</v>
      </c>
      <c r="N200" s="269">
        <f t="shared" si="42"/>
        <v>1.4817784389347569E-2</v>
      </c>
      <c r="O200" s="269">
        <f t="shared" si="42"/>
        <v>1.5289877044270346E-2</v>
      </c>
      <c r="P200" s="269">
        <f t="shared" si="42"/>
        <v>1.599913154932614E-2</v>
      </c>
      <c r="Q200" s="269">
        <f t="shared" si="42"/>
        <v>2.6457220519597025E-2</v>
      </c>
      <c r="R200" s="269">
        <f t="shared" si="42"/>
        <v>2.4135634065340566E-2</v>
      </c>
      <c r="S200" s="269">
        <f t="shared" si="42"/>
        <v>2.2027143386988184E-2</v>
      </c>
      <c r="T200" s="269">
        <f t="shared" si="42"/>
        <v>2.4282237373517784E-2</v>
      </c>
      <c r="U200" s="269">
        <f t="shared" si="42"/>
        <v>2.949178215364362E-2</v>
      </c>
      <c r="V200" s="269">
        <f t="shared" si="42"/>
        <v>3.2588931285501867E-2</v>
      </c>
      <c r="W200" s="269">
        <f t="shared" si="42"/>
        <v>3.0278312488246143E-2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2.0405409686896574E-2</v>
      </c>
      <c r="C201" s="269">
        <f t="shared" si="43"/>
        <v>2.3322742318853531E-2</v>
      </c>
      <c r="D201" s="269">
        <f t="shared" si="43"/>
        <v>2.2768171374806707E-2</v>
      </c>
      <c r="E201" s="269">
        <f t="shared" si="43"/>
        <v>2.0377753554561093E-2</v>
      </c>
      <c r="F201" s="269">
        <f t="shared" si="43"/>
        <v>1.8944687977246698E-2</v>
      </c>
      <c r="G201" s="269">
        <f t="shared" si="43"/>
        <v>1.8899334720387573E-2</v>
      </c>
      <c r="H201" s="269">
        <f t="shared" si="43"/>
        <v>1.9738408681121422E-2</v>
      </c>
      <c r="I201" s="269">
        <f t="shared" si="43"/>
        <v>1.7126828528241256E-2</v>
      </c>
      <c r="J201" s="269">
        <f t="shared" si="43"/>
        <v>1.980753227094505E-2</v>
      </c>
      <c r="K201" s="269">
        <f t="shared" si="43"/>
        <v>1.9096750977796468E-2</v>
      </c>
      <c r="L201" s="269">
        <f t="shared" si="43"/>
        <v>2.0564879214928292E-2</v>
      </c>
      <c r="M201" s="269">
        <f t="shared" si="43"/>
        <v>1.4474137403522857E-2</v>
      </c>
      <c r="N201" s="269">
        <f t="shared" si="43"/>
        <v>2.0665318841407977E-2</v>
      </c>
      <c r="O201" s="269">
        <f t="shared" si="43"/>
        <v>2.1323713172187942E-2</v>
      </c>
      <c r="P201" s="269">
        <f t="shared" si="43"/>
        <v>2.231286040915403E-2</v>
      </c>
      <c r="Q201" s="269">
        <f t="shared" si="43"/>
        <v>3.6898019523618354E-2</v>
      </c>
      <c r="R201" s="269">
        <f t="shared" si="43"/>
        <v>3.3660266629225243E-2</v>
      </c>
      <c r="S201" s="269">
        <f t="shared" si="43"/>
        <v>3.0719703384587037E-2</v>
      </c>
      <c r="T201" s="269">
        <f t="shared" si="43"/>
        <v>3.3864723923722292E-2</v>
      </c>
      <c r="U201" s="269">
        <f t="shared" si="43"/>
        <v>4.1805479707415681E-2</v>
      </c>
      <c r="V201" s="269">
        <f t="shared" si="43"/>
        <v>4.5546299786672725E-2</v>
      </c>
      <c r="W201" s="269">
        <f t="shared" si="43"/>
        <v>4.2227027004064895E-2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7.6558402387397306E-2</v>
      </c>
      <c r="C202" s="270">
        <f t="shared" si="44"/>
        <v>8.0100501356526257E-2</v>
      </c>
      <c r="D202" s="270">
        <f t="shared" si="44"/>
        <v>7.9198507846479249E-2</v>
      </c>
      <c r="E202" s="270">
        <f t="shared" si="44"/>
        <v>7.6562375898232685E-2</v>
      </c>
      <c r="F202" s="270">
        <f t="shared" si="44"/>
        <v>6.9432637351499876E-2</v>
      </c>
      <c r="G202" s="270">
        <f t="shared" si="44"/>
        <v>6.90560175512442E-2</v>
      </c>
      <c r="H202" s="270">
        <f t="shared" si="44"/>
        <v>7.0235651313677108E-2</v>
      </c>
      <c r="I202" s="270">
        <f t="shared" si="44"/>
        <v>6.5961999599794763E-2</v>
      </c>
      <c r="J202" s="270">
        <f t="shared" si="44"/>
        <v>6.8577289468099198E-2</v>
      </c>
      <c r="K202" s="270">
        <f t="shared" si="44"/>
        <v>6.6981199016419954E-2</v>
      </c>
      <c r="L202" s="270">
        <f t="shared" si="44"/>
        <v>6.9926427488356369E-2</v>
      </c>
      <c r="M202" s="270">
        <f t="shared" si="44"/>
        <v>7.0745366441520782E-2</v>
      </c>
      <c r="N202" s="270">
        <f t="shared" si="44"/>
        <v>6.7804700745365973E-2</v>
      </c>
      <c r="O202" s="270">
        <f t="shared" si="44"/>
        <v>6.4163136824261127E-2</v>
      </c>
      <c r="P202" s="270">
        <f t="shared" si="44"/>
        <v>6.9672279371033846E-2</v>
      </c>
      <c r="Q202" s="270">
        <f t="shared" si="44"/>
        <v>6.9074961810269411E-2</v>
      </c>
      <c r="R202" s="270">
        <f t="shared" si="44"/>
        <v>6.6557012305102178E-2</v>
      </c>
      <c r="S202" s="270">
        <f t="shared" si="44"/>
        <v>6.5757588951489782E-2</v>
      </c>
      <c r="T202" s="270">
        <f t="shared" si="44"/>
        <v>6.5042049671315952E-2</v>
      </c>
      <c r="U202" s="270">
        <f t="shared" si="44"/>
        <v>6.30099544250729E-2</v>
      </c>
      <c r="V202" s="270">
        <f t="shared" si="44"/>
        <v>6.2501646972162622E-2</v>
      </c>
      <c r="W202" s="270">
        <f t="shared" si="44"/>
        <v>6.5466246365055214E-2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0.48264094417798281</v>
      </c>
      <c r="C203" s="271">
        <f t="shared" si="45"/>
        <v>0.46255462857730295</v>
      </c>
      <c r="D203" s="271">
        <f t="shared" si="45"/>
        <v>0.46739071882745187</v>
      </c>
      <c r="E203" s="271">
        <f t="shared" si="45"/>
        <v>0.48289131000827995</v>
      </c>
      <c r="F203" s="271">
        <f t="shared" si="45"/>
        <v>0.52086897813606181</v>
      </c>
      <c r="G203" s="271">
        <f t="shared" si="45"/>
        <v>0.52286396791759426</v>
      </c>
      <c r="H203" s="271">
        <f t="shared" si="45"/>
        <v>0.51640598653001524</v>
      </c>
      <c r="I203" s="271">
        <f t="shared" si="45"/>
        <v>0.54023278889231185</v>
      </c>
      <c r="J203" s="271">
        <f t="shared" si="45"/>
        <v>0.52784815295420273</v>
      </c>
      <c r="K203" s="271">
        <f t="shared" si="45"/>
        <v>0.53314814741397165</v>
      </c>
      <c r="L203" s="271">
        <f t="shared" si="45"/>
        <v>0.51960912639898749</v>
      </c>
      <c r="M203" s="271">
        <f t="shared" si="45"/>
        <v>0.52850631145568139</v>
      </c>
      <c r="N203" s="271">
        <f t="shared" si="45"/>
        <v>0.52677106989158717</v>
      </c>
      <c r="O203" s="271">
        <f t="shared" si="45"/>
        <v>0.54363138561291469</v>
      </c>
      <c r="P203" s="271">
        <f t="shared" si="45"/>
        <v>0.51717721189887711</v>
      </c>
      <c r="Q203" s="271">
        <f t="shared" si="45"/>
        <v>0.47725824276072393</v>
      </c>
      <c r="R203" s="271">
        <f t="shared" si="45"/>
        <v>0.49660950985006397</v>
      </c>
      <c r="S203" s="271">
        <f t="shared" si="45"/>
        <v>0.50975360177578821</v>
      </c>
      <c r="T203" s="271">
        <f t="shared" si="45"/>
        <v>0.50253429658297466</v>
      </c>
      <c r="U203" s="271">
        <f t="shared" si="45"/>
        <v>0.48957884484802183</v>
      </c>
      <c r="V203" s="271">
        <f t="shared" si="45"/>
        <v>0.48132461545521993</v>
      </c>
      <c r="W203" s="271">
        <f t="shared" si="45"/>
        <v>0.47127237288431223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0.48204335355900785</v>
      </c>
      <c r="C204" s="320">
        <f t="shared" si="46"/>
        <v>0.46187160127070259</v>
      </c>
      <c r="D204" s="320">
        <f t="shared" si="46"/>
        <v>0.46672393262548034</v>
      </c>
      <c r="E204" s="320">
        <f t="shared" si="46"/>
        <v>0.48229452932380251</v>
      </c>
      <c r="F204" s="320">
        <f t="shared" si="46"/>
        <v>0.52031416605493608</v>
      </c>
      <c r="G204" s="320">
        <f t="shared" si="46"/>
        <v>0.52231048404703895</v>
      </c>
      <c r="H204" s="320">
        <f t="shared" si="46"/>
        <v>0.51582792963028501</v>
      </c>
      <c r="I204" s="320">
        <f t="shared" si="46"/>
        <v>0.53973121444620598</v>
      </c>
      <c r="J204" s="320">
        <f t="shared" si="46"/>
        <v>0.52726807170850432</v>
      </c>
      <c r="K204" s="320">
        <f t="shared" si="46"/>
        <v>0.53260922318300619</v>
      </c>
      <c r="L204" s="320">
        <f t="shared" si="46"/>
        <v>0.51900615817838736</v>
      </c>
      <c r="M204" s="320">
        <f t="shared" si="46"/>
        <v>0.52789070219384371</v>
      </c>
      <c r="N204" s="320">
        <f t="shared" si="46"/>
        <v>0.52618849985988747</v>
      </c>
      <c r="O204" s="320">
        <f t="shared" si="46"/>
        <v>0.54308434895814561</v>
      </c>
      <c r="P204" s="320">
        <f t="shared" si="46"/>
        <v>0.51656413006357771</v>
      </c>
      <c r="Q204" s="320">
        <f t="shared" si="46"/>
        <v>0.4766560114764703</v>
      </c>
      <c r="R204" s="320">
        <f t="shared" si="46"/>
        <v>0.49604185549733693</v>
      </c>
      <c r="S204" s="320">
        <f t="shared" si="46"/>
        <v>0.509190397850114</v>
      </c>
      <c r="T204" s="320">
        <f t="shared" si="46"/>
        <v>0.50197851968360729</v>
      </c>
      <c r="U204" s="320">
        <f t="shared" si="46"/>
        <v>0.48904979415548988</v>
      </c>
      <c r="V204" s="320">
        <f t="shared" si="46"/>
        <v>0.48078886746169291</v>
      </c>
      <c r="W204" s="320">
        <f t="shared" si="46"/>
        <v>0.47077566853959052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5.9759061897494243E-4</v>
      </c>
      <c r="C205" s="320">
        <f t="shared" si="47"/>
        <v>6.8302730660030656E-4</v>
      </c>
      <c r="D205" s="320">
        <f t="shared" si="47"/>
        <v>6.6678620197150402E-4</v>
      </c>
      <c r="E205" s="320">
        <f t="shared" si="47"/>
        <v>5.96780684477453E-4</v>
      </c>
      <c r="F205" s="320">
        <f t="shared" si="47"/>
        <v>5.5481208112571976E-4</v>
      </c>
      <c r="G205" s="320">
        <f t="shared" si="47"/>
        <v>5.534838705553443E-4</v>
      </c>
      <c r="H205" s="320">
        <f t="shared" si="47"/>
        <v>5.7805689973018551E-4</v>
      </c>
      <c r="I205" s="320">
        <f t="shared" si="47"/>
        <v>5.0157444610591357E-4</v>
      </c>
      <c r="J205" s="320">
        <f t="shared" si="47"/>
        <v>5.8008124569835281E-4</v>
      </c>
      <c r="K205" s="320">
        <f t="shared" si="47"/>
        <v>5.3892423096550614E-4</v>
      </c>
      <c r="L205" s="320">
        <f t="shared" si="47"/>
        <v>6.0296822060014335E-4</v>
      </c>
      <c r="M205" s="320">
        <f t="shared" si="47"/>
        <v>6.1560926183769316E-4</v>
      </c>
      <c r="N205" s="320">
        <f t="shared" si="47"/>
        <v>5.8257003169975147E-4</v>
      </c>
      <c r="O205" s="320">
        <f t="shared" si="47"/>
        <v>5.4703665476910253E-4</v>
      </c>
      <c r="P205" s="320">
        <f t="shared" si="47"/>
        <v>6.1308183529941158E-4</v>
      </c>
      <c r="Q205" s="320">
        <f t="shared" si="47"/>
        <v>6.0223128425362493E-4</v>
      </c>
      <c r="R205" s="320">
        <f t="shared" si="47"/>
        <v>5.6765435272701145E-4</v>
      </c>
      <c r="S205" s="320">
        <f t="shared" si="47"/>
        <v>5.6320392567423612E-4</v>
      </c>
      <c r="T205" s="320">
        <f t="shared" si="47"/>
        <v>5.5577689936732672E-4</v>
      </c>
      <c r="U205" s="320">
        <f t="shared" si="47"/>
        <v>5.2905069253199029E-4</v>
      </c>
      <c r="V205" s="320">
        <f t="shared" si="47"/>
        <v>5.3574799352695368E-4</v>
      </c>
      <c r="W205" s="320">
        <f t="shared" si="47"/>
        <v>4.9670434472167551E-4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0.17397850759539585</v>
      </c>
      <c r="C206" s="271">
        <f t="shared" si="48"/>
        <v>0.17314738998881782</v>
      </c>
      <c r="D206" s="271">
        <f t="shared" si="48"/>
        <v>0.17299742348508751</v>
      </c>
      <c r="E206" s="271">
        <f t="shared" si="48"/>
        <v>0.17441115361918452</v>
      </c>
      <c r="F206" s="271">
        <f t="shared" si="48"/>
        <v>0.15697167379323027</v>
      </c>
      <c r="G206" s="271">
        <f t="shared" si="48"/>
        <v>0.15580385576600878</v>
      </c>
      <c r="H206" s="271">
        <f t="shared" si="48"/>
        <v>0.15537206680437937</v>
      </c>
      <c r="I206" s="271">
        <f t="shared" si="48"/>
        <v>0.15340616685390129</v>
      </c>
      <c r="J206" s="271">
        <f t="shared" si="48"/>
        <v>0.1431760804799134</v>
      </c>
      <c r="K206" s="271">
        <f t="shared" si="48"/>
        <v>0.15008007657824357</v>
      </c>
      <c r="L206" s="271">
        <f t="shared" si="48"/>
        <v>0.14776711653473487</v>
      </c>
      <c r="M206" s="271">
        <f t="shared" si="48"/>
        <v>0.14580144443074891</v>
      </c>
      <c r="N206" s="271">
        <f t="shared" si="48"/>
        <v>0.14225968362066049</v>
      </c>
      <c r="O206" s="271">
        <f t="shared" si="48"/>
        <v>0.1338335443267166</v>
      </c>
      <c r="P206" s="271">
        <f t="shared" si="48"/>
        <v>0.1399541420139524</v>
      </c>
      <c r="Q206" s="271">
        <f t="shared" si="48"/>
        <v>0.1385349121022833</v>
      </c>
      <c r="R206" s="271">
        <f t="shared" si="48"/>
        <v>0.13766766283591209</v>
      </c>
      <c r="S206" s="271">
        <f t="shared" si="48"/>
        <v>0.13555540732476937</v>
      </c>
      <c r="T206" s="271">
        <f t="shared" si="48"/>
        <v>0.13454793215300054</v>
      </c>
      <c r="U206" s="271">
        <f t="shared" si="48"/>
        <v>0.13228051988078304</v>
      </c>
      <c r="V206" s="271">
        <f t="shared" si="48"/>
        <v>0.12909980967085402</v>
      </c>
      <c r="W206" s="271">
        <f t="shared" si="48"/>
        <v>0.15224356917292084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0.16710927472912657</v>
      </c>
      <c r="C207" s="320">
        <f t="shared" si="49"/>
        <v>0.16403084177266206</v>
      </c>
      <c r="D207" s="320">
        <f t="shared" si="49"/>
        <v>0.16423912326942305</v>
      </c>
      <c r="E207" s="320">
        <f t="shared" si="49"/>
        <v>0.16792114073277858</v>
      </c>
      <c r="F207" s="320">
        <f t="shared" si="49"/>
        <v>0.14840995480342861</v>
      </c>
      <c r="G207" s="320">
        <f t="shared" si="49"/>
        <v>0.14700950288424514</v>
      </c>
      <c r="H207" s="320">
        <f t="shared" si="49"/>
        <v>0.14529303062216217</v>
      </c>
      <c r="I207" s="320">
        <f t="shared" si="49"/>
        <v>0.14637951051015921</v>
      </c>
      <c r="J207" s="320">
        <f t="shared" si="49"/>
        <v>0.12958076022129605</v>
      </c>
      <c r="K207" s="320">
        <f t="shared" si="49"/>
        <v>0.14132874378335386</v>
      </c>
      <c r="L207" s="320">
        <f t="shared" si="49"/>
        <v>0.13454811792446761</v>
      </c>
      <c r="M207" s="320">
        <f t="shared" si="49"/>
        <v>0.1321865525569853</v>
      </c>
      <c r="N207" s="320">
        <f t="shared" si="49"/>
        <v>0.12822811693960737</v>
      </c>
      <c r="O207" s="320">
        <f t="shared" si="49"/>
        <v>0.11918761910602167</v>
      </c>
      <c r="P207" s="320">
        <f t="shared" si="49"/>
        <v>0.12264613805085071</v>
      </c>
      <c r="Q207" s="320">
        <f t="shared" si="49"/>
        <v>0.12195702890384835</v>
      </c>
      <c r="R207" s="320">
        <f t="shared" si="49"/>
        <v>0.12317138952120235</v>
      </c>
      <c r="S207" s="320">
        <f t="shared" si="49"/>
        <v>0.120258455578033</v>
      </c>
      <c r="T207" s="320">
        <f t="shared" si="49"/>
        <v>0.11943841766787468</v>
      </c>
      <c r="U207" s="320">
        <f t="shared" si="49"/>
        <v>0.11815181784360053</v>
      </c>
      <c r="V207" s="320">
        <f t="shared" si="49"/>
        <v>0.11401373764967862</v>
      </c>
      <c r="W207" s="320">
        <f t="shared" si="49"/>
        <v>0.14616946930310695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6.8692328662692806E-3</v>
      </c>
      <c r="C208" s="320">
        <f t="shared" si="50"/>
        <v>9.1165482161558349E-3</v>
      </c>
      <c r="D208" s="320">
        <f t="shared" si="50"/>
        <v>8.7583002156644985E-3</v>
      </c>
      <c r="E208" s="320">
        <f t="shared" si="50"/>
        <v>6.4900128864059797E-3</v>
      </c>
      <c r="F208" s="320">
        <f t="shared" si="50"/>
        <v>8.5617189898017435E-3</v>
      </c>
      <c r="G208" s="320">
        <f t="shared" si="50"/>
        <v>8.7943528817636864E-3</v>
      </c>
      <c r="H208" s="320">
        <f t="shared" si="50"/>
        <v>1.0079036182217191E-2</v>
      </c>
      <c r="I208" s="320">
        <f t="shared" si="50"/>
        <v>7.026656343742119E-3</v>
      </c>
      <c r="J208" s="320">
        <f t="shared" si="50"/>
        <v>1.3595320258617427E-2</v>
      </c>
      <c r="K208" s="320">
        <f t="shared" si="50"/>
        <v>8.7513327948896998E-3</v>
      </c>
      <c r="L208" s="320">
        <f t="shared" si="50"/>
        <v>1.3218998610267201E-2</v>
      </c>
      <c r="M208" s="320">
        <f t="shared" si="50"/>
        <v>1.3614891873763649E-2</v>
      </c>
      <c r="N208" s="320">
        <f t="shared" si="50"/>
        <v>1.4031566681053129E-2</v>
      </c>
      <c r="O208" s="320">
        <f t="shared" si="50"/>
        <v>1.4645925220694914E-2</v>
      </c>
      <c r="P208" s="320">
        <f t="shared" si="50"/>
        <v>1.7308003963101695E-2</v>
      </c>
      <c r="Q208" s="320">
        <f t="shared" si="50"/>
        <v>1.6577883198434926E-2</v>
      </c>
      <c r="R208" s="320">
        <f t="shared" si="50"/>
        <v>1.4496273314709741E-2</v>
      </c>
      <c r="S208" s="320">
        <f t="shared" si="50"/>
        <v>1.5296951746736377E-2</v>
      </c>
      <c r="T208" s="320">
        <f t="shared" si="50"/>
        <v>1.5109514485125878E-2</v>
      </c>
      <c r="U208" s="320">
        <f t="shared" si="50"/>
        <v>1.4128702037182526E-2</v>
      </c>
      <c r="V208" s="320">
        <f t="shared" si="50"/>
        <v>1.5086072021175401E-2</v>
      </c>
      <c r="W208" s="320">
        <f t="shared" si="50"/>
        <v>6.074099869813881E-3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0.20210579470341097</v>
      </c>
      <c r="C209" s="271">
        <f t="shared" si="51"/>
        <v>0.21022872353108019</v>
      </c>
      <c r="D209" s="271">
        <f t="shared" si="51"/>
        <v>0.20820343119580217</v>
      </c>
      <c r="E209" s="271">
        <f t="shared" si="51"/>
        <v>0.20150652156768539</v>
      </c>
      <c r="F209" s="271">
        <f t="shared" si="51"/>
        <v>0.19264308102951783</v>
      </c>
      <c r="G209" s="271">
        <f t="shared" si="51"/>
        <v>0.19233636825051878</v>
      </c>
      <c r="H209" s="271">
        <f t="shared" si="51"/>
        <v>0.1953853573325402</v>
      </c>
      <c r="I209" s="271">
        <f t="shared" si="51"/>
        <v>0.18608080915253714</v>
      </c>
      <c r="J209" s="271">
        <f t="shared" si="51"/>
        <v>0.19757831160002529</v>
      </c>
      <c r="K209" s="271">
        <f t="shared" si="51"/>
        <v>0.1892246750665493</v>
      </c>
      <c r="L209" s="271">
        <f t="shared" si="51"/>
        <v>0.19747521618935687</v>
      </c>
      <c r="M209" s="271">
        <f t="shared" si="51"/>
        <v>0.20904172933308166</v>
      </c>
      <c r="N209" s="271">
        <f t="shared" si="51"/>
        <v>0.19762388515310639</v>
      </c>
      <c r="O209" s="271">
        <f t="shared" si="51"/>
        <v>0.1907431558508221</v>
      </c>
      <c r="P209" s="271">
        <f t="shared" si="51"/>
        <v>0.2024304800595961</v>
      </c>
      <c r="Q209" s="271">
        <f t="shared" si="51"/>
        <v>0.19810873974142343</v>
      </c>
      <c r="R209" s="271">
        <f t="shared" si="51"/>
        <v>0.19241129902873658</v>
      </c>
      <c r="S209" s="271">
        <f t="shared" si="51"/>
        <v>0.19150496794294417</v>
      </c>
      <c r="T209" s="271">
        <f t="shared" si="51"/>
        <v>0.19047276334814489</v>
      </c>
      <c r="U209" s="271">
        <f t="shared" si="51"/>
        <v>0.18397250698286788</v>
      </c>
      <c r="V209" s="271">
        <f t="shared" si="51"/>
        <v>0.18292587754383088</v>
      </c>
      <c r="W209" s="271">
        <f t="shared" si="51"/>
        <v>0.17709356555919722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9.7722514268980973E-2</v>
      </c>
      <c r="C210" s="320">
        <f t="shared" si="52"/>
        <v>9.2811178349187215E-2</v>
      </c>
      <c r="D210" s="320">
        <f t="shared" si="52"/>
        <v>9.3803675192485503E-2</v>
      </c>
      <c r="E210" s="320">
        <f t="shared" si="52"/>
        <v>0.10011481165998987</v>
      </c>
      <c r="F210" s="320">
        <f t="shared" si="52"/>
        <v>8.1297153073425305E-2</v>
      </c>
      <c r="G210" s="320">
        <f t="shared" si="52"/>
        <v>7.9683969264380844E-2</v>
      </c>
      <c r="H210" s="320">
        <f t="shared" si="52"/>
        <v>7.6715310917160523E-2</v>
      </c>
      <c r="I210" s="320">
        <f t="shared" si="52"/>
        <v>8.0409097188540293E-2</v>
      </c>
      <c r="J210" s="320">
        <f t="shared" si="52"/>
        <v>5.7181808372992145E-2</v>
      </c>
      <c r="K210" s="320">
        <f t="shared" si="52"/>
        <v>7.5245270441842829E-2</v>
      </c>
      <c r="L210" s="320">
        <f t="shared" si="52"/>
        <v>6.653859564249498E-2</v>
      </c>
      <c r="M210" s="320">
        <f t="shared" si="52"/>
        <v>5.0361157046496151E-2</v>
      </c>
      <c r="N210" s="320">
        <f t="shared" si="52"/>
        <v>5.5603452187154172E-2</v>
      </c>
      <c r="O210" s="320">
        <f t="shared" si="52"/>
        <v>5.0591789355758005E-2</v>
      </c>
      <c r="P210" s="320">
        <f t="shared" si="52"/>
        <v>5.0636310426857144E-2</v>
      </c>
      <c r="Q210" s="320">
        <f t="shared" si="52"/>
        <v>4.8894065030540612E-2</v>
      </c>
      <c r="R210" s="320">
        <f t="shared" si="52"/>
        <v>5.1416694006998859E-2</v>
      </c>
      <c r="S210" s="320">
        <f t="shared" si="52"/>
        <v>5.0615131192609422E-2</v>
      </c>
      <c r="T210" s="320">
        <f t="shared" si="52"/>
        <v>4.8424380912621787E-2</v>
      </c>
      <c r="U210" s="320">
        <f t="shared" si="52"/>
        <v>4.9412234129220779E-2</v>
      </c>
      <c r="V210" s="320">
        <f t="shared" si="52"/>
        <v>4.6220834498727881E-2</v>
      </c>
      <c r="W210" s="320">
        <f t="shared" si="52"/>
        <v>8.6321795230157705E-2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4.2165669927478569E-2</v>
      </c>
      <c r="C211" s="320">
        <f t="shared" si="53"/>
        <v>4.0401190773129203E-2</v>
      </c>
      <c r="D211" s="320">
        <f t="shared" si="53"/>
        <v>4.082563766317282E-2</v>
      </c>
      <c r="E211" s="320">
        <f t="shared" si="53"/>
        <v>4.2187640968701173E-2</v>
      </c>
      <c r="F211" s="320">
        <f t="shared" si="53"/>
        <v>4.5513324107637698E-2</v>
      </c>
      <c r="G211" s="320">
        <f t="shared" si="53"/>
        <v>4.5687947582691964E-2</v>
      </c>
      <c r="H211" s="320">
        <f t="shared" si="53"/>
        <v>4.512090055713789E-2</v>
      </c>
      <c r="I211" s="320">
        <f t="shared" si="53"/>
        <v>4.7211787217620038E-2</v>
      </c>
      <c r="J211" s="320">
        <f t="shared" si="53"/>
        <v>4.6121601533994312E-2</v>
      </c>
      <c r="K211" s="320">
        <f t="shared" si="53"/>
        <v>4.6588806876509098E-2</v>
      </c>
      <c r="L211" s="320">
        <f t="shared" si="53"/>
        <v>4.5398909028624812E-2</v>
      </c>
      <c r="M211" s="320">
        <f t="shared" si="53"/>
        <v>4.6176064750503322E-2</v>
      </c>
      <c r="N211" s="320">
        <f t="shared" si="53"/>
        <v>4.6027168388312091E-2</v>
      </c>
      <c r="O211" s="320">
        <f t="shared" si="53"/>
        <v>4.7505095199171933E-2</v>
      </c>
      <c r="P211" s="320">
        <f t="shared" si="53"/>
        <v>4.5185298052179551E-2</v>
      </c>
      <c r="Q211" s="320">
        <f t="shared" si="53"/>
        <v>4.1694424164288355E-2</v>
      </c>
      <c r="R211" s="320">
        <f t="shared" si="53"/>
        <v>4.3390157741391544E-2</v>
      </c>
      <c r="S211" s="320">
        <f t="shared" si="53"/>
        <v>4.4540297231504482E-2</v>
      </c>
      <c r="T211" s="320">
        <f t="shared" si="53"/>
        <v>4.3909454233502454E-2</v>
      </c>
      <c r="U211" s="320">
        <f t="shared" si="53"/>
        <v>4.2778542731089567E-2</v>
      </c>
      <c r="V211" s="320">
        <f t="shared" si="53"/>
        <v>4.2055936547031686E-2</v>
      </c>
      <c r="W211" s="320">
        <f t="shared" si="53"/>
        <v>4.1180054248167335E-2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6.221761050695146E-2</v>
      </c>
      <c r="C212" s="320">
        <f t="shared" si="54"/>
        <v>7.7016354408763782E-2</v>
      </c>
      <c r="D212" s="320">
        <f t="shared" si="54"/>
        <v>7.3574118340143851E-2</v>
      </c>
      <c r="E212" s="320">
        <f t="shared" si="54"/>
        <v>5.920406893899436E-2</v>
      </c>
      <c r="F212" s="320">
        <f t="shared" si="54"/>
        <v>6.5832603848454851E-2</v>
      </c>
      <c r="G212" s="320">
        <f t="shared" si="54"/>
        <v>6.6964451403445965E-2</v>
      </c>
      <c r="H212" s="320">
        <f t="shared" si="54"/>
        <v>7.354914585824178E-2</v>
      </c>
      <c r="I212" s="320">
        <f t="shared" si="54"/>
        <v>5.845992474637679E-2</v>
      </c>
      <c r="J212" s="320">
        <f t="shared" si="54"/>
        <v>9.4274901693038815E-2</v>
      </c>
      <c r="K212" s="320">
        <f t="shared" si="54"/>
        <v>6.7390597748197362E-2</v>
      </c>
      <c r="L212" s="320">
        <f t="shared" si="54"/>
        <v>8.5537711518237053E-2</v>
      </c>
      <c r="M212" s="320">
        <f t="shared" si="54"/>
        <v>0.11250450753608218</v>
      </c>
      <c r="N212" s="320">
        <f t="shared" si="54"/>
        <v>9.5993264577640097E-2</v>
      </c>
      <c r="O212" s="320">
        <f t="shared" si="54"/>
        <v>9.2646271295892146E-2</v>
      </c>
      <c r="P212" s="320">
        <f t="shared" si="54"/>
        <v>0.10660887158055939</v>
      </c>
      <c r="Q212" s="320">
        <f t="shared" si="54"/>
        <v>0.10752025054659445</v>
      </c>
      <c r="R212" s="320">
        <f t="shared" si="54"/>
        <v>9.7604447280346188E-2</v>
      </c>
      <c r="S212" s="320">
        <f t="shared" si="54"/>
        <v>9.6349539518830254E-2</v>
      </c>
      <c r="T212" s="320">
        <f t="shared" si="54"/>
        <v>9.8138928202020637E-2</v>
      </c>
      <c r="U212" s="320">
        <f t="shared" si="54"/>
        <v>9.1781730122557525E-2</v>
      </c>
      <c r="V212" s="320">
        <f t="shared" si="54"/>
        <v>9.4649106498071303E-2</v>
      </c>
      <c r="W212" s="320">
        <f t="shared" si="54"/>
        <v>4.9591716080872206E-2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2.634717370650105E-2</v>
      </c>
      <c r="C213" s="321">
        <f t="shared" si="55"/>
        <v>3.0113991956818874E-2</v>
      </c>
      <c r="D213" s="321">
        <f t="shared" si="55"/>
        <v>2.9397937870202666E-2</v>
      </c>
      <c r="E213" s="321">
        <f t="shared" si="55"/>
        <v>2.6311464503212631E-2</v>
      </c>
      <c r="F213" s="321">
        <f t="shared" si="55"/>
        <v>2.4461110686373789E-2</v>
      </c>
      <c r="G213" s="321">
        <f t="shared" si="55"/>
        <v>2.4402551208521677E-2</v>
      </c>
      <c r="H213" s="321">
        <f t="shared" si="55"/>
        <v>2.5485951529087295E-2</v>
      </c>
      <c r="I213" s="321">
        <f t="shared" si="55"/>
        <v>2.2113916515226758E-2</v>
      </c>
      <c r="J213" s="321">
        <f t="shared" si="55"/>
        <v>2.5575202921548652E-2</v>
      </c>
      <c r="K213" s="321">
        <f t="shared" si="55"/>
        <v>2.4657452262029003E-2</v>
      </c>
      <c r="L213" s="321">
        <f t="shared" si="55"/>
        <v>2.6553078484714939E-2</v>
      </c>
      <c r="M213" s="321">
        <f t="shared" si="55"/>
        <v>1.8688799601375705E-2</v>
      </c>
      <c r="N213" s="321">
        <f t="shared" si="55"/>
        <v>2.6682764696679417E-2</v>
      </c>
      <c r="O213" s="321">
        <f t="shared" si="55"/>
        <v>2.7532874058197154E-2</v>
      </c>
      <c r="P213" s="321">
        <f t="shared" si="55"/>
        <v>2.8810046850781996E-2</v>
      </c>
      <c r="Q213" s="321">
        <f t="shared" si="55"/>
        <v>4.7642196100523053E-2</v>
      </c>
      <c r="R213" s="321">
        <f t="shared" si="55"/>
        <v>4.3461655781252662E-2</v>
      </c>
      <c r="S213" s="321">
        <f t="shared" si="55"/>
        <v>3.9664842495451026E-2</v>
      </c>
      <c r="T213" s="321">
        <f t="shared" si="55"/>
        <v>4.3725648121339535E-2</v>
      </c>
      <c r="U213" s="321">
        <f t="shared" si="55"/>
        <v>5.305331071374516E-2</v>
      </c>
      <c r="V213" s="321">
        <f t="shared" si="55"/>
        <v>5.8574786537565073E-2</v>
      </c>
      <c r="W213" s="321">
        <f t="shared" si="55"/>
        <v>5.4522934489261626E-2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0.51514429535782624</v>
      </c>
      <c r="C217" s="324">
        <f>IF(C$5=0,0,(C$5-C$16)/(CHI_fec!C$5-CHI_fec!C$16))</f>
        <v>0.51937187829586773</v>
      </c>
      <c r="D217" s="324">
        <f>IF(D$5=0,0,(D$5-D$16)/(CHI_fec!D$5-CHI_fec!D$16))</f>
        <v>0.51848330824573186</v>
      </c>
      <c r="E217" s="324">
        <f>IF(E$5=0,0,(E$5-E$16)/(CHI_fec!E$5-CHI_fec!E$16))</f>
        <v>0.51999885526869083</v>
      </c>
      <c r="F217" s="324">
        <f>IF(F$5=0,0,(F$5-F$16)/(CHI_fec!F$5-CHI_fec!F$16))</f>
        <v>0.53932030257876562</v>
      </c>
      <c r="G217" s="324">
        <f>IF(G$5=0,0,(G$5-G$16)/(CHI_fec!G$5-CHI_fec!G$16))</f>
        <v>0.54792320841770503</v>
      </c>
      <c r="H217" s="324">
        <f>IF(H$5=0,0,(H$5-H$16)/(CHI_fec!H$5-CHI_fec!H$16))</f>
        <v>0.5470422421274227</v>
      </c>
      <c r="I217" s="324">
        <f>IF(I$5=0,0,(I$5-I$16)/(CHI_fec!I$5-CHI_fec!I$16))</f>
        <v>0.55259216293069124</v>
      </c>
      <c r="J217" s="324">
        <f>IF(J$5=0,0,(J$5-J$16)/(CHI_fec!J$5-CHI_fec!J$16))</f>
        <v>0.55386919956979874</v>
      </c>
      <c r="K217" s="324">
        <f>IF(K$5=0,0,(K$5-K$16)/(CHI_fec!K$5-CHI_fec!K$16))</f>
        <v>0.5558569586386567</v>
      </c>
      <c r="L217" s="324">
        <f>IF(L$5=0,0,(L$5-L$16)/(CHI_fec!L$5-CHI_fec!L$16))</f>
        <v>0.55898031480700339</v>
      </c>
      <c r="M217" s="324">
        <f>IF(M$5=0,0,(M$5-M$16)/(CHI_fec!M$5-CHI_fec!M$16))</f>
        <v>0.55691683123058633</v>
      </c>
      <c r="N217" s="324">
        <f>IF(N$5=0,0,(N$5-N$16)/(CHI_fec!N$5-CHI_fec!N$16))</f>
        <v>0.55397853694225718</v>
      </c>
      <c r="O217" s="324">
        <f>IF(O$5=0,0,(O$5-O$16)/(CHI_fec!O$5-CHI_fec!O$16))</f>
        <v>0.56465693366952419</v>
      </c>
      <c r="P217" s="324">
        <f>IF(P$5=0,0,(P$5-P$16)/(CHI_fec!P$5-CHI_fec!P$16))</f>
        <v>0.55592526416262411</v>
      </c>
      <c r="Q217" s="324">
        <f>IF(Q$5=0,0,(Q$5-Q$16)/(CHI_fec!Q$5-CHI_fec!Q$16))</f>
        <v>0.57124511576792192</v>
      </c>
      <c r="R217" s="324">
        <f>IF(R$5=0,0,(R$5-R$16)/(CHI_fec!R$5-CHI_fec!R$16))</f>
        <v>0.57568444545160347</v>
      </c>
      <c r="S217" s="324">
        <f>IF(S$5=0,0,(S$5-S$16)/(CHI_fec!S$5-CHI_fec!S$16))</f>
        <v>0.59829242765440527</v>
      </c>
      <c r="T217" s="324">
        <f>IF(T$5=0,0,(T$5-T$16)/(CHI_fec!T$5-CHI_fec!T$16))</f>
        <v>0.60547017812717641</v>
      </c>
      <c r="U217" s="324">
        <f>IF(U$5=0,0,(U$5-U$16)/(CHI_fec!U$5-CHI_fec!U$16))</f>
        <v>0.61014214386378818</v>
      </c>
      <c r="V217" s="324">
        <f>IF(V$5=0,0,(V$5-V$16)/(CHI_fec!V$5-CHI_fec!V$16))</f>
        <v>0.61400797539032803</v>
      </c>
      <c r="W217" s="324">
        <f>IF(W$5=0,0,(W$5-W$16)/(CHI_fec!W$5-CHI_fec!W$16))</f>
        <v>0.60711085244461072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0.43846236988710419</v>
      </c>
      <c r="C218" s="307">
        <f>IF(C$6=0,0,C$6/CHI_fec!C$6)</f>
        <v>0.43846236988710402</v>
      </c>
      <c r="D218" s="307">
        <f>IF(D$6=0,0,D$6/CHI_fec!D$6)</f>
        <v>0.43846236988710396</v>
      </c>
      <c r="E218" s="307">
        <f>IF(E$6=0,0,E$6/CHI_fec!E$6)</f>
        <v>0.44017414619067979</v>
      </c>
      <c r="F218" s="307">
        <f>IF(F$6=0,0,F$6/CHI_fec!F$6)</f>
        <v>0.44017414619067974</v>
      </c>
      <c r="G218" s="307">
        <f>IF(G$6=0,0,G$6/CHI_fec!G$6)</f>
        <v>0.44779134770145995</v>
      </c>
      <c r="H218" s="307">
        <f>IF(H$6=0,0,H$6/CHI_fec!H$6)</f>
        <v>0.44779134770146006</v>
      </c>
      <c r="I218" s="307">
        <f>IF(I$6=0,0,I$6/CHI_fec!I$6)</f>
        <v>0.4534970725621818</v>
      </c>
      <c r="J218" s="307">
        <f>IF(J$6=0,0,J$6/CHI_fec!J$6)</f>
        <v>0.45349707256218175</v>
      </c>
      <c r="K218" s="307">
        <f>IF(K$6=0,0,K$6/CHI_fec!K$6)</f>
        <v>0.45349707256218186</v>
      </c>
      <c r="L218" s="307">
        <f>IF(L$6=0,0,L$6/CHI_fec!L$6)</f>
        <v>0.45788354049938285</v>
      </c>
      <c r="M218" s="307">
        <f>IF(M$6=0,0,M$6/CHI_fec!M$6)</f>
        <v>0.4578835404993829</v>
      </c>
      <c r="N218" s="307">
        <f>IF(N$6=0,0,N$6/CHI_fec!N$6)</f>
        <v>0.45788354049938285</v>
      </c>
      <c r="O218" s="307">
        <f>IF(O$6=0,0,O$6/CHI_fec!O$6)</f>
        <v>0.45788354049938268</v>
      </c>
      <c r="P218" s="307">
        <f>IF(P$6=0,0,P$6/CHI_fec!P$6)</f>
        <v>0.4578835404993829</v>
      </c>
      <c r="Q218" s="307">
        <f>IF(Q$6=0,0,Q$6/CHI_fec!Q$6)</f>
        <v>0.46709518644944464</v>
      </c>
      <c r="R218" s="307">
        <f>IF(R$6=0,0,R$6/CHI_fec!R$6)</f>
        <v>0.47339544369757203</v>
      </c>
      <c r="S218" s="307">
        <f>IF(S$6=0,0,S$6/CHI_fec!S$6)</f>
        <v>0.48105589932781506</v>
      </c>
      <c r="T218" s="307">
        <f>IF(T$6=0,0,T$6/CHI_fec!T$6)</f>
        <v>0.48795030939503353</v>
      </c>
      <c r="U218" s="307">
        <f>IF(U$6=0,0,U$6/CHI_fec!U$6)</f>
        <v>0.49415527845552998</v>
      </c>
      <c r="V218" s="307">
        <f>IF(V$6=0,0,V$6/CHI_fec!V$6)</f>
        <v>0.49973975060997705</v>
      </c>
      <c r="W218" s="307">
        <f>IF(W$6=0,0,W$6/CHI_fec!W$6)</f>
        <v>0.50283838493779909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0.11488544718525791</v>
      </c>
      <c r="C219" s="308">
        <f>IF(C$7=0,0,C$7/CHI_fec!C$7)</f>
        <v>0.11488544718525792</v>
      </c>
      <c r="D219" s="308">
        <f>IF(D$7=0,0,D$7/CHI_fec!D$7)</f>
        <v>0.11488544718525796</v>
      </c>
      <c r="E219" s="308">
        <f>IF(E$7=0,0,E$7/CHI_fec!E$7)</f>
        <v>0.1153339650048557</v>
      </c>
      <c r="F219" s="308">
        <f>IF(F$7=0,0,F$7/CHI_fec!F$7)</f>
        <v>0.11533396500485567</v>
      </c>
      <c r="G219" s="308">
        <f>IF(G$7=0,0,G$7/CHI_fec!G$7)</f>
        <v>0.11732981610170465</v>
      </c>
      <c r="H219" s="308">
        <f>IF(H$7=0,0,H$7/CHI_fec!H$7)</f>
        <v>0.11732981610170475</v>
      </c>
      <c r="I219" s="308">
        <f>IF(I$7=0,0,I$7/CHI_fec!I$7)</f>
        <v>0.11882482410503435</v>
      </c>
      <c r="J219" s="308">
        <f>IF(J$7=0,0,J$7/CHI_fec!J$7)</f>
        <v>0.11882482410503425</v>
      </c>
      <c r="K219" s="308">
        <f>IF(K$7=0,0,K$7/CHI_fec!K$7)</f>
        <v>0.11882482410503434</v>
      </c>
      <c r="L219" s="308">
        <f>IF(L$7=0,0,L$7/CHI_fec!L$7)</f>
        <v>0.11997416180226667</v>
      </c>
      <c r="M219" s="308">
        <f>IF(M$7=0,0,M$7/CHI_fec!M$7)</f>
        <v>0.11997416180226675</v>
      </c>
      <c r="N219" s="308">
        <f>IF(N$7=0,0,N$7/CHI_fec!N$7)</f>
        <v>0.11997416180226673</v>
      </c>
      <c r="O219" s="308">
        <f>IF(O$7=0,0,O$7/CHI_fec!O$7)</f>
        <v>0.11997416180226671</v>
      </c>
      <c r="P219" s="308">
        <f>IF(P$7=0,0,P$7/CHI_fec!P$7)</f>
        <v>0.11997416180226673</v>
      </c>
      <c r="Q219" s="308">
        <f>IF(Q$7=0,0,Q$7/CHI_fec!Q$7)</f>
        <v>0.12403857429923255</v>
      </c>
      <c r="R219" s="308">
        <f>IF(R$7=0,0,R$7/CHI_fec!R$7)</f>
        <v>0.12403857429923258</v>
      </c>
      <c r="S219" s="308">
        <f>IF(S$7=0,0,S$7/CHI_fec!S$7)</f>
        <v>0.12841010302456674</v>
      </c>
      <c r="T219" s="308">
        <f>IF(T$7=0,0,T$7/CHI_fec!T$7)</f>
        <v>0.13175318267418548</v>
      </c>
      <c r="U219" s="308">
        <f>IF(U$7=0,0,U$7/CHI_fec!U$7)</f>
        <v>0.13175318267418548</v>
      </c>
      <c r="V219" s="308">
        <f>IF(V$7=0,0,V$7/CHI_fec!V$7)</f>
        <v>0.13175318267418545</v>
      </c>
      <c r="W219" s="308">
        <f>IF(W$7=0,0,W$7/CHI_fec!W$7)</f>
        <v>0.13175318267418548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0.62269264138444247</v>
      </c>
      <c r="C220" s="308">
        <f>IF(C$8=0,0,C$8/CHI_fec!C$8)</f>
        <v>0.62269264138444269</v>
      </c>
      <c r="D220" s="308">
        <f>IF(D$8=0,0,D$8/CHI_fec!D$8)</f>
        <v>0.62269264138444247</v>
      </c>
      <c r="E220" s="308">
        <f>IF(E$8=0,0,E$8/CHI_fec!E$8)</f>
        <v>0.62512366074012238</v>
      </c>
      <c r="F220" s="308">
        <f>IF(F$8=0,0,F$8/CHI_fec!F$8)</f>
        <v>0.62512366074012249</v>
      </c>
      <c r="G220" s="308">
        <f>IF(G$8=0,0,G$8/CHI_fec!G$8)</f>
        <v>0.63594140852068248</v>
      </c>
      <c r="H220" s="308">
        <f>IF(H$8=0,0,H$8/CHI_fec!H$8)</f>
        <v>0.63594140852068248</v>
      </c>
      <c r="I220" s="308">
        <f>IF(I$8=0,0,I$8/CHI_fec!I$8)</f>
        <v>0.64404452780421528</v>
      </c>
      <c r="J220" s="308">
        <f>IF(J$8=0,0,J$8/CHI_fec!J$8)</f>
        <v>0.64404452780421551</v>
      </c>
      <c r="K220" s="308">
        <f>IF(K$8=0,0,K$8/CHI_fec!K$8)</f>
        <v>0.64404452780421551</v>
      </c>
      <c r="L220" s="308">
        <f>IF(L$8=0,0,L$8/CHI_fec!L$8)</f>
        <v>0.65027407335647602</v>
      </c>
      <c r="M220" s="308">
        <f>IF(M$8=0,0,M$8/CHI_fec!M$8)</f>
        <v>0.65027407335647591</v>
      </c>
      <c r="N220" s="308">
        <f>IF(N$8=0,0,N$8/CHI_fec!N$8)</f>
        <v>0.65027407335647591</v>
      </c>
      <c r="O220" s="308">
        <f>IF(O$8=0,0,O$8/CHI_fec!O$8)</f>
        <v>0.65027407335647569</v>
      </c>
      <c r="P220" s="308">
        <f>IF(P$8=0,0,P$8/CHI_fec!P$8)</f>
        <v>0.65027407335647569</v>
      </c>
      <c r="Q220" s="308">
        <f>IF(Q$8=0,0,Q$8/CHI_fec!Q$8)</f>
        <v>0.66186266793656123</v>
      </c>
      <c r="R220" s="308">
        <f>IF(R$8=0,0,R$8/CHI_fec!R$8)</f>
        <v>0.67229240305863813</v>
      </c>
      <c r="S220" s="308">
        <f>IF(S$8=0,0,S$8/CHI_fec!S$8)</f>
        <v>0.68167916466850731</v>
      </c>
      <c r="T220" s="308">
        <f>IF(T$8=0,0,T$8/CHI_fec!T$8)</f>
        <v>0.69012725011738951</v>
      </c>
      <c r="U220" s="308">
        <f>IF(U$8=0,0,U$8/CHI_fec!U$8)</f>
        <v>0.69773052702138372</v>
      </c>
      <c r="V220" s="308">
        <f>IF(V$8=0,0,V$8/CHI_fec!V$8)</f>
        <v>0.70457347623497857</v>
      </c>
      <c r="W220" s="308">
        <f>IF(W$8=0,0,W$8/CHI_fec!W$8)</f>
        <v>0.71073213052721362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0.44201977938945741</v>
      </c>
      <c r="C221" s="308">
        <f>IF(C$9=0,0,C$9/CHI_fec!C$9)</f>
        <v>0.44201977938945752</v>
      </c>
      <c r="D221" s="308">
        <f>IF(D$9=0,0,D$9/CHI_fec!D$9)</f>
        <v>0.44201977938945741</v>
      </c>
      <c r="E221" s="308">
        <f>IF(E$9=0,0,E$9/CHI_fec!E$9)</f>
        <v>0.44374544397560062</v>
      </c>
      <c r="F221" s="308">
        <f>IF(F$9=0,0,F$9/CHI_fec!F$9)</f>
        <v>0.44374544397560073</v>
      </c>
      <c r="G221" s="308">
        <f>IF(G$9=0,0,G$9/CHI_fec!G$9)</f>
        <v>0.45142444669646625</v>
      </c>
      <c r="H221" s="308">
        <f>IF(H$9=0,0,H$9/CHI_fec!H$9)</f>
        <v>0.45142444669646592</v>
      </c>
      <c r="I221" s="308">
        <f>IF(I$9=0,0,I$9/CHI_fec!I$9)</f>
        <v>0.45717646424096497</v>
      </c>
      <c r="J221" s="308">
        <f>IF(J$9=0,0,J$9/CHI_fec!J$9)</f>
        <v>0.45717646424096492</v>
      </c>
      <c r="K221" s="308">
        <f>IF(K$9=0,0,K$9/CHI_fec!K$9)</f>
        <v>0.45717646424096492</v>
      </c>
      <c r="L221" s="308">
        <f>IF(L$9=0,0,L$9/CHI_fec!L$9)</f>
        <v>0.461598521236186</v>
      </c>
      <c r="M221" s="308">
        <f>IF(M$9=0,0,M$9/CHI_fec!M$9)</f>
        <v>0.46159852123618622</v>
      </c>
      <c r="N221" s="308">
        <f>IF(N$9=0,0,N$9/CHI_fec!N$9)</f>
        <v>0.46159852123618605</v>
      </c>
      <c r="O221" s="308">
        <f>IF(O$9=0,0,O$9/CHI_fec!O$9)</f>
        <v>0.46159852123618622</v>
      </c>
      <c r="P221" s="308">
        <f>IF(P$9=0,0,P$9/CHI_fec!P$9)</f>
        <v>0.46159852123618617</v>
      </c>
      <c r="Q221" s="308">
        <f>IF(Q$9=0,0,Q$9/CHI_fec!Q$9)</f>
        <v>0.47723627831746018</v>
      </c>
      <c r="R221" s="308">
        <f>IF(R$9=0,0,R$9/CHI_fec!R$9)</f>
        <v>0.47723627831746041</v>
      </c>
      <c r="S221" s="308">
        <f>IF(S$9=0,0,S$9/CHI_fec!S$9)</f>
        <v>0.4946648684109427</v>
      </c>
      <c r="T221" s="308">
        <f>IF(T$9=0,0,T$9/CHI_fec!T$9)</f>
        <v>0.50691810117248159</v>
      </c>
      <c r="U221" s="308">
        <f>IF(U$9=0,0,U$9/CHI_fec!U$9)</f>
        <v>0.50691810117248182</v>
      </c>
      <c r="V221" s="308">
        <f>IF(V$9=0,0,V$9/CHI_fec!V$9)</f>
        <v>0.50691810117248182</v>
      </c>
      <c r="W221" s="308">
        <f>IF(W$9=0,0,W$9/CHI_fec!W$9)</f>
        <v>0.50691810117248171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0.66651774420043686</v>
      </c>
      <c r="C222" s="309">
        <f>IF(C$10=0,0,C$10/CHI_fec!C$10)</f>
        <v>0.67527642843664415</v>
      </c>
      <c r="D222" s="309">
        <f>IF(D$10=0,0,D$10/CHI_fec!D$10)</f>
        <v>0.67334324554327751</v>
      </c>
      <c r="E222" s="309">
        <f>IF(E$10=0,0,E$10/CHI_fec!E$10)</f>
        <v>0.66682976702770425</v>
      </c>
      <c r="F222" s="309">
        <f>IF(F$10=0,0,F$10/CHI_fec!F$10)</f>
        <v>0.67560717065574738</v>
      </c>
      <c r="G222" s="309">
        <f>IF(G$10=0,0,G$10/CHI_fec!G$10)</f>
        <v>0.68857948829512194</v>
      </c>
      <c r="H222" s="309">
        <f>IF(H$10=0,0,H$10/CHI_fec!H$10)</f>
        <v>0.6938933853255973</v>
      </c>
      <c r="I222" s="309">
        <f>IF(I$10=0,0,I$10/CHI_fec!I$10)</f>
        <v>0.69241358556246235</v>
      </c>
      <c r="J222" s="309">
        <f>IF(J$10=0,0,J$10/CHI_fec!J$10)</f>
        <v>0.72361328223914623</v>
      </c>
      <c r="K222" s="309">
        <f>IF(K$10=0,0,K$10/CHI_fec!K$10)</f>
        <v>0.70119391480073634</v>
      </c>
      <c r="L222" s="309">
        <f>IF(L$10=0,0,L$10/CHI_fec!L$10)</f>
        <v>0.72187247814147726</v>
      </c>
      <c r="M222" s="309">
        <f>IF(M$10=0,0,M$10/CHI_fec!M$10)</f>
        <v>0.719085852521403</v>
      </c>
      <c r="N222" s="309">
        <f>IF(N$10=0,0,N$10/CHI_fec!N$10)</f>
        <v>0.72281191272394218</v>
      </c>
      <c r="O222" s="309">
        <f>IF(O$10=0,0,O$10/CHI_fec!O$10)</f>
        <v>0.7299958702133903</v>
      </c>
      <c r="P222" s="309">
        <f>IF(P$10=0,0,P$10/CHI_fec!P$10)</f>
        <v>0.73415806610765588</v>
      </c>
      <c r="Q222" s="309">
        <f>IF(Q$10=0,0,Q$10/CHI_fec!Q$10)</f>
        <v>0.75996680528240279</v>
      </c>
      <c r="R222" s="309">
        <f>IF(R$10=0,0,R$10/CHI_fec!R$10)</f>
        <v>0.7555342647239035</v>
      </c>
      <c r="S222" s="309">
        <f>IF(S$10=0,0,S$10/CHI_fec!S$10)</f>
        <v>0.80491038632456979</v>
      </c>
      <c r="T222" s="309">
        <f>IF(T$10=0,0,T$10/CHI_fec!T$10)</f>
        <v>0.80259781452372436</v>
      </c>
      <c r="U222" s="309">
        <f>IF(U$10=0,0,U$10/CHI_fec!U$10)</f>
        <v>0.79889011923303166</v>
      </c>
      <c r="V222" s="309">
        <f>IF(V$10=0,0,V$10/CHI_fec!V$10)</f>
        <v>0.80357628342328369</v>
      </c>
      <c r="W222" s="309">
        <f>IF(W$10=0,0,W$10/CHI_fec!W$10)</f>
        <v>0.75611661455826584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0.600508003107461</v>
      </c>
      <c r="C224" s="310">
        <f>IF(C$25=0,0,C$25/CHI_fec!C$25)</f>
        <v>0.62007972374671128</v>
      </c>
      <c r="D224" s="310">
        <f>IF(D$25=0,0,D$25/CHI_fec!D$25)</f>
        <v>0.61452791547313401</v>
      </c>
      <c r="E224" s="310">
        <f>IF(E$25=0,0,E$25/CHI_fec!E$25)</f>
        <v>0.60893698472161595</v>
      </c>
      <c r="F224" s="310">
        <f>IF(F$25=0,0,F$25/CHI_fec!F$25)</f>
        <v>0.64072536161473248</v>
      </c>
      <c r="G224" s="310">
        <f>IF(G$25=0,0,G$25/CHI_fec!G$25)</f>
        <v>0.65235731920515327</v>
      </c>
      <c r="H224" s="310">
        <f>IF(H$25=0,0,H$25/CHI_fec!H$25)</f>
        <v>0.65349292154193783</v>
      </c>
      <c r="I224" s="310">
        <f>IF(I$25=0,0,I$25/CHI_fec!I$25)</f>
        <v>0.64979359520316937</v>
      </c>
      <c r="J224" s="310">
        <f>IF(J$25=0,0,J$25/CHI_fec!J$25)</f>
        <v>0.65798073328033302</v>
      </c>
      <c r="K224" s="310">
        <f>IF(K$25=0,0,K$25/CHI_fec!K$25)</f>
        <v>0.66412500917277695</v>
      </c>
      <c r="L224" s="310">
        <f>IF(L$25=0,0,L$25/CHI_fec!L$25)</f>
        <v>0.67289292562171732</v>
      </c>
      <c r="M224" s="310">
        <f>IF(M$25=0,0,M$25/CHI_fec!M$25)</f>
        <v>0.6735467445266573</v>
      </c>
      <c r="N224" s="310">
        <f>IF(N$25=0,0,N$25/CHI_fec!N$25)</f>
        <v>0.6543176112045751</v>
      </c>
      <c r="O224" s="310">
        <f>IF(O$25=0,0,O$25/CHI_fec!O$25)</f>
        <v>0.66904517391969387</v>
      </c>
      <c r="P224" s="310">
        <f>IF(P$25=0,0,P$25/CHI_fec!P$25)</f>
        <v>0.66137641192361274</v>
      </c>
      <c r="Q224" s="310">
        <f>IF(Q$25=0,0,Q$25/CHI_fec!Q$25)</f>
        <v>0.69066570902272062</v>
      </c>
      <c r="R224" s="310">
        <f>IF(R$25=0,0,R$25/CHI_fec!R$25)</f>
        <v>0.68933857323956493</v>
      </c>
      <c r="S224" s="310">
        <f>IF(S$25=0,0,S$25/CHI_fec!S$25)</f>
        <v>0.71002911789463752</v>
      </c>
      <c r="T224" s="310">
        <f>IF(T$25=0,0,T$25/CHI_fec!T$25)</f>
        <v>0.72048357586548128</v>
      </c>
      <c r="U224" s="310">
        <f>IF(U$25=0,0,U$25/CHI_fec!U$25)</f>
        <v>0.72583625473367808</v>
      </c>
      <c r="V224" s="310">
        <f>IF(V$25=0,0,V$25/CHI_fec!V$25)</f>
        <v>0.73509865443982569</v>
      </c>
      <c r="W224" s="310">
        <f>IF(W$25=0,0,W$25/CHI_fec!W$25)</f>
        <v>0.73059622119471346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0.40414263477337536</v>
      </c>
      <c r="C225" s="310">
        <f>IF(C$36=0,0,C$36/CHI_fec!C$36)</f>
        <v>0.40805811422862642</v>
      </c>
      <c r="D225" s="310">
        <f>IF(D$36=0,0,D$36/CHI_fec!D$36)</f>
        <v>0.40853416002811843</v>
      </c>
      <c r="E225" s="310">
        <f>IF(E$36=0,0,E$36/CHI_fec!E$36)</f>
        <v>0.40645422172459156</v>
      </c>
      <c r="F225" s="310">
        <f>IF(F$36=0,0,F$36/CHI_fec!F$36)</f>
        <v>0.41294415732233336</v>
      </c>
      <c r="G225" s="310">
        <f>IF(G$36=0,0,G$36/CHI_fec!G$36)</f>
        <v>0.42043649386318943</v>
      </c>
      <c r="H225" s="310">
        <f>IF(H$36=0,0,H$36/CHI_fec!H$36)</f>
        <v>0.42206877250543268</v>
      </c>
      <c r="I225" s="310">
        <f>IF(I$36=0,0,I$36/CHI_fec!I$36)</f>
        <v>0.42063182255162962</v>
      </c>
      <c r="J225" s="310">
        <f>IF(J$36=0,0,J$36/CHI_fec!J$36)</f>
        <v>0.4231764985143997</v>
      </c>
      <c r="K225" s="310">
        <f>IF(K$36=0,0,K$36/CHI_fec!K$36)</f>
        <v>0.42372060759192026</v>
      </c>
      <c r="L225" s="310">
        <f>IF(L$36=0,0,L$36/CHI_fec!L$36)</f>
        <v>0.43606661143510939</v>
      </c>
      <c r="M225" s="310">
        <f>IF(M$36=0,0,M$36/CHI_fec!M$36)</f>
        <v>0.42080823129094574</v>
      </c>
      <c r="N225" s="310">
        <f>IF(N$36=0,0,N$36/CHI_fec!N$36)</f>
        <v>0.43095205137507003</v>
      </c>
      <c r="O225" s="310">
        <f>IF(O$36=0,0,O$36/CHI_fec!O$36)</f>
        <v>0.43278259145992048</v>
      </c>
      <c r="P225" s="310">
        <f>IF(P$36=0,0,P$36/CHI_fec!P$36)</f>
        <v>0.43450780843664466</v>
      </c>
      <c r="Q225" s="310">
        <f>IF(Q$36=0,0,Q$36/CHI_fec!Q$36)</f>
        <v>0.44489671509423445</v>
      </c>
      <c r="R225" s="310">
        <f>IF(R$36=0,0,R$36/CHI_fec!R$36)</f>
        <v>0.44318370703225529</v>
      </c>
      <c r="S225" s="310">
        <f>IF(S$36=0,0,S$36/CHI_fec!S$36)</f>
        <v>0.4747859388422051</v>
      </c>
      <c r="T225" s="310">
        <f>IF(T$36=0,0,T$36/CHI_fec!T$36)</f>
        <v>0.47294862561822931</v>
      </c>
      <c r="U225" s="310">
        <f>IF(U$36=0,0,U$36/CHI_fec!U$36)</f>
        <v>0.47413692894377157</v>
      </c>
      <c r="V225" s="310">
        <f>IF(V$36=0,0,V$36/CHI_fec!V$36)</f>
        <v>0.47548909105670534</v>
      </c>
      <c r="W225" s="310">
        <f>IF(W$36=0,0,W$36/CHI_fec!W$36)</f>
        <v>0.47256406631351372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0.58793394375713448</v>
      </c>
      <c r="C226" s="310">
        <f>IF(C$44=0,0,C$44/CHI_fec!C$44)</f>
        <v>0.60837421433689998</v>
      </c>
      <c r="D226" s="310">
        <f>IF(D$44=0,0,D$44/CHI_fec!D$44)</f>
        <v>0.60347906618527314</v>
      </c>
      <c r="E226" s="310">
        <f>IF(E$44=0,0,E$44/CHI_fec!E$44)</f>
        <v>0.58862515277228333</v>
      </c>
      <c r="F226" s="310">
        <f>IF(F$44=0,0,F$44/CHI_fec!F$44)</f>
        <v>0.60693667444503185</v>
      </c>
      <c r="G226" s="310">
        <f>IF(G$44=0,0,G$44/CHI_fec!G$44)</f>
        <v>0.61911085301307645</v>
      </c>
      <c r="H226" s="310">
        <f>IF(H$44=0,0,H$44/CHI_fec!H$44)</f>
        <v>0.62686766134933702</v>
      </c>
      <c r="I226" s="310">
        <f>IF(I$44=0,0,I$44/CHI_fec!I$44)</f>
        <v>0.61439916400170091</v>
      </c>
      <c r="J226" s="310">
        <f>IF(J$44=0,0,J$44/CHI_fec!J$44)</f>
        <v>0.66035416794456181</v>
      </c>
      <c r="K226" s="310">
        <f>IF(K$44=0,0,K$44/CHI_fec!K$44)</f>
        <v>0.62957822822159271</v>
      </c>
      <c r="L226" s="310">
        <f>IF(L$44=0,0,L$44/CHI_fec!L$44)</f>
        <v>0.65751484522923398</v>
      </c>
      <c r="M226" s="310">
        <f>IF(M$44=0,0,M$44/CHI_fec!M$44)</f>
        <v>0.68821784088145299</v>
      </c>
      <c r="N226" s="310">
        <f>IF(N$44=0,0,N$44/CHI_fec!N$44)</f>
        <v>0.66589855823835498</v>
      </c>
      <c r="O226" s="310">
        <f>IF(O$44=0,0,O$44/CHI_fec!O$44)</f>
        <v>0.66969346095970528</v>
      </c>
      <c r="P226" s="310">
        <f>IF(P$44=0,0,P$44/CHI_fec!P$44)</f>
        <v>0.68070930267663443</v>
      </c>
      <c r="Q226" s="310">
        <f>IF(Q$44=0,0,Q$44/CHI_fec!Q$44)</f>
        <v>0.71238343112780689</v>
      </c>
      <c r="R226" s="310">
        <f>IF(R$44=0,0,R$44/CHI_fec!R$44)</f>
        <v>0.69964643531952964</v>
      </c>
      <c r="S226" s="310">
        <f>IF(S$44=0,0,S$44/CHI_fec!S$44)</f>
        <v>0.73618802819223772</v>
      </c>
      <c r="T226" s="310">
        <f>IF(T$44=0,0,T$44/CHI_fec!T$44)</f>
        <v>0.74270259930332094</v>
      </c>
      <c r="U226" s="310">
        <f>IF(U$44=0,0,U$44/CHI_fec!U$44)</f>
        <v>0.73772938753922757</v>
      </c>
      <c r="V226" s="310">
        <f>IF(V$44=0,0,V$44/CHI_fec!V$44)</f>
        <v>0.74748055340378661</v>
      </c>
      <c r="W226" s="310">
        <f>IF(W$44=0,0,W$44/CHI_fec!W$44)</f>
        <v>0.67669949620243131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0.62539679496083544</v>
      </c>
      <c r="C227" s="311">
        <f>IF(C$58=0,0,C$58/CHI_fec!C$58)</f>
        <v>0.62539679496083544</v>
      </c>
      <c r="D227" s="311">
        <f>IF(D$58=0,0,D$58/CHI_fec!D$58)</f>
        <v>0.62539679496083556</v>
      </c>
      <c r="E227" s="311">
        <f>IF(E$58=0,0,E$58/CHI_fec!E$58)</f>
        <v>0.62783837145056209</v>
      </c>
      <c r="F227" s="311">
        <f>IF(F$58=0,0,F$58/CHI_fec!F$58)</f>
        <v>0.62783837145056187</v>
      </c>
      <c r="G227" s="311">
        <f>IF(G$58=0,0,G$58/CHI_fec!G$58)</f>
        <v>0.63870309722540886</v>
      </c>
      <c r="H227" s="311">
        <f>IF(H$58=0,0,H$58/CHI_fec!H$58)</f>
        <v>0.63870309722540874</v>
      </c>
      <c r="I227" s="311">
        <f>IF(I$58=0,0,I$58/CHI_fec!I$58)</f>
        <v>0.64684140574602966</v>
      </c>
      <c r="J227" s="311">
        <f>IF(J$58=0,0,J$58/CHI_fec!J$58)</f>
        <v>0.64684140574602977</v>
      </c>
      <c r="K227" s="311">
        <f>IF(K$58=0,0,K$58/CHI_fec!K$58)</f>
        <v>0.64684140574602988</v>
      </c>
      <c r="L227" s="311">
        <f>IF(L$58=0,0,L$58/CHI_fec!L$58)</f>
        <v>0.6530980042081288</v>
      </c>
      <c r="M227" s="311">
        <f>IF(M$58=0,0,M$58/CHI_fec!M$58)</f>
        <v>0.65309800420812869</v>
      </c>
      <c r="N227" s="311">
        <f>IF(N$58=0,0,N$58/CHI_fec!N$58)</f>
        <v>0.6530980042081288</v>
      </c>
      <c r="O227" s="311">
        <f>IF(O$58=0,0,O$58/CHI_fec!O$58)</f>
        <v>0.65309800420812869</v>
      </c>
      <c r="P227" s="311">
        <f>IF(P$58=0,0,P$58/CHI_fec!P$58)</f>
        <v>0.65309800420812869</v>
      </c>
      <c r="Q227" s="311">
        <f>IF(Q$58=0,0,Q$58/CHI_fec!Q$58)</f>
        <v>0.66687570378731575</v>
      </c>
      <c r="R227" s="311">
        <f>IF(R$58=0,0,R$58/CHI_fec!R$58)</f>
        <v>0.67522326559917623</v>
      </c>
      <c r="S227" s="311">
        <f>IF(S$58=0,0,S$58/CHI_fec!S$58)</f>
        <v>0.68678843903925868</v>
      </c>
      <c r="T227" s="311">
        <f>IF(T$58=0,0,T$58/CHI_fec!T$58)</f>
        <v>0.6971970951353329</v>
      </c>
      <c r="U227" s="311">
        <f>IF(U$58=0,0,U$58/CHI_fec!U$58)</f>
        <v>0.70656488562179964</v>
      </c>
      <c r="V227" s="311">
        <f>IF(V$58=0,0,V$58/CHI_fec!V$58)</f>
        <v>0.71499589705961963</v>
      </c>
      <c r="W227" s="311">
        <f>IF(W$58=0,0,W$58/CHI_fec!W$58)</f>
        <v>0.71721893581050877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0.57421596780571482</v>
      </c>
      <c r="C229" s="324">
        <f>IF(C$61=0,0,C$61/CHI_fec!C$61)</f>
        <v>0.57755050458575119</v>
      </c>
      <c r="D229" s="324">
        <f>IF(D$61=0,0,D$61/CHI_fec!D$61)</f>
        <v>0.57677326327974077</v>
      </c>
      <c r="E229" s="324">
        <f>IF(E$61=0,0,E$61/CHI_fec!E$61)</f>
        <v>0.58247436847541689</v>
      </c>
      <c r="F229" s="324">
        <f>IF(F$61=0,0,F$61/CHI_fec!F$61)</f>
        <v>0.61048702926303855</v>
      </c>
      <c r="G229" s="324">
        <f>IF(G$61=0,0,G$61/CHI_fec!G$61)</f>
        <v>0.61144499487827098</v>
      </c>
      <c r="H229" s="324">
        <f>IF(H$61=0,0,H$61/CHI_fec!H$61)</f>
        <v>0.61051690428588756</v>
      </c>
      <c r="I229" s="324">
        <f>IF(I$61=0,0,I$61/CHI_fec!I$61)</f>
        <v>0.61816210205738575</v>
      </c>
      <c r="J229" s="324">
        <f>IF(J$61=0,0,J$61/CHI_fec!J$61)</f>
        <v>0.62128788730701701</v>
      </c>
      <c r="K229" s="324">
        <f>IF(K$61=0,0,K$61/CHI_fec!K$61)</f>
        <v>0.62446600872581415</v>
      </c>
      <c r="L229" s="324">
        <f>IF(L$61=0,0,L$61/CHI_fec!L$61)</f>
        <v>0.62318929309158311</v>
      </c>
      <c r="M229" s="324">
        <f>IF(M$61=0,0,M$61/CHI_fec!M$61)</f>
        <v>0.62169853906912864</v>
      </c>
      <c r="N229" s="324">
        <f>IF(N$61=0,0,N$61/CHI_fec!N$61)</f>
        <v>0.61758125143911091</v>
      </c>
      <c r="O229" s="324">
        <f>IF(O$61=0,0,O$61/CHI_fec!O$61)</f>
        <v>0.63060474998396276</v>
      </c>
      <c r="P229" s="324">
        <f>IF(P$61=0,0,P$61/CHI_fec!P$61)</f>
        <v>0.61975305837547523</v>
      </c>
      <c r="Q229" s="324">
        <f>IF(Q$61=0,0,Q$61/CHI_fec!Q$61)</f>
        <v>0.62074120587425397</v>
      </c>
      <c r="R229" s="324">
        <f>IF(R$61=0,0,R$61/CHI_fec!R$61)</f>
        <v>0.62167681273345554</v>
      </c>
      <c r="S229" s="324">
        <f>IF(S$61=0,0,S$61/CHI_fec!S$61)</f>
        <v>0.62760544214467773</v>
      </c>
      <c r="T229" s="324">
        <f>IF(T$61=0,0,T$61/CHI_fec!T$61)</f>
        <v>0.62629720995495908</v>
      </c>
      <c r="U229" s="324">
        <f>IF(U$61=0,0,U$61/CHI_fec!U$61)</f>
        <v>0.62802948767987643</v>
      </c>
      <c r="V229" s="324">
        <f>IF(V$61=0,0,V$61/CHI_fec!V$61)</f>
        <v>0.62924039381267183</v>
      </c>
      <c r="W229" s="324">
        <f>IF(W$61=0,0,W$61/CHI_fec!W$61)</f>
        <v>0.6367407276199093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0.48231384899848129</v>
      </c>
      <c r="C230" s="307">
        <f>IF(C$62=0,0,C$62/CHI_fec!C$62)</f>
        <v>0.48231384899848129</v>
      </c>
      <c r="D230" s="307">
        <f>IF(D$62=0,0,D$62/CHI_fec!D$62)</f>
        <v>0.48231384899848112</v>
      </c>
      <c r="E230" s="307">
        <f>IF(E$62=0,0,E$62/CHI_fec!E$62)</f>
        <v>0.48721599035772989</v>
      </c>
      <c r="F230" s="307">
        <f>IF(F$62=0,0,F$62/CHI_fec!F$62)</f>
        <v>0.48905333953754265</v>
      </c>
      <c r="G230" s="307">
        <f>IF(G$62=0,0,G$62/CHI_fec!G$62)</f>
        <v>0.48905333953754243</v>
      </c>
      <c r="H230" s="307">
        <f>IF(H$62=0,0,H$62/CHI_fec!H$62)</f>
        <v>0.48905333953754254</v>
      </c>
      <c r="I230" s="307">
        <f>IF(I$62=0,0,I$62/CHI_fec!I$62)</f>
        <v>0.4951480055837883</v>
      </c>
      <c r="J230" s="307">
        <f>IF(J$62=0,0,J$62/CHI_fec!J$62)</f>
        <v>0.49593139697118499</v>
      </c>
      <c r="K230" s="307">
        <f>IF(K$62=0,0,K$62/CHI_fec!K$62)</f>
        <v>0.49593139697118466</v>
      </c>
      <c r="L230" s="307">
        <f>IF(L$62=0,0,L$62/CHI_fec!L$62)</f>
        <v>0.49593139697118482</v>
      </c>
      <c r="M230" s="307">
        <f>IF(M$62=0,0,M$62/CHI_fec!M$62)</f>
        <v>0.49593139697118477</v>
      </c>
      <c r="N230" s="307">
        <f>IF(N$62=0,0,N$62/CHI_fec!N$62)</f>
        <v>0.4959313969711846</v>
      </c>
      <c r="O230" s="307">
        <f>IF(O$62=0,0,O$62/CHI_fec!O$62)</f>
        <v>0.49593139697118488</v>
      </c>
      <c r="P230" s="307">
        <f>IF(P$62=0,0,P$62/CHI_fec!P$62)</f>
        <v>0.49593139697118482</v>
      </c>
      <c r="Q230" s="307">
        <f>IF(Q$62=0,0,Q$62/CHI_fec!Q$62)</f>
        <v>0.4959313969711846</v>
      </c>
      <c r="R230" s="307">
        <f>IF(R$62=0,0,R$62/CHI_fec!R$62)</f>
        <v>0.49593139697118482</v>
      </c>
      <c r="S230" s="307">
        <f>IF(S$62=0,0,S$62/CHI_fec!S$62)</f>
        <v>0.49593139697118488</v>
      </c>
      <c r="T230" s="307">
        <f>IF(T$62=0,0,T$62/CHI_fec!T$62)</f>
        <v>0.49593139697118488</v>
      </c>
      <c r="U230" s="307">
        <f>IF(U$62=0,0,U$62/CHI_fec!U$62)</f>
        <v>0.49593139697118477</v>
      </c>
      <c r="V230" s="307">
        <f>IF(V$62=0,0,V$62/CHI_fec!V$62)</f>
        <v>0.49593139697118477</v>
      </c>
      <c r="W230" s="307">
        <f>IF(W$62=0,0,W$62/CHI_fec!W$62)</f>
        <v>0.50133825727406633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0.12829575919051064</v>
      </c>
      <c r="C231" s="308">
        <f>IF(C$63=0,0,C$63/CHI_fec!C$63)</f>
        <v>0.12829575919051062</v>
      </c>
      <c r="D231" s="308">
        <f>IF(D$63=0,0,D$63/CHI_fec!D$63)</f>
        <v>0.12829575919051064</v>
      </c>
      <c r="E231" s="308">
        <f>IF(E$63=0,0,E$63/CHI_fec!E$63)</f>
        <v>0.12959973159074331</v>
      </c>
      <c r="F231" s="308">
        <f>IF(F$63=0,0,F$63/CHI_fec!F$63)</f>
        <v>0.13008846752153114</v>
      </c>
      <c r="G231" s="308">
        <f>IF(G$63=0,0,G$63/CHI_fec!G$63)</f>
        <v>0.13008846752153111</v>
      </c>
      <c r="H231" s="308">
        <f>IF(H$63=0,0,H$63/CHI_fec!H$63)</f>
        <v>0.13008846752153116</v>
      </c>
      <c r="I231" s="308">
        <f>IF(I$63=0,0,I$63/CHI_fec!I$63)</f>
        <v>0.13191803472561911</v>
      </c>
      <c r="J231" s="308">
        <f>IF(J$63=0,0,J$63/CHI_fec!J$63)</f>
        <v>0.13191803472561908</v>
      </c>
      <c r="K231" s="308">
        <f>IF(K$63=0,0,K$63/CHI_fec!K$63)</f>
        <v>0.13191803472561908</v>
      </c>
      <c r="L231" s="308">
        <f>IF(L$63=0,0,L$63/CHI_fec!L$63)</f>
        <v>0.13191803472561905</v>
      </c>
      <c r="M231" s="308">
        <f>IF(M$63=0,0,M$63/CHI_fec!M$63)</f>
        <v>0.13191803472561911</v>
      </c>
      <c r="N231" s="308">
        <f>IF(N$63=0,0,N$63/CHI_fec!N$63)</f>
        <v>0.13191803472561908</v>
      </c>
      <c r="O231" s="308">
        <f>IF(O$63=0,0,O$63/CHI_fec!O$63)</f>
        <v>0.13191803472561917</v>
      </c>
      <c r="P231" s="308">
        <f>IF(P$63=0,0,P$63/CHI_fec!P$63)</f>
        <v>0.13191803472561911</v>
      </c>
      <c r="Q231" s="308">
        <f>IF(Q$63=0,0,Q$63/CHI_fec!Q$63)</f>
        <v>0.13191803472561911</v>
      </c>
      <c r="R231" s="308">
        <f>IF(R$63=0,0,R$63/CHI_fec!R$63)</f>
        <v>0.13191803472561911</v>
      </c>
      <c r="S231" s="308">
        <f>IF(S$63=0,0,S$63/CHI_fec!S$63)</f>
        <v>0.13191803472561914</v>
      </c>
      <c r="T231" s="308">
        <f>IF(T$63=0,0,T$63/CHI_fec!T$63)</f>
        <v>0.13191803472561914</v>
      </c>
      <c r="U231" s="308">
        <f>IF(U$63=0,0,U$63/CHI_fec!U$63)</f>
        <v>0.13191803472561911</v>
      </c>
      <c r="V231" s="308">
        <f>IF(V$63=0,0,V$63/CHI_fec!V$63)</f>
        <v>0.13191803472561911</v>
      </c>
      <c r="W231" s="308">
        <f>IF(W$63=0,0,W$63/CHI_fec!W$63)</f>
        <v>0.13550161740831462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0.68230462207756681</v>
      </c>
      <c r="C232" s="308">
        <f>IF(C$64=0,0,C$64/CHI_fec!C$64)</f>
        <v>0.6823046220775667</v>
      </c>
      <c r="D232" s="308">
        <f>IF(D$64=0,0,D$64/CHI_fec!D$64)</f>
        <v>0.68230462207756648</v>
      </c>
      <c r="E232" s="308">
        <f>IF(E$64=0,0,E$64/CHI_fec!E$64)</f>
        <v>0.6892394295985157</v>
      </c>
      <c r="F232" s="308">
        <f>IF(F$64=0,0,F$64/CHI_fec!F$64)</f>
        <v>0.6918386330847105</v>
      </c>
      <c r="G232" s="308">
        <f>IF(G$64=0,0,G$64/CHI_fec!G$64)</f>
        <v>0.69183863308471039</v>
      </c>
      <c r="H232" s="308">
        <f>IF(H$64=0,0,H$64/CHI_fec!H$64)</f>
        <v>0.69183863308471027</v>
      </c>
      <c r="I232" s="308">
        <f>IF(I$64=0,0,I$64/CHI_fec!I$64)</f>
        <v>0.69927077169197238</v>
      </c>
      <c r="J232" s="308">
        <f>IF(J$64=0,0,J$64/CHI_fec!J$64)</f>
        <v>0.70156866755839153</v>
      </c>
      <c r="K232" s="308">
        <f>IF(K$64=0,0,K$64/CHI_fec!K$64)</f>
        <v>0.70156866755839209</v>
      </c>
      <c r="L232" s="308">
        <f>IF(L$64=0,0,L$64/CHI_fec!L$64)</f>
        <v>0.70156866755839198</v>
      </c>
      <c r="M232" s="308">
        <f>IF(M$64=0,0,M$64/CHI_fec!M$64)</f>
        <v>0.70156866755839187</v>
      </c>
      <c r="N232" s="308">
        <f>IF(N$64=0,0,N$64/CHI_fec!N$64)</f>
        <v>0.70156866755839176</v>
      </c>
      <c r="O232" s="308">
        <f>IF(O$64=0,0,O$64/CHI_fec!O$64)</f>
        <v>0.70156866755839187</v>
      </c>
      <c r="P232" s="308">
        <f>IF(P$64=0,0,P$64/CHI_fec!P$64)</f>
        <v>0.70156866755839187</v>
      </c>
      <c r="Q232" s="308">
        <f>IF(Q$64=0,0,Q$64/CHI_fec!Q$64)</f>
        <v>0.70156866755839176</v>
      </c>
      <c r="R232" s="308">
        <f>IF(R$64=0,0,R$64/CHI_fec!R$64)</f>
        <v>0.70156866755839176</v>
      </c>
      <c r="S232" s="308">
        <f>IF(S$64=0,0,S$64/CHI_fec!S$64)</f>
        <v>0.70156866755839187</v>
      </c>
      <c r="T232" s="308">
        <f>IF(T$64=0,0,T$64/CHI_fec!T$64)</f>
        <v>0.70156866755839198</v>
      </c>
      <c r="U232" s="308">
        <f>IF(U$64=0,0,U$64/CHI_fec!U$64)</f>
        <v>0.70156866755839176</v>
      </c>
      <c r="V232" s="308">
        <f>IF(V$64=0,0,V$64/CHI_fec!V$64)</f>
        <v>0.70156866755839198</v>
      </c>
      <c r="W232" s="308">
        <f>IF(W$64=0,0,W$64/CHI_fec!W$64)</f>
        <v>0.70802780271828558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0.50157068188484166</v>
      </c>
      <c r="C233" s="308">
        <f>IF(C$65=0,0,C$65/CHI_fec!C$65)</f>
        <v>0.50157068188484188</v>
      </c>
      <c r="D233" s="308">
        <f>IF(D$65=0,0,D$65/CHI_fec!D$65)</f>
        <v>0.50157068188484166</v>
      </c>
      <c r="E233" s="308">
        <f>IF(E$65=0,0,E$65/CHI_fec!E$65)</f>
        <v>0.5066685458366228</v>
      </c>
      <c r="F233" s="308">
        <f>IF(F$65=0,0,F$65/CHI_fec!F$65)</f>
        <v>0.50857925290608175</v>
      </c>
      <c r="G233" s="308">
        <f>IF(G$65=0,0,G$65/CHI_fec!G$65)</f>
        <v>0.50857925290608164</v>
      </c>
      <c r="H233" s="308">
        <f>IF(H$65=0,0,H$65/CHI_fec!H$65)</f>
        <v>0.50857925290608141</v>
      </c>
      <c r="I233" s="308">
        <f>IF(I$65=0,0,I$65/CHI_fec!I$65)</f>
        <v>0.51573192323516004</v>
      </c>
      <c r="J233" s="308">
        <f>IF(J$65=0,0,J$65/CHI_fec!J$65)</f>
        <v>0.51573192323516004</v>
      </c>
      <c r="K233" s="308">
        <f>IF(K$65=0,0,K$65/CHI_fec!K$65)</f>
        <v>0.51573192323516015</v>
      </c>
      <c r="L233" s="308">
        <f>IF(L$65=0,0,L$65/CHI_fec!L$65)</f>
        <v>0.51573192323515982</v>
      </c>
      <c r="M233" s="308">
        <f>IF(M$65=0,0,M$65/CHI_fec!M$65)</f>
        <v>0.51573192323516004</v>
      </c>
      <c r="N233" s="308">
        <f>IF(N$65=0,0,N$65/CHI_fec!N$65)</f>
        <v>0.51573192323516015</v>
      </c>
      <c r="O233" s="308">
        <f>IF(O$65=0,0,O$65/CHI_fec!O$65)</f>
        <v>0.51573192323516004</v>
      </c>
      <c r="P233" s="308">
        <f>IF(P$65=0,0,P$65/CHI_fec!P$65)</f>
        <v>0.51573192323516026</v>
      </c>
      <c r="Q233" s="308">
        <f>IF(Q$65=0,0,Q$65/CHI_fec!Q$65)</f>
        <v>0.51573192323515993</v>
      </c>
      <c r="R233" s="308">
        <f>IF(R$65=0,0,R$65/CHI_fec!R$65)</f>
        <v>0.51573192323516015</v>
      </c>
      <c r="S233" s="308">
        <f>IF(S$65=0,0,S$65/CHI_fec!S$65)</f>
        <v>0.51573192323516015</v>
      </c>
      <c r="T233" s="308">
        <f>IF(T$65=0,0,T$65/CHI_fec!T$65)</f>
        <v>0.51573192323516037</v>
      </c>
      <c r="U233" s="308">
        <f>IF(U$65=0,0,U$65/CHI_fec!U$65)</f>
        <v>0.51573192323516015</v>
      </c>
      <c r="V233" s="308">
        <f>IF(V$65=0,0,V$65/CHI_fec!V$65)</f>
        <v>0.51573192323516026</v>
      </c>
      <c r="W233" s="308">
        <f>IF(W$65=0,0,W$65/CHI_fec!W$65)</f>
        <v>0.52931094883687269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0.73099142210526957</v>
      </c>
      <c r="C234" s="309">
        <f>IF(C$66=0,0,C$66/CHI_fec!C$66)</f>
        <v>0.74059735248192704</v>
      </c>
      <c r="D234" s="309">
        <f>IF(D$66=0,0,D$66/CHI_fec!D$66)</f>
        <v>0.73847716869881286</v>
      </c>
      <c r="E234" s="309">
        <f>IF(E$66=0,0,E$66/CHI_fec!E$66)</f>
        <v>0.73589379445922865</v>
      </c>
      <c r="F234" s="309">
        <f>IF(F$66=0,0,F$66/CHI_fec!F$66)</f>
        <v>0.74839195145021931</v>
      </c>
      <c r="G234" s="309">
        <f>IF(G$66=0,0,G$66/CHI_fec!G$66)</f>
        <v>0.74978676854291149</v>
      </c>
      <c r="H234" s="309">
        <f>IF(H$66=0,0,H$66/CHI_fec!H$66)</f>
        <v>0.7555730136323705</v>
      </c>
      <c r="I234" s="309">
        <f>IF(I$66=0,0,I$66/CHI_fec!I$66)</f>
        <v>0.75494594359229228</v>
      </c>
      <c r="J234" s="309">
        <f>IF(J$66=0,0,J$66/CHI_fec!J$66)</f>
        <v>0.78896330682504723</v>
      </c>
      <c r="K234" s="309">
        <f>IF(K$66=0,0,K$66/CHI_fec!K$66)</f>
        <v>0.76451923054109638</v>
      </c>
      <c r="L234" s="309">
        <f>IF(L$66=0,0,L$66/CHI_fec!L$66)</f>
        <v>0.77952530092545658</v>
      </c>
      <c r="M234" s="309">
        <f>IF(M$66=0,0,M$66/CHI_fec!M$66)</f>
        <v>0.7765161196076602</v>
      </c>
      <c r="N234" s="309">
        <f>IF(N$66=0,0,N$66/CHI_fec!N$66)</f>
        <v>0.78053976407202441</v>
      </c>
      <c r="O234" s="309">
        <f>IF(O$66=0,0,O$66/CHI_fec!O$66)</f>
        <v>0.78829747307655007</v>
      </c>
      <c r="P234" s="309">
        <f>IF(P$66=0,0,P$66/CHI_fec!P$66)</f>
        <v>0.79279208549804236</v>
      </c>
      <c r="Q234" s="309">
        <f>IF(Q$66=0,0,Q$66/CHI_fec!Q$66)</f>
        <v>0.79377115490747263</v>
      </c>
      <c r="R234" s="309">
        <f>IF(R$66=0,0,R$66/CHI_fec!R$66)</f>
        <v>0.78914144896000438</v>
      </c>
      <c r="S234" s="309">
        <f>IF(S$66=0,0,S$66/CHI_fec!S$66)</f>
        <v>0.7914871567816506</v>
      </c>
      <c r="T234" s="309">
        <f>IF(T$66=0,0,T$66/CHI_fec!T$66)</f>
        <v>0.7892131509909408</v>
      </c>
      <c r="U234" s="309">
        <f>IF(U$66=0,0,U$66/CHI_fec!U$66)</f>
        <v>0.78556728773249407</v>
      </c>
      <c r="V234" s="309">
        <f>IF(V$66=0,0,V$66/CHI_fec!V$66)</f>
        <v>0.79017530228190369</v>
      </c>
      <c r="W234" s="309">
        <f>IF(W$66=0,0,W$66/CHI_fec!W$66)</f>
        <v>0.81813852041341573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0.68463882727479441</v>
      </c>
      <c r="C235" s="310">
        <f>IF(C$72=0,0,C$72/CHI_fec!C$72)</f>
        <v>0.70691601065200682</v>
      </c>
      <c r="D235" s="310">
        <f>IF(D$72=0,0,D$72/CHI_fec!D$72)</f>
        <v>0.70059688141022314</v>
      </c>
      <c r="E235" s="310">
        <f>IF(E$72=0,0,E$72/CHI_fec!E$72)</f>
        <v>0.69857097945482127</v>
      </c>
      <c r="F235" s="310">
        <f>IF(F$72=0,0,F$72/CHI_fec!F$72)</f>
        <v>0.74310531383361922</v>
      </c>
      <c r="G235" s="310">
        <f>IF(G$72=0,0,G$72/CHI_fec!G$72)</f>
        <v>0.74390931143957073</v>
      </c>
      <c r="H235" s="310">
        <f>IF(H$72=0,0,H$72/CHI_fec!H$72)</f>
        <v>0.7451786498475893</v>
      </c>
      <c r="I235" s="310">
        <f>IF(I$72=0,0,I$72/CHI_fec!I$72)</f>
        <v>0.74005822996463833</v>
      </c>
      <c r="J235" s="310">
        <f>IF(J$72=0,0,J$72/CHI_fec!J$72)</f>
        <v>0.75197178713826085</v>
      </c>
      <c r="K235" s="310">
        <f>IF(K$72=0,0,K$72/CHI_fec!K$72)</f>
        <v>0.75928385743893945</v>
      </c>
      <c r="L235" s="310">
        <f>IF(L$72=0,0,L$72/CHI_fec!L$72)</f>
        <v>0.76203280114727834</v>
      </c>
      <c r="M235" s="310">
        <f>IF(M$72=0,0,M$72/CHI_fec!M$72)</f>
        <v>0.76349216799266295</v>
      </c>
      <c r="N235" s="310">
        <f>IF(N$72=0,0,N$72/CHI_fec!N$72)</f>
        <v>0.74026991286978394</v>
      </c>
      <c r="O235" s="310">
        <f>IF(O$72=0,0,O$72/CHI_fec!O$72)</f>
        <v>0.75862755440273055</v>
      </c>
      <c r="P235" s="310">
        <f>IF(P$72=0,0,P$72/CHI_fec!P$72)</f>
        <v>0.74885827154182949</v>
      </c>
      <c r="Q235" s="310">
        <f>IF(Q$72=0,0,Q$72/CHI_fec!Q$72)</f>
        <v>0.76459214662757591</v>
      </c>
      <c r="R235" s="310">
        <f>IF(R$72=0,0,R$72/CHI_fec!R$72)</f>
        <v>0.75631503774703912</v>
      </c>
      <c r="S235" s="310">
        <f>IF(S$72=0,0,S$72/CHI_fec!S$72)</f>
        <v>0.76410747020796344</v>
      </c>
      <c r="T235" s="310">
        <f>IF(T$72=0,0,T$72/CHI_fec!T$72)</f>
        <v>0.7618972013320966</v>
      </c>
      <c r="U235" s="310">
        <f>IF(U$72=0,0,U$72/CHI_fec!U$72)</f>
        <v>0.76273255078013635</v>
      </c>
      <c r="V235" s="310">
        <f>IF(V$72=0,0,V$72/CHI_fec!V$72)</f>
        <v>0.76873850940977051</v>
      </c>
      <c r="W235" s="310">
        <f>IF(W$72=0,0,W$72/CHI_fec!W$72)</f>
        <v>0.77056138454401202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0.46331731551522698</v>
      </c>
      <c r="C236" s="310">
        <f>IF(C$85=0,0,C$85/CHI_fec!C$85)</f>
        <v>0.4678061005977</v>
      </c>
      <c r="D236" s="310">
        <f>IF(D$85=0,0,D$85/CHI_fec!D$85)</f>
        <v>0.46835184915997813</v>
      </c>
      <c r="E236" s="310">
        <f>IF(E$85=0,0,E$85/CHI_fec!E$85)</f>
        <v>0.46887286446231852</v>
      </c>
      <c r="F236" s="310">
        <f>IF(F$85=0,0,F$85/CHI_fec!F$85)</f>
        <v>0.47815585885829787</v>
      </c>
      <c r="G236" s="310">
        <f>IF(G$85=0,0,G$85/CHI_fec!G$85)</f>
        <v>0.47855008119424491</v>
      </c>
      <c r="H236" s="310">
        <f>IF(H$85=0,0,H$85/CHI_fec!H$85)</f>
        <v>0.48040797671040203</v>
      </c>
      <c r="I236" s="310">
        <f>IF(I$85=0,0,I$85/CHI_fec!I$85)</f>
        <v>0.47939742755861559</v>
      </c>
      <c r="J236" s="310">
        <f>IF(J$85=0,0,J$85/CHI_fec!J$85)</f>
        <v>0.48229761495557022</v>
      </c>
      <c r="K236" s="310">
        <f>IF(K$85=0,0,K$85/CHI_fec!K$85)</f>
        <v>0.48291774039090291</v>
      </c>
      <c r="L236" s="310">
        <f>IF(L$85=0,0,L$85/CHI_fec!L$85)</f>
        <v>0.49222748959516083</v>
      </c>
      <c r="M236" s="310">
        <f>IF(M$85=0,0,M$85/CHI_fec!M$85)</f>
        <v>0.47500398759638895</v>
      </c>
      <c r="N236" s="310">
        <f>IF(N$85=0,0,N$85/CHI_fec!N$85)</f>
        <v>0.4864542269955513</v>
      </c>
      <c r="O236" s="310">
        <f>IF(O$85=0,0,O$85/CHI_fec!O$85)</f>
        <v>0.48852052174718053</v>
      </c>
      <c r="P236" s="310">
        <f>IF(P$85=0,0,P$85/CHI_fec!P$85)</f>
        <v>0.49046792886157814</v>
      </c>
      <c r="Q236" s="310">
        <f>IF(Q$85=0,0,Q$85/CHI_fec!Q$85)</f>
        <v>0.48573923770031663</v>
      </c>
      <c r="R236" s="310">
        <f>IF(R$85=0,0,R$85/CHI_fec!R$85)</f>
        <v>0.48386897163187886</v>
      </c>
      <c r="S236" s="310">
        <f>IF(S$85=0,0,S$85/CHI_fec!S$85)</f>
        <v>0.48818279533999909</v>
      </c>
      <c r="T236" s="310">
        <f>IF(T$85=0,0,T$85/CHI_fec!T$85)</f>
        <v>0.48613132457128139</v>
      </c>
      <c r="U236" s="310">
        <f>IF(U$85=0,0,U$85/CHI_fec!U$85)</f>
        <v>0.48735274998272726</v>
      </c>
      <c r="V236" s="310">
        <f>IF(V$85=0,0,V$85/CHI_fec!V$85)</f>
        <v>0.48874260148749937</v>
      </c>
      <c r="W236" s="310">
        <f>IF(W$85=0,0,W$85/CHI_fec!W$85)</f>
        <v>0.51137398225165343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0.67752142355102429</v>
      </c>
      <c r="C237" s="310">
        <f>IF(C$93=0,0,C$93/CHI_fec!C$93)</f>
        <v>0.70040820817588323</v>
      </c>
      <c r="D237" s="310">
        <f>IF(D$93=0,0,D$93/CHI_fec!D$93)</f>
        <v>0.69501240850461499</v>
      </c>
      <c r="E237" s="310">
        <f>IF(E$93=0,0,E$93/CHI_fec!E$93)</f>
        <v>0.6818178773619904</v>
      </c>
      <c r="F237" s="310">
        <f>IF(F$93=0,0,F$93/CHI_fec!F$93)</f>
        <v>0.70642579890376267</v>
      </c>
      <c r="G237" s="310">
        <f>IF(G$93=0,0,G$93/CHI_fec!G$93)</f>
        <v>0.70855417662310871</v>
      </c>
      <c r="H237" s="310">
        <f>IF(H$93=0,0,H$93/CHI_fec!H$93)</f>
        <v>0.71786343960974452</v>
      </c>
      <c r="I237" s="310">
        <f>IF(I$93=0,0,I$93/CHI_fec!I$93)</f>
        <v>0.70413852019317669</v>
      </c>
      <c r="J237" s="310">
        <f>IF(J$93=0,0,J$93/CHI_fec!J$93)</f>
        <v>0.76083914529524133</v>
      </c>
      <c r="K237" s="310">
        <f>IF(K$93=0,0,K$93/CHI_fec!K$93)</f>
        <v>0.72195962344083586</v>
      </c>
      <c r="L237" s="310">
        <f>IF(L$93=0,0,L$93/CHI_fec!L$93)</f>
        <v>0.748183377517462</v>
      </c>
      <c r="M237" s="310">
        <f>IF(M$93=0,0,M$93/CHI_fec!M$93)</f>
        <v>0.78603694950014313</v>
      </c>
      <c r="N237" s="310">
        <f>IF(N$93=0,0,N$93/CHI_fec!N$93)</f>
        <v>0.760855125273595</v>
      </c>
      <c r="O237" s="310">
        <f>IF(O$93=0,0,O$93/CHI_fec!O$93)</f>
        <v>0.76529851630009571</v>
      </c>
      <c r="P237" s="310">
        <f>IF(P$93=0,0,P$93/CHI_fec!P$93)</f>
        <v>0.77804502844224732</v>
      </c>
      <c r="Q237" s="310">
        <f>IF(Q$93=0,0,Q$93/CHI_fec!Q$93)</f>
        <v>0.78806409783875486</v>
      </c>
      <c r="R237" s="310">
        <f>IF(R$93=0,0,R$93/CHI_fec!R$93)</f>
        <v>0.77282778252505602</v>
      </c>
      <c r="S237" s="310">
        <f>IF(S$93=0,0,S$93/CHI_fec!S$93)</f>
        <v>0.77319232627286127</v>
      </c>
      <c r="T237" s="310">
        <f>IF(T$93=0,0,T$93/CHI_fec!T$93)</f>
        <v>0.77706578600447851</v>
      </c>
      <c r="U237" s="310">
        <f>IF(U$93=0,0,U$93/CHI_fec!U$93)</f>
        <v>0.77041756370431591</v>
      </c>
      <c r="V237" s="310">
        <f>IF(V$93=0,0,V$93/CHI_fec!V$93)</f>
        <v>0.77949005187838571</v>
      </c>
      <c r="W237" s="310">
        <f>IF(W$93=0,0,W$93/CHI_fec!W$93)</f>
        <v>0.75734071278609216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0.69367553902455326</v>
      </c>
      <c r="C238" s="311">
        <f>IF(C$107=0,0,C$107/CHI_fec!C$107)</f>
        <v>0.69367553902455292</v>
      </c>
      <c r="D238" s="311">
        <f>IF(D$107=0,0,D$107/CHI_fec!D$107)</f>
        <v>0.69367553902455314</v>
      </c>
      <c r="E238" s="311">
        <f>IF(E$107=0,0,E$107/CHI_fec!E$107)</f>
        <v>0.70072591826788677</v>
      </c>
      <c r="F238" s="311">
        <f>IF(F$107=0,0,F$107/CHI_fec!F$107)</f>
        <v>0.7033684386627076</v>
      </c>
      <c r="G238" s="311">
        <f>IF(G$107=0,0,G$107/CHI_fec!G$107)</f>
        <v>0.70336843866270748</v>
      </c>
      <c r="H238" s="311">
        <f>IF(H$107=0,0,H$107/CHI_fec!H$107)</f>
        <v>0.70336843866270748</v>
      </c>
      <c r="I238" s="311">
        <f>IF(I$107=0,0,I$107/CHI_fec!I$107)</f>
        <v>0.71211909479643676</v>
      </c>
      <c r="J238" s="311">
        <f>IF(J$107=0,0,J$107/CHI_fec!J$107)</f>
        <v>0.71326062858765105</v>
      </c>
      <c r="K238" s="311">
        <f>IF(K$107=0,0,K$107/CHI_fec!K$107)</f>
        <v>0.71326062858765138</v>
      </c>
      <c r="L238" s="311">
        <f>IF(L$107=0,0,L$107/CHI_fec!L$107)</f>
        <v>0.71326062858765105</v>
      </c>
      <c r="M238" s="311">
        <f>IF(M$107=0,0,M$107/CHI_fec!M$107)</f>
        <v>0.71326062858765127</v>
      </c>
      <c r="N238" s="311">
        <f>IF(N$107=0,0,N$107/CHI_fec!N$107)</f>
        <v>0.71326062858765149</v>
      </c>
      <c r="O238" s="311">
        <f>IF(O$107=0,0,O$107/CHI_fec!O$107)</f>
        <v>0.71326062858765127</v>
      </c>
      <c r="P238" s="311">
        <f>IF(P$107=0,0,P$107/CHI_fec!P$107)</f>
        <v>0.71326062858765094</v>
      </c>
      <c r="Q238" s="311">
        <f>IF(Q$107=0,0,Q$107/CHI_fec!Q$107)</f>
        <v>0.71326062858765116</v>
      </c>
      <c r="R238" s="311">
        <f>IF(R$107=0,0,R$107/CHI_fec!R$107)</f>
        <v>0.71326062858765149</v>
      </c>
      <c r="S238" s="311">
        <f>IF(S$107=0,0,S$107/CHI_fec!S$107)</f>
        <v>0.71326062858765127</v>
      </c>
      <c r="T238" s="311">
        <f>IF(T$107=0,0,T$107/CHI_fec!T$107)</f>
        <v>0.7132606285876516</v>
      </c>
      <c r="U238" s="311">
        <f>IF(U$107=0,0,U$107/CHI_fec!U$107)</f>
        <v>0.71326062858765138</v>
      </c>
      <c r="V238" s="311">
        <f>IF(V$107=0,0,V$107/CHI_fec!V$107)</f>
        <v>0.71326062858765138</v>
      </c>
      <c r="W238" s="311">
        <f>IF(W$107=0,0,W$107/CHI_fec!W$107)</f>
        <v>0.72102206572888616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0.50764532751436586</v>
      </c>
      <c r="C240" s="324">
        <f>IF(C$110=0,0,C$110/CHI_fec!C$110)</f>
        <v>0.51946361271581221</v>
      </c>
      <c r="D240" s="324">
        <f>IF(D$110=0,0,D$110/CHI_fec!D$110)</f>
        <v>0.51711621310550993</v>
      </c>
      <c r="E240" s="324">
        <f>IF(E$110=0,0,E$110/CHI_fec!E$110)</f>
        <v>0.51579698957804598</v>
      </c>
      <c r="F240" s="324">
        <f>IF(F$110=0,0,F$110/CHI_fec!F$110)</f>
        <v>0.540742744756746</v>
      </c>
      <c r="G240" s="324">
        <f>IF(G$110=0,0,G$110/CHI_fec!G$110)</f>
        <v>0.54184778870804462</v>
      </c>
      <c r="H240" s="324">
        <f>IF(H$110=0,0,H$110/CHI_fec!H$110)</f>
        <v>0.54380741241588915</v>
      </c>
      <c r="I240" s="324">
        <f>IF(I$110=0,0,I$110/CHI_fec!I$110)</f>
        <v>0.53910314418213179</v>
      </c>
      <c r="J240" s="324">
        <f>IF(J$110=0,0,J$110/CHI_fec!J$110)</f>
        <v>0.55362413108684083</v>
      </c>
      <c r="K240" s="324">
        <f>IF(K$110=0,0,K$110/CHI_fec!K$110)</f>
        <v>0.54876042408590153</v>
      </c>
      <c r="L240" s="324">
        <f>IF(L$110=0,0,L$110/CHI_fec!L$110)</f>
        <v>0.5556877685770647</v>
      </c>
      <c r="M240" s="324">
        <f>IF(M$110=0,0,M$110/CHI_fec!M$110)</f>
        <v>0.56084157677701874</v>
      </c>
      <c r="N240" s="324">
        <f>IF(N$110=0,0,N$110/CHI_fec!N$110)</f>
        <v>0.5498585671988937</v>
      </c>
      <c r="O240" s="324">
        <f>IF(O$110=0,0,O$110/CHI_fec!O$110)</f>
        <v>0.56874655693305887</v>
      </c>
      <c r="P240" s="324">
        <f>IF(P$110=0,0,P$110/CHI_fec!P$110)</f>
        <v>0.56502851013393163</v>
      </c>
      <c r="Q240" s="324">
        <f>IF(Q$110=0,0,Q$110/CHI_fec!Q$110)</f>
        <v>0.56215485218174233</v>
      </c>
      <c r="R240" s="324">
        <f>IF(R$110=0,0,R$110/CHI_fec!R$110)</f>
        <v>0.55919156319138696</v>
      </c>
      <c r="S240" s="324">
        <f>IF(S$110=0,0,S$110/CHI_fec!S$110)</f>
        <v>0.56539120913005314</v>
      </c>
      <c r="T240" s="324">
        <f>IF(T$110=0,0,T$110/CHI_fec!T$110)</f>
        <v>0.57734442517095774</v>
      </c>
      <c r="U240" s="324">
        <f>IF(U$110=0,0,U$110/CHI_fec!U$110)</f>
        <v>0.60018119919148072</v>
      </c>
      <c r="V240" s="324">
        <f>IF(V$110=0,0,V$110/CHI_fec!V$110)</f>
        <v>0.60944418458374894</v>
      </c>
      <c r="W240" s="324">
        <f>IF(W$110=0,0,W$110/CHI_fec!W$110)</f>
        <v>0.58681584729772296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0.38938185463423314</v>
      </c>
      <c r="C241" s="307">
        <f>IF(C$111=0,0,C$111/CHI_fec!C$111)</f>
        <v>0.39020014709327205</v>
      </c>
      <c r="D241" s="307">
        <f>IF(D$111=0,0,D$111/CHI_fec!D$111)</f>
        <v>0.39020014709327222</v>
      </c>
      <c r="E241" s="307">
        <f>IF(E$111=0,0,E$111/CHI_fec!E$111)</f>
        <v>0.39414302734728884</v>
      </c>
      <c r="F241" s="307">
        <f>IF(F$111=0,0,F$111/CHI_fec!F$111)</f>
        <v>0.39414302734728884</v>
      </c>
      <c r="G241" s="307">
        <f>IF(G$111=0,0,G$111/CHI_fec!G$111)</f>
        <v>0.39414302734728884</v>
      </c>
      <c r="H241" s="307">
        <f>IF(H$111=0,0,H$111/CHI_fec!H$111)</f>
        <v>0.3941430273472889</v>
      </c>
      <c r="I241" s="307">
        <f>IF(I$111=0,0,I$111/CHI_fec!I$111)</f>
        <v>0.39664042661896948</v>
      </c>
      <c r="J241" s="307">
        <f>IF(J$111=0,0,J$111/CHI_fec!J$111)</f>
        <v>0.39664042661896964</v>
      </c>
      <c r="K241" s="307">
        <f>IF(K$111=0,0,K$111/CHI_fec!K$111)</f>
        <v>0.39664042661896959</v>
      </c>
      <c r="L241" s="307">
        <f>IF(L$111=0,0,L$111/CHI_fec!L$111)</f>
        <v>0.39664042661896959</v>
      </c>
      <c r="M241" s="307">
        <f>IF(M$111=0,0,M$111/CHI_fec!M$111)</f>
        <v>0.39664042661896948</v>
      </c>
      <c r="N241" s="307">
        <f>IF(N$111=0,0,N$111/CHI_fec!N$111)</f>
        <v>0.39664042661896953</v>
      </c>
      <c r="O241" s="307">
        <f>IF(O$111=0,0,O$111/CHI_fec!O$111)</f>
        <v>0.40282632917635708</v>
      </c>
      <c r="P241" s="307">
        <f>IF(P$111=0,0,P$111/CHI_fec!P$111)</f>
        <v>0.40282632917635725</v>
      </c>
      <c r="Q241" s="307">
        <f>IF(Q$111=0,0,Q$111/CHI_fec!Q$111)</f>
        <v>0.40282632917635713</v>
      </c>
      <c r="R241" s="307">
        <f>IF(R$111=0,0,R$111/CHI_fec!R$111)</f>
        <v>0.40282632917635713</v>
      </c>
      <c r="S241" s="307">
        <f>IF(S$111=0,0,S$111/CHI_fec!S$111)</f>
        <v>0.40282632917635719</v>
      </c>
      <c r="T241" s="307">
        <f>IF(T$111=0,0,T$111/CHI_fec!T$111)</f>
        <v>0.41314716982010002</v>
      </c>
      <c r="U241" s="307">
        <f>IF(U$111=0,0,U$111/CHI_fec!U$111)</f>
        <v>0.42683245283809007</v>
      </c>
      <c r="V241" s="307">
        <f>IF(V$111=0,0,V$111/CHI_fec!V$111)</f>
        <v>0.43854353442067467</v>
      </c>
      <c r="W241" s="307">
        <f>IF(W$111=0,0,W$111/CHI_fec!W$111)</f>
        <v>0.43854353442067451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0.10493580718290685</v>
      </c>
      <c r="C242" s="308">
        <f>IF(C$112=0,0,C$112/CHI_fec!C$112)</f>
        <v>0.10515633153112444</v>
      </c>
      <c r="D242" s="308">
        <f>IF(D$112=0,0,D$112/CHI_fec!D$112)</f>
        <v>0.1051563315311245</v>
      </c>
      <c r="E242" s="308">
        <f>IF(E$112=0,0,E$112/CHI_fec!E$112)</f>
        <v>0.10621891140524169</v>
      </c>
      <c r="F242" s="308">
        <f>IF(F$112=0,0,F$112/CHI_fec!F$112)</f>
        <v>0.10621891140524167</v>
      </c>
      <c r="G242" s="308">
        <f>IF(G$112=0,0,G$112/CHI_fec!G$112)</f>
        <v>0.10621891140524166</v>
      </c>
      <c r="H242" s="308">
        <f>IF(H$112=0,0,H$112/CHI_fec!H$112)</f>
        <v>0.10621891140524176</v>
      </c>
      <c r="I242" s="308">
        <f>IF(I$112=0,0,I$112/CHI_fec!I$112)</f>
        <v>0.10689194381626151</v>
      </c>
      <c r="J242" s="308">
        <f>IF(J$112=0,0,J$112/CHI_fec!J$112)</f>
        <v>0.10689194381626144</v>
      </c>
      <c r="K242" s="308">
        <f>IF(K$112=0,0,K$112/CHI_fec!K$112)</f>
        <v>0.10689194381626148</v>
      </c>
      <c r="L242" s="308">
        <f>IF(L$112=0,0,L$112/CHI_fec!L$112)</f>
        <v>0.10689194381626138</v>
      </c>
      <c r="M242" s="308">
        <f>IF(M$112=0,0,M$112/CHI_fec!M$112)</f>
        <v>0.10689194381626138</v>
      </c>
      <c r="N242" s="308">
        <f>IF(N$112=0,0,N$112/CHI_fec!N$112)</f>
        <v>0.10689194381626144</v>
      </c>
      <c r="O242" s="308">
        <f>IF(O$112=0,0,O$112/CHI_fec!O$112)</f>
        <v>0.10855900320870293</v>
      </c>
      <c r="P242" s="308">
        <f>IF(P$112=0,0,P$112/CHI_fec!P$112)</f>
        <v>0.10855900320870293</v>
      </c>
      <c r="Q242" s="308">
        <f>IF(Q$112=0,0,Q$112/CHI_fec!Q$112)</f>
        <v>0.10855900320870292</v>
      </c>
      <c r="R242" s="308">
        <f>IF(R$112=0,0,R$112/CHI_fec!R$112)</f>
        <v>0.10855900320870296</v>
      </c>
      <c r="S242" s="308">
        <f>IF(S$112=0,0,S$112/CHI_fec!S$112)</f>
        <v>0.10855900320870289</v>
      </c>
      <c r="T242" s="308">
        <f>IF(T$112=0,0,T$112/CHI_fec!T$112)</f>
        <v>0.11134040077735605</v>
      </c>
      <c r="U242" s="308">
        <f>IF(U$112=0,0,U$112/CHI_fec!U$112)</f>
        <v>0.11698174685487787</v>
      </c>
      <c r="V242" s="308">
        <f>IF(V$112=0,0,V$112/CHI_fec!V$112)</f>
        <v>0.11818455128708136</v>
      </c>
      <c r="W242" s="308">
        <f>IF(W$112=0,0,W$112/CHI_fec!W$112)</f>
        <v>0.1181845512870814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0.55051766253739609</v>
      </c>
      <c r="C243" s="308">
        <f>IF(C$113=0,0,C$113/CHI_fec!C$113)</f>
        <v>0.55167458458309648</v>
      </c>
      <c r="D243" s="308">
        <f>IF(D$113=0,0,D$113/CHI_fec!D$113)</f>
        <v>0.55167458458309671</v>
      </c>
      <c r="E243" s="308">
        <f>IF(E$113=0,0,E$113/CHI_fec!E$113)</f>
        <v>0.55724912585992403</v>
      </c>
      <c r="F243" s="308">
        <f>IF(F$113=0,0,F$113/CHI_fec!F$113)</f>
        <v>0.55724912585992359</v>
      </c>
      <c r="G243" s="308">
        <f>IF(G$113=0,0,G$113/CHI_fec!G$113)</f>
        <v>0.5572491258599237</v>
      </c>
      <c r="H243" s="308">
        <f>IF(H$113=0,0,H$113/CHI_fec!H$113)</f>
        <v>0.55724912585992359</v>
      </c>
      <c r="I243" s="308">
        <f>IF(I$113=0,0,I$113/CHI_fec!I$113)</f>
        <v>0.56078001049952697</v>
      </c>
      <c r="J243" s="308">
        <f>IF(J$113=0,0,J$113/CHI_fec!J$113)</f>
        <v>0.56078001049952708</v>
      </c>
      <c r="K243" s="308">
        <f>IF(K$113=0,0,K$113/CHI_fec!K$113)</f>
        <v>0.56078001049952686</v>
      </c>
      <c r="L243" s="308">
        <f>IF(L$113=0,0,L$113/CHI_fec!L$113)</f>
        <v>0.56078001049952697</v>
      </c>
      <c r="M243" s="308">
        <f>IF(M$113=0,0,M$113/CHI_fec!M$113)</f>
        <v>0.56078001049952708</v>
      </c>
      <c r="N243" s="308">
        <f>IF(N$113=0,0,N$113/CHI_fec!N$113)</f>
        <v>0.56078001049952719</v>
      </c>
      <c r="O243" s="308">
        <f>IF(O$113=0,0,O$113/CHI_fec!O$113)</f>
        <v>0.56952579198895015</v>
      </c>
      <c r="P243" s="308">
        <f>IF(P$113=0,0,P$113/CHI_fec!P$113)</f>
        <v>0.56952579198894959</v>
      </c>
      <c r="Q243" s="308">
        <f>IF(Q$113=0,0,Q$113/CHI_fec!Q$113)</f>
        <v>0.5695257919889497</v>
      </c>
      <c r="R243" s="308">
        <f>IF(R$113=0,0,R$113/CHI_fec!R$113)</f>
        <v>0.56952579198894981</v>
      </c>
      <c r="S243" s="308">
        <f>IF(S$113=0,0,S$113/CHI_fec!S$113)</f>
        <v>0.56952579198894981</v>
      </c>
      <c r="T243" s="308">
        <f>IF(T$113=0,0,T$113/CHI_fec!T$113)</f>
        <v>0.58411765085189427</v>
      </c>
      <c r="U243" s="308">
        <f>IF(U$113=0,0,U$113/CHI_fec!U$113)</f>
        <v>0.60232188768243777</v>
      </c>
      <c r="V243" s="308">
        <f>IF(V$113=0,0,V$113/CHI_fec!V$113)</f>
        <v>0.61870570082992715</v>
      </c>
      <c r="W243" s="308">
        <f>IF(W$113=0,0,W$113/CHI_fec!W$113)</f>
        <v>0.62002365702670403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0.41462216078326097</v>
      </c>
      <c r="C244" s="308">
        <f>IF(C$114=0,0,C$114/CHI_fec!C$114)</f>
        <v>0.41549349616646242</v>
      </c>
      <c r="D244" s="308">
        <f>IF(D$114=0,0,D$114/CHI_fec!D$114)</f>
        <v>0.41549349616646258</v>
      </c>
      <c r="E244" s="308">
        <f>IF(E$114=0,0,E$114/CHI_fec!E$114)</f>
        <v>0.41969195973422618</v>
      </c>
      <c r="F244" s="308">
        <f>IF(F$114=0,0,F$114/CHI_fec!F$114)</f>
        <v>0.41969195973422607</v>
      </c>
      <c r="G244" s="308">
        <f>IF(G$114=0,0,G$114/CHI_fec!G$114)</f>
        <v>0.41969195973422618</v>
      </c>
      <c r="H244" s="308">
        <f>IF(H$114=0,0,H$114/CHI_fec!H$114)</f>
        <v>0.41969195973422624</v>
      </c>
      <c r="I244" s="308">
        <f>IF(I$114=0,0,I$114/CHI_fec!I$114)</f>
        <v>0.42235124411031871</v>
      </c>
      <c r="J244" s="308">
        <f>IF(J$114=0,0,J$114/CHI_fec!J$114)</f>
        <v>0.42235124411031894</v>
      </c>
      <c r="K244" s="308">
        <f>IF(K$114=0,0,K$114/CHI_fec!K$114)</f>
        <v>0.42235124411031894</v>
      </c>
      <c r="L244" s="308">
        <f>IF(L$114=0,0,L$114/CHI_fec!L$114)</f>
        <v>0.42235124411031882</v>
      </c>
      <c r="M244" s="308">
        <f>IF(M$114=0,0,M$114/CHI_fec!M$114)</f>
        <v>0.42235124411031899</v>
      </c>
      <c r="N244" s="308">
        <f>IF(N$114=0,0,N$114/CHI_fec!N$114)</f>
        <v>0.42235124411031877</v>
      </c>
      <c r="O244" s="308">
        <f>IF(O$114=0,0,O$114/CHI_fec!O$114)</f>
        <v>0.42893812599557779</v>
      </c>
      <c r="P244" s="308">
        <f>IF(P$114=0,0,P$114/CHI_fec!P$114)</f>
        <v>0.42893812599557757</v>
      </c>
      <c r="Q244" s="308">
        <f>IF(Q$114=0,0,Q$114/CHI_fec!Q$114)</f>
        <v>0.42893812599557751</v>
      </c>
      <c r="R244" s="308">
        <f>IF(R$114=0,0,R$114/CHI_fec!R$114)</f>
        <v>0.42893812599557762</v>
      </c>
      <c r="S244" s="308">
        <f>IF(S$114=0,0,S$114/CHI_fec!S$114)</f>
        <v>0.42893812599557762</v>
      </c>
      <c r="T244" s="308">
        <f>IF(T$114=0,0,T$114/CHI_fec!T$114)</f>
        <v>0.43992797875291295</v>
      </c>
      <c r="U244" s="308">
        <f>IF(U$114=0,0,U$114/CHI_fec!U$114)</f>
        <v>0.46108739880285032</v>
      </c>
      <c r="V244" s="308">
        <f>IF(V$114=0,0,V$114/CHI_fec!V$114)</f>
        <v>0.46697057316610424</v>
      </c>
      <c r="W244" s="308">
        <f>IF(W$114=0,0,W$114/CHI_fec!W$114)</f>
        <v>0.46697057316610402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0.5898193384589131</v>
      </c>
      <c r="C245" s="309">
        <f>IF(C$115=0,0,C$115/CHI_fec!C$115)</f>
        <v>0.5988259354672123</v>
      </c>
      <c r="D245" s="309">
        <f>IF(D$115=0,0,D$115/CHI_fec!D$115)</f>
        <v>0.59711161521879219</v>
      </c>
      <c r="E245" s="309">
        <f>IF(E$115=0,0,E$115/CHI_fec!E$115)</f>
        <v>0.59498799797945412</v>
      </c>
      <c r="F245" s="309">
        <f>IF(F$115=0,0,F$115/CHI_fec!F$115)</f>
        <v>0.60281975665361398</v>
      </c>
      <c r="G245" s="309">
        <f>IF(G$115=0,0,G$115/CHI_fec!G$115)</f>
        <v>0.6039432632583599</v>
      </c>
      <c r="H245" s="309">
        <f>IF(H$115=0,0,H$115/CHI_fec!H$115)</f>
        <v>0.60860400666962577</v>
      </c>
      <c r="I245" s="309">
        <f>IF(I$115=0,0,I$115/CHI_fec!I$115)</f>
        <v>0.60346484949405632</v>
      </c>
      <c r="J245" s="309">
        <f>IF(J$115=0,0,J$115/CHI_fec!J$115)</f>
        <v>0.63065657515027795</v>
      </c>
      <c r="K245" s="309">
        <f>IF(K$115=0,0,K$115/CHI_fec!K$115)</f>
        <v>0.6111172413199315</v>
      </c>
      <c r="L245" s="309">
        <f>IF(L$115=0,0,L$115/CHI_fec!L$115)</f>
        <v>0.62311232001775929</v>
      </c>
      <c r="M245" s="309">
        <f>IF(M$115=0,0,M$115/CHI_fec!M$115)</f>
        <v>0.62070693567672464</v>
      </c>
      <c r="N245" s="309">
        <f>IF(N$115=0,0,N$115/CHI_fec!N$115)</f>
        <v>0.6239232295342042</v>
      </c>
      <c r="O245" s="309">
        <f>IF(O$115=0,0,O$115/CHI_fec!O$115)</f>
        <v>0.63995159992532169</v>
      </c>
      <c r="P245" s="309">
        <f>IF(P$115=0,0,P$115/CHI_fec!P$115)</f>
        <v>0.64360039306295891</v>
      </c>
      <c r="Q245" s="309">
        <f>IF(Q$115=0,0,Q$115/CHI_fec!Q$115)</f>
        <v>0.64439521615500472</v>
      </c>
      <c r="R245" s="309">
        <f>IF(R$115=0,0,R$115/CHI_fec!R$115)</f>
        <v>0.64063675208597382</v>
      </c>
      <c r="S245" s="309">
        <f>IF(S$115=0,0,S$115/CHI_fec!S$115)</f>
        <v>0.6425410325444173</v>
      </c>
      <c r="T245" s="309">
        <f>IF(T$115=0,0,T$115/CHI_fec!T$115)</f>
        <v>0.65711024981535193</v>
      </c>
      <c r="U245" s="309">
        <f>IF(U$115=0,0,U$115/CHI_fec!U$115)</f>
        <v>0.69428094973017063</v>
      </c>
      <c r="V245" s="309">
        <f>IF(V$115=0,0,V$115/CHI_fec!V$115)</f>
        <v>0.69835349293263616</v>
      </c>
      <c r="W245" s="309">
        <f>IF(W$115=0,0,W$115/CHI_fec!W$115)</f>
        <v>0.65710834146535124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0.56810980667295452</v>
      </c>
      <c r="C246" s="310">
        <f>IF(C$121=0,0,C$121/CHI_fec!C$121)</f>
        <v>0.58781394897292316</v>
      </c>
      <c r="D246" s="310">
        <f>IF(D$121=0,0,D$121/CHI_fec!D$121)</f>
        <v>0.58256328716234596</v>
      </c>
      <c r="E246" s="310">
        <f>IF(E$121=0,0,E$121/CHI_fec!E$121)</f>
        <v>0.58085259504488762</v>
      </c>
      <c r="F246" s="310">
        <f>IF(F$121=0,0,F$121/CHI_fec!F$121)</f>
        <v>0.6154702174903095</v>
      </c>
      <c r="G246" s="310">
        <f>IF(G$121=0,0,G$121/CHI_fec!G$121)</f>
        <v>0.61613330215736417</v>
      </c>
      <c r="H246" s="310">
        <f>IF(H$121=0,0,H$121/CHI_fec!H$121)</f>
        <v>0.61718230316425982</v>
      </c>
      <c r="I246" s="310">
        <f>IF(I$121=0,0,I$121/CHI_fec!I$121)</f>
        <v>0.60933925960656155</v>
      </c>
      <c r="J246" s="310">
        <f>IF(J$121=0,0,J$121/CHI_fec!J$121)</f>
        <v>0.61805384541230646</v>
      </c>
      <c r="K246" s="310">
        <f>IF(K$121=0,0,K$121/CHI_fec!K$121)</f>
        <v>0.62406038811029341</v>
      </c>
      <c r="L246" s="310">
        <f>IF(L$121=0,0,L$121/CHI_fec!L$121)</f>
        <v>0.62631146616980626</v>
      </c>
      <c r="M246" s="310">
        <f>IF(M$121=0,0,M$121/CHI_fec!M$121)</f>
        <v>0.62749932109798712</v>
      </c>
      <c r="N246" s="310">
        <f>IF(N$121=0,0,N$121/CHI_fec!N$121)</f>
        <v>0.60844479074743285</v>
      </c>
      <c r="O246" s="310">
        <f>IF(O$121=0,0,O$121/CHI_fec!O$121)</f>
        <v>0.63322949841692511</v>
      </c>
      <c r="P246" s="310">
        <f>IF(P$121=0,0,P$121/CHI_fec!P$121)</f>
        <v>0.62508798895215512</v>
      </c>
      <c r="Q246" s="310">
        <f>IF(Q$121=0,0,Q$121/CHI_fec!Q$121)</f>
        <v>0.63820475918803676</v>
      </c>
      <c r="R246" s="310">
        <f>IF(R$121=0,0,R$121/CHI_fec!R$121)</f>
        <v>0.63130594193111655</v>
      </c>
      <c r="S246" s="310">
        <f>IF(S$121=0,0,S$121/CHI_fec!S$121)</f>
        <v>0.63779863070707021</v>
      </c>
      <c r="T246" s="310">
        <f>IF(T$121=0,0,T$121/CHI_fec!T$121)</f>
        <v>0.65225053459767679</v>
      </c>
      <c r="U246" s="310">
        <f>IF(U$121=0,0,U$121/CHI_fec!U$121)</f>
        <v>0.67908849890330625</v>
      </c>
      <c r="V246" s="310">
        <f>IF(V$121=0,0,V$121/CHI_fec!V$121)</f>
        <v>0.69682968760487185</v>
      </c>
      <c r="W246" s="310">
        <f>IF(W$121=0,0,W$121/CHI_fec!W$121)</f>
        <v>0.68513523144776567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0.36315405807895462</v>
      </c>
      <c r="C247" s="310">
        <f>IF(C$134=0,0,C$134/CHI_fec!C$134)</f>
        <v>0.36744299365029343</v>
      </c>
      <c r="D247" s="310">
        <f>IF(D$134=0,0,D$134/CHI_fec!D$134)</f>
        <v>0.36787165733220684</v>
      </c>
      <c r="E247" s="310">
        <f>IF(E$134=0,0,E$134/CHI_fec!E$134)</f>
        <v>0.36825937092202199</v>
      </c>
      <c r="F247" s="310">
        <f>IF(F$134=0,0,F$134/CHI_fec!F$134)</f>
        <v>0.37413944172165092</v>
      </c>
      <c r="G247" s="310">
        <f>IF(G$134=0,0,G$134/CHI_fec!G$134)</f>
        <v>0.37444790625670366</v>
      </c>
      <c r="H247" s="310">
        <f>IF(H$134=0,0,H$134/CHI_fec!H$134)</f>
        <v>0.3759016414317824</v>
      </c>
      <c r="I247" s="310">
        <f>IF(I$134=0,0,I$134/CHI_fec!I$134)</f>
        <v>0.37225236451062638</v>
      </c>
      <c r="J247" s="310">
        <f>IF(J$134=0,0,J$134/CHI_fec!J$134)</f>
        <v>0.37450436160943879</v>
      </c>
      <c r="K247" s="310">
        <f>IF(K$134=0,0,K$134/CHI_fec!K$134)</f>
        <v>0.3749858893489002</v>
      </c>
      <c r="L247" s="310">
        <f>IF(L$134=0,0,L$134/CHI_fec!L$134)</f>
        <v>0.38221491469418606</v>
      </c>
      <c r="M247" s="310">
        <f>IF(M$134=0,0,M$134/CHI_fec!M$134)</f>
        <v>0.3688408559787531</v>
      </c>
      <c r="N247" s="310">
        <f>IF(N$134=0,0,N$134/CHI_fec!N$134)</f>
        <v>0.37773197313025192</v>
      </c>
      <c r="O247" s="310">
        <f>IF(O$134=0,0,O$134/CHI_fec!O$134)</f>
        <v>0.38525248633518716</v>
      </c>
      <c r="P247" s="310">
        <f>IF(P$134=0,0,P$134/CHI_fec!P$134)</f>
        <v>0.38678823232605197</v>
      </c>
      <c r="Q247" s="310">
        <f>IF(Q$134=0,0,Q$134/CHI_fec!Q$134)</f>
        <v>0.38305913611434761</v>
      </c>
      <c r="R247" s="310">
        <f>IF(R$134=0,0,R$134/CHI_fec!R$134)</f>
        <v>0.38158422437390099</v>
      </c>
      <c r="S247" s="310">
        <f>IF(S$134=0,0,S$134/CHI_fec!S$134)</f>
        <v>0.38498615169359951</v>
      </c>
      <c r="T247" s="310">
        <f>IF(T$134=0,0,T$134/CHI_fec!T$134)</f>
        <v>0.39319064618265159</v>
      </c>
      <c r="U247" s="310">
        <f>IF(U$134=0,0,U$134/CHI_fec!U$134)</f>
        <v>0.41840890847536477</v>
      </c>
      <c r="V247" s="310">
        <f>IF(V$134=0,0,V$134/CHI_fec!V$134)</f>
        <v>0.41960214325463957</v>
      </c>
      <c r="W247" s="310">
        <f>IF(W$134=0,0,W$134/CHI_fec!W$134)</f>
        <v>0.41702091337071445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0.5533128944664617</v>
      </c>
      <c r="C248" s="310">
        <f>IF(C$142=0,0,C$142/CHI_fec!C$142)</f>
        <v>0.57370658289954746</v>
      </c>
      <c r="D248" s="310">
        <f>IF(D$142=0,0,D$142/CHI_fec!D$142)</f>
        <v>0.56912283644427453</v>
      </c>
      <c r="E248" s="310">
        <f>IF(E$142=0,0,E$142/CHI_fec!E$142)</f>
        <v>0.55836185399102212</v>
      </c>
      <c r="F248" s="310">
        <f>IF(F$142=0,0,F$142/CHI_fec!F$142)</f>
        <v>0.57642784938451885</v>
      </c>
      <c r="G248" s="310">
        <f>IF(G$142=0,0,G$142/CHI_fec!G$142)</f>
        <v>0.57806201457669959</v>
      </c>
      <c r="H248" s="310">
        <f>IF(H$142=0,0,H$142/CHI_fec!H$142)</f>
        <v>0.58544439614042654</v>
      </c>
      <c r="I248" s="310">
        <f>IF(I$142=0,0,I$142/CHI_fec!I$142)</f>
        <v>0.56994866601708793</v>
      </c>
      <c r="J248" s="310">
        <f>IF(J$142=0,0,J$142/CHI_fec!J$142)</f>
        <v>0.61382498603698521</v>
      </c>
      <c r="K248" s="310">
        <f>IF(K$142=0,0,K$142/CHI_fec!K$142)</f>
        <v>0.58433242541716168</v>
      </c>
      <c r="L248" s="310">
        <f>IF(L$142=0,0,L$142/CHI_fec!L$142)</f>
        <v>0.60486073350463754</v>
      </c>
      <c r="M248" s="310">
        <f>IF(M$142=0,0,M$142/CHI_fec!M$142)</f>
        <v>0.63398429089039865</v>
      </c>
      <c r="N248" s="310">
        <f>IF(N$142=0,0,N$142/CHI_fec!N$142)</f>
        <v>0.61324810555955067</v>
      </c>
      <c r="O248" s="310">
        <f>IF(O$142=0,0,O$142/CHI_fec!O$142)</f>
        <v>0.62655971216076489</v>
      </c>
      <c r="P248" s="310">
        <f>IF(P$142=0,0,P$142/CHI_fec!P$142)</f>
        <v>0.63686980991281217</v>
      </c>
      <c r="Q248" s="310">
        <f>IF(Q$142=0,0,Q$142/CHI_fec!Q$142)</f>
        <v>0.64594462686886112</v>
      </c>
      <c r="R248" s="310">
        <f>IF(R$142=0,0,R$142/CHI_fec!R$142)</f>
        <v>0.63314999911988112</v>
      </c>
      <c r="S248" s="310">
        <f>IF(S$142=0,0,S$142/CHI_fec!S$142)</f>
        <v>0.63354542925733015</v>
      </c>
      <c r="T248" s="310">
        <f>IF(T$142=0,0,T$142/CHI_fec!T$142)</f>
        <v>0.65279461230183167</v>
      </c>
      <c r="U248" s="310">
        <f>IF(U$142=0,0,U$142/CHI_fec!U$142)</f>
        <v>0.68388435009758819</v>
      </c>
      <c r="V248" s="310">
        <f>IF(V$142=0,0,V$142/CHI_fec!V$142)</f>
        <v>0.69494896432561248</v>
      </c>
      <c r="W248" s="310">
        <f>IF(W$142=0,0,W$142/CHI_fec!W$142)</f>
        <v>0.62586399876718135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0.5727957346063508</v>
      </c>
      <c r="C249" s="311">
        <f>IF(C$156=0,0,C$156/CHI_fec!C$156)</f>
        <v>0.57399947439191012</v>
      </c>
      <c r="D249" s="311">
        <f>IF(D$156=0,0,D$156/CHI_fec!D$156)</f>
        <v>0.57399947439191024</v>
      </c>
      <c r="E249" s="311">
        <f>IF(E$156=0,0,E$156/CHI_fec!E$156)</f>
        <v>0.57979960340327852</v>
      </c>
      <c r="F249" s="311">
        <f>IF(F$156=0,0,F$156/CHI_fec!F$156)</f>
        <v>0.5797996034032783</v>
      </c>
      <c r="G249" s="311">
        <f>IF(G$156=0,0,G$156/CHI_fec!G$156)</f>
        <v>0.57979960340327841</v>
      </c>
      <c r="H249" s="311">
        <f>IF(H$156=0,0,H$156/CHI_fec!H$156)</f>
        <v>0.5797996034032783</v>
      </c>
      <c r="I249" s="311">
        <f>IF(I$156=0,0,I$156/CHI_fec!I$156)</f>
        <v>0.58347337410780065</v>
      </c>
      <c r="J249" s="311">
        <f>IF(J$156=0,0,J$156/CHI_fec!J$156)</f>
        <v>0.58347337410780054</v>
      </c>
      <c r="K249" s="311">
        <f>IF(K$156=0,0,K$156/CHI_fec!K$156)</f>
        <v>0.58347337410780042</v>
      </c>
      <c r="L249" s="311">
        <f>IF(L$156=0,0,L$156/CHI_fec!L$156)</f>
        <v>0.58347337410780042</v>
      </c>
      <c r="M249" s="311">
        <f>IF(M$156=0,0,M$156/CHI_fec!M$156)</f>
        <v>0.58347337410780054</v>
      </c>
      <c r="N249" s="311">
        <f>IF(N$156=0,0,N$156/CHI_fec!N$156)</f>
        <v>0.58347337410780054</v>
      </c>
      <c r="O249" s="311">
        <f>IF(O$156=0,0,O$156/CHI_fec!O$156)</f>
        <v>0.59257307548677329</v>
      </c>
      <c r="P249" s="311">
        <f>IF(P$156=0,0,P$156/CHI_fec!P$156)</f>
        <v>0.59257307548677318</v>
      </c>
      <c r="Q249" s="311">
        <f>IF(Q$156=0,0,Q$156/CHI_fec!Q$156)</f>
        <v>0.5925730754867734</v>
      </c>
      <c r="R249" s="311">
        <f>IF(R$156=0,0,R$156/CHI_fec!R$156)</f>
        <v>0.59257307548677329</v>
      </c>
      <c r="S249" s="311">
        <f>IF(S$156=0,0,S$156/CHI_fec!S$156)</f>
        <v>0.59257307548677352</v>
      </c>
      <c r="T249" s="311">
        <f>IF(T$156=0,0,T$156/CHI_fec!T$156)</f>
        <v>0.60775543036009183</v>
      </c>
      <c r="U249" s="311">
        <f>IF(U$156=0,0,U$156/CHI_fec!U$156)</f>
        <v>0.62606738732408262</v>
      </c>
      <c r="V249" s="311">
        <f>IF(V$156=0,0,V$156/CHI_fec!V$156)</f>
        <v>0.6425481485916742</v>
      </c>
      <c r="W249" s="311">
        <f>IF(W$156=0,0,W$156/CHI_fec!W$156)</f>
        <v>0.64511446274587514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IT: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5130.1003548195968</v>
      </c>
      <c r="C5" s="225">
        <f t="shared" si="0"/>
        <v>4344.4191836061364</v>
      </c>
      <c r="D5" s="225">
        <f t="shared" si="0"/>
        <v>4399.7864584691542</v>
      </c>
      <c r="E5" s="225">
        <f t="shared" si="0"/>
        <v>4711.178467809521</v>
      </c>
      <c r="F5" s="225">
        <f t="shared" si="0"/>
        <v>3744.3686526228194</v>
      </c>
      <c r="G5" s="225">
        <f t="shared" si="0"/>
        <v>3938.134925071251</v>
      </c>
      <c r="H5" s="225">
        <f t="shared" si="0"/>
        <v>3764.757349155564</v>
      </c>
      <c r="I5" s="225">
        <f t="shared" si="0"/>
        <v>4317.4588507418848</v>
      </c>
      <c r="J5" s="225">
        <f t="shared" si="0"/>
        <v>3634.5662952749135</v>
      </c>
      <c r="K5" s="225">
        <f t="shared" si="0"/>
        <v>2800.328400213114</v>
      </c>
      <c r="L5" s="225">
        <f t="shared" si="0"/>
        <v>3423.7109952679589</v>
      </c>
      <c r="M5" s="225">
        <f t="shared" si="0"/>
        <v>3354.5307685535909</v>
      </c>
      <c r="N5" s="225">
        <f t="shared" si="0"/>
        <v>3370.2015220012199</v>
      </c>
      <c r="O5" s="225">
        <f t="shared" si="0"/>
        <v>3131.3767851916591</v>
      </c>
      <c r="P5" s="225">
        <f t="shared" si="0"/>
        <v>3221.2215903426877</v>
      </c>
      <c r="Q5" s="225">
        <f t="shared" si="0"/>
        <v>2851.5043324435837</v>
      </c>
      <c r="R5" s="225">
        <f t="shared" si="0"/>
        <v>3354.39924637274</v>
      </c>
      <c r="S5" s="225">
        <f t="shared" si="0"/>
        <v>3352.3507031145318</v>
      </c>
      <c r="T5" s="225">
        <f t="shared" si="0"/>
        <v>3518.0560457578504</v>
      </c>
      <c r="U5" s="225">
        <f t="shared" si="0"/>
        <v>3129.4017484301949</v>
      </c>
      <c r="V5" s="225">
        <f t="shared" si="0"/>
        <v>2916.5734209383522</v>
      </c>
      <c r="W5" s="225">
        <f t="shared" si="0"/>
        <v>4245.4444379537617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98.020208671020413</v>
      </c>
      <c r="C10" s="262">
        <v>81.968105983740813</v>
      </c>
      <c r="D10" s="262">
        <v>81.581957394768921</v>
      </c>
      <c r="E10" s="262">
        <v>87.046931983515918</v>
      </c>
      <c r="F10" s="262">
        <v>71.039345828290962</v>
      </c>
      <c r="G10" s="262">
        <v>76.994661033769162</v>
      </c>
      <c r="H10" s="262">
        <v>71.14339762400148</v>
      </c>
      <c r="I10" s="262">
        <v>82.083511622223469</v>
      </c>
      <c r="J10" s="262">
        <v>58.064848307188647</v>
      </c>
      <c r="K10" s="262">
        <v>58.495927204709581</v>
      </c>
      <c r="L10" s="262">
        <v>63.752618258564631</v>
      </c>
      <c r="M10" s="262">
        <v>60.806269776744458</v>
      </c>
      <c r="N10" s="262">
        <v>52.66479713918072</v>
      </c>
      <c r="O10" s="262">
        <v>49.665127834907857</v>
      </c>
      <c r="P10" s="262">
        <v>45.815961687163579</v>
      </c>
      <c r="Q10" s="262">
        <v>44.393770898508663</v>
      </c>
      <c r="R10" s="262">
        <v>50.487586388830479</v>
      </c>
      <c r="S10" s="262">
        <v>53.276306323545313</v>
      </c>
      <c r="T10" s="262">
        <v>53.444387714374123</v>
      </c>
      <c r="U10" s="262">
        <v>51.465913754211783</v>
      </c>
      <c r="V10" s="262">
        <v>44.938778933602343</v>
      </c>
      <c r="W10" s="262">
        <v>98.922493102944443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1.7986342588638149</v>
      </c>
      <c r="G11" s="228">
        <v>1.9877288889259801</v>
      </c>
      <c r="H11" s="228">
        <v>1.1827566726220511</v>
      </c>
      <c r="I11" s="228">
        <v>1.9132203479371841</v>
      </c>
      <c r="J11" s="228">
        <v>1.250872854235181</v>
      </c>
      <c r="K11" s="228">
        <v>0</v>
      </c>
      <c r="L11" s="228">
        <v>0</v>
      </c>
      <c r="M11" s="228">
        <v>22.627725703016189</v>
      </c>
      <c r="N11" s="228">
        <v>9.5004087596339435</v>
      </c>
      <c r="O11" s="228">
        <v>5.296152464559519</v>
      </c>
      <c r="P11" s="228">
        <v>6.0989303135041837</v>
      </c>
      <c r="Q11" s="228">
        <v>6.5645252685294064</v>
      </c>
      <c r="R11" s="228">
        <v>5.9743196359445738</v>
      </c>
      <c r="S11" s="228">
        <v>4.4507268657205099</v>
      </c>
      <c r="T11" s="228">
        <v>8.6046692379937486</v>
      </c>
      <c r="U11" s="228">
        <v>8.0587565848404861</v>
      </c>
      <c r="V11" s="228">
        <v>6.9060659730363954</v>
      </c>
      <c r="W11" s="228">
        <v>8.1651484781032231</v>
      </c>
      <c r="DA11" s="69" t="s">
        <v>1275</v>
      </c>
    </row>
    <row r="12" spans="1:105" ht="12" customHeight="1" x14ac:dyDescent="0.25">
      <c r="A12" s="37" t="s">
        <v>162</v>
      </c>
      <c r="B12" s="228">
        <v>98.020208671020413</v>
      </c>
      <c r="C12" s="228">
        <v>81.968105983740813</v>
      </c>
      <c r="D12" s="228">
        <v>81.581957394768921</v>
      </c>
      <c r="E12" s="228">
        <v>87.046931983515918</v>
      </c>
      <c r="F12" s="228">
        <v>69.240711569427148</v>
      </c>
      <c r="G12" s="228">
        <v>75.006932144843177</v>
      </c>
      <c r="H12" s="228">
        <v>69.960640951379432</v>
      </c>
      <c r="I12" s="228">
        <v>80.170291274286285</v>
      </c>
      <c r="J12" s="228">
        <v>56.813975452953457</v>
      </c>
      <c r="K12" s="228">
        <v>58.495927204709581</v>
      </c>
      <c r="L12" s="228">
        <v>63.752618258564631</v>
      </c>
      <c r="M12" s="228">
        <v>38.178544073728261</v>
      </c>
      <c r="N12" s="228">
        <v>43.164388379546779</v>
      </c>
      <c r="O12" s="228">
        <v>44.368975370348338</v>
      </c>
      <c r="P12" s="228">
        <v>39.717031373659403</v>
      </c>
      <c r="Q12" s="228">
        <v>37.829245629979248</v>
      </c>
      <c r="R12" s="228">
        <v>44.513266752885897</v>
      </c>
      <c r="S12" s="228">
        <v>48.825579457824801</v>
      </c>
      <c r="T12" s="228">
        <v>44.839718476380384</v>
      </c>
      <c r="U12" s="228">
        <v>43.407157169371303</v>
      </c>
      <c r="V12" s="228">
        <v>38.032712960565938</v>
      </c>
      <c r="W12" s="228">
        <v>90.757344624841224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2333.113396001484</v>
      </c>
      <c r="C25" s="296">
        <v>1786.618006507985</v>
      </c>
      <c r="D25" s="296">
        <v>1825.1434553692991</v>
      </c>
      <c r="E25" s="296">
        <v>1953.720707373596</v>
      </c>
      <c r="F25" s="296">
        <v>1091.357626708246</v>
      </c>
      <c r="G25" s="296">
        <v>1180.191856297133</v>
      </c>
      <c r="H25" s="296">
        <v>1114.91251065144</v>
      </c>
      <c r="I25" s="296">
        <v>1474.4152022311939</v>
      </c>
      <c r="J25" s="296">
        <v>1147.79701447305</v>
      </c>
      <c r="K25" s="296">
        <v>836.76081621127253</v>
      </c>
      <c r="L25" s="296">
        <v>1068.1497211353769</v>
      </c>
      <c r="M25" s="296">
        <v>956.1170122752003</v>
      </c>
      <c r="N25" s="296">
        <v>1182.9797741751279</v>
      </c>
      <c r="O25" s="296">
        <v>958.65470977353061</v>
      </c>
      <c r="P25" s="296">
        <v>1036.3889690526621</v>
      </c>
      <c r="Q25" s="296">
        <v>818.81795298483098</v>
      </c>
      <c r="R25" s="296">
        <v>1011.66222187394</v>
      </c>
      <c r="S25" s="296">
        <v>964.45399783812672</v>
      </c>
      <c r="T25" s="296">
        <v>989.87075368458295</v>
      </c>
      <c r="U25" s="296">
        <v>927.85820282878751</v>
      </c>
      <c r="V25" s="296">
        <v>765.44733409472121</v>
      </c>
      <c r="W25" s="296">
        <v>1543.6758856432959</v>
      </c>
      <c r="DA25" s="70" t="s">
        <v>1280</v>
      </c>
    </row>
    <row r="26" spans="1:105" ht="12" customHeight="1" x14ac:dyDescent="0.25">
      <c r="A26" s="46" t="s">
        <v>30</v>
      </c>
      <c r="B26" s="231">
        <v>6.7587794844849904</v>
      </c>
      <c r="C26" s="231">
        <v>7.3716569693815854</v>
      </c>
      <c r="D26" s="231">
        <v>7.0706838371423517</v>
      </c>
      <c r="E26" s="231">
        <v>5.2003086747641447</v>
      </c>
      <c r="F26" s="231">
        <v>3.1541387264488718</v>
      </c>
      <c r="G26" s="231">
        <v>4.0918094585827554</v>
      </c>
      <c r="H26" s="231">
        <v>4.7392335511654702</v>
      </c>
      <c r="I26" s="231">
        <v>4.3161494390403714</v>
      </c>
      <c r="J26" s="231">
        <v>4.00637088220207</v>
      </c>
      <c r="K26" s="231">
        <v>2.1966953703130758</v>
      </c>
      <c r="L26" s="231">
        <v>2.841051961753136</v>
      </c>
      <c r="M26" s="231">
        <v>2.777876861674776</v>
      </c>
      <c r="N26" s="231">
        <v>2.3475746913036382</v>
      </c>
      <c r="O26" s="231">
        <v>0.99281289397877159</v>
      </c>
      <c r="P26" s="231">
        <v>1.087251365879307</v>
      </c>
      <c r="Q26" s="231">
        <v>0.69664257509727956</v>
      </c>
      <c r="R26" s="231">
        <v>0</v>
      </c>
      <c r="S26" s="231">
        <v>0</v>
      </c>
      <c r="T26" s="231">
        <v>1.3183328095819631</v>
      </c>
      <c r="U26" s="231">
        <v>0.63321201855910547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100.57774536193661</v>
      </c>
      <c r="F27" s="231">
        <v>0</v>
      </c>
      <c r="G27" s="231">
        <v>0</v>
      </c>
      <c r="H27" s="231">
        <v>0</v>
      </c>
      <c r="I27" s="231">
        <v>266.3506201547666</v>
      </c>
      <c r="J27" s="231">
        <v>226.87726687789939</v>
      </c>
      <c r="K27" s="231">
        <v>0</v>
      </c>
      <c r="L27" s="231">
        <v>0</v>
      </c>
      <c r="M27" s="231">
        <v>21.60203119097811</v>
      </c>
      <c r="N27" s="231">
        <v>0</v>
      </c>
      <c r="O27" s="231">
        <v>1.190556401125314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7.7847035790594212</v>
      </c>
      <c r="C28" s="231">
        <v>42.877818650550097</v>
      </c>
      <c r="D28" s="231">
        <v>33.973639017247777</v>
      </c>
      <c r="E28" s="231">
        <v>17.31441138681755</v>
      </c>
      <c r="F28" s="231">
        <v>6.3604277454442926</v>
      </c>
      <c r="G28" s="231">
        <v>11.06195706033402</v>
      </c>
      <c r="H28" s="231">
        <v>13.336781612182749</v>
      </c>
      <c r="I28" s="231">
        <v>11.73348000838129</v>
      </c>
      <c r="J28" s="231">
        <v>8.7837439700429858</v>
      </c>
      <c r="K28" s="231">
        <v>6.9994040618427507</v>
      </c>
      <c r="L28" s="231">
        <v>0</v>
      </c>
      <c r="M28" s="231">
        <v>15.192713571115741</v>
      </c>
      <c r="N28" s="231">
        <v>8.504921535583879</v>
      </c>
      <c r="O28" s="231">
        <v>2.2343103302356502</v>
      </c>
      <c r="P28" s="231">
        <v>1.0180563616111651</v>
      </c>
      <c r="Q28" s="231">
        <v>3.2454428689398371</v>
      </c>
      <c r="R28" s="231">
        <v>5.6549170207725368</v>
      </c>
      <c r="S28" s="231">
        <v>4.3343563342113738</v>
      </c>
      <c r="T28" s="231">
        <v>6.1841777106953986</v>
      </c>
      <c r="U28" s="231">
        <v>6.2153409229296566</v>
      </c>
      <c r="V28" s="231">
        <v>7.5072418648668426</v>
      </c>
      <c r="W28" s="231">
        <v>3.7712078364673198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18.538214491689931</v>
      </c>
      <c r="G29" s="231">
        <v>20.01446868655659</v>
      </c>
      <c r="H29" s="231">
        <v>12.596388489385269</v>
      </c>
      <c r="I29" s="231">
        <v>15.186890864426839</v>
      </c>
      <c r="J29" s="231">
        <v>10.50996264247607</v>
      </c>
      <c r="K29" s="231">
        <v>0</v>
      </c>
      <c r="L29" s="231">
        <v>0</v>
      </c>
      <c r="M29" s="231">
        <v>209.64428178619281</v>
      </c>
      <c r="N29" s="231">
        <v>79.945410691885925</v>
      </c>
      <c r="O29" s="231">
        <v>38.684103950463609</v>
      </c>
      <c r="P29" s="231">
        <v>55.72615732302242</v>
      </c>
      <c r="Q29" s="231">
        <v>75.000814473064267</v>
      </c>
      <c r="R29" s="231">
        <v>56.726608261743507</v>
      </c>
      <c r="S29" s="231">
        <v>40.020519727255092</v>
      </c>
      <c r="T29" s="231">
        <v>78.76954915525981</v>
      </c>
      <c r="U29" s="231">
        <v>72.029039482244684</v>
      </c>
      <c r="V29" s="231">
        <v>66.007140904481588</v>
      </c>
      <c r="W29" s="231">
        <v>100.9426296989934</v>
      </c>
      <c r="DA29" s="73" t="s">
        <v>1284</v>
      </c>
    </row>
    <row r="30" spans="1:105" ht="12" customHeight="1" x14ac:dyDescent="0.25">
      <c r="A30" s="46" t="s">
        <v>70</v>
      </c>
      <c r="B30" s="231">
        <v>433.0543988045315</v>
      </c>
      <c r="C30" s="231">
        <v>332.6165775273837</v>
      </c>
      <c r="D30" s="231">
        <v>279.16140725473639</v>
      </c>
      <c r="E30" s="231">
        <v>354.46787323711243</v>
      </c>
      <c r="F30" s="231">
        <v>90.13320066676954</v>
      </c>
      <c r="G30" s="231">
        <v>89.565302164197803</v>
      </c>
      <c r="H30" s="231">
        <v>71.12707707862883</v>
      </c>
      <c r="I30" s="231">
        <v>161.69765816144781</v>
      </c>
      <c r="J30" s="231">
        <v>155.96650005785261</v>
      </c>
      <c r="K30" s="231">
        <v>102.5297865842563</v>
      </c>
      <c r="L30" s="231">
        <v>30.264095387666771</v>
      </c>
      <c r="M30" s="231">
        <v>144.6446668992912</v>
      </c>
      <c r="N30" s="231">
        <v>39.814271026818659</v>
      </c>
      <c r="O30" s="231">
        <v>44.327098354949648</v>
      </c>
      <c r="P30" s="231">
        <v>38.548407781936042</v>
      </c>
      <c r="Q30" s="231">
        <v>103.1581048314271</v>
      </c>
      <c r="R30" s="231">
        <v>113.93218728990981</v>
      </c>
      <c r="S30" s="231">
        <v>76.508931635986585</v>
      </c>
      <c r="T30" s="231">
        <v>76.516129512720568</v>
      </c>
      <c r="U30" s="231">
        <v>50.786915104775723</v>
      </c>
      <c r="V30" s="231">
        <v>44.715630129824262</v>
      </c>
      <c r="W30" s="231">
        <v>43.848990905150877</v>
      </c>
      <c r="DA30" s="73" t="s">
        <v>1285</v>
      </c>
    </row>
    <row r="31" spans="1:105" ht="12" customHeight="1" x14ac:dyDescent="0.25">
      <c r="A31" s="46" t="s">
        <v>34</v>
      </c>
      <c r="B31" s="231">
        <v>619.35503904879431</v>
      </c>
      <c r="C31" s="231">
        <v>5.3233660581133204</v>
      </c>
      <c r="D31" s="231">
        <v>210.66981734604141</v>
      </c>
      <c r="E31" s="231">
        <v>320.68085148860217</v>
      </c>
      <c r="F31" s="231">
        <v>259.51951913533537</v>
      </c>
      <c r="G31" s="231">
        <v>300.21251903430351</v>
      </c>
      <c r="H31" s="231">
        <v>268.03043365255718</v>
      </c>
      <c r="I31" s="231">
        <v>378.74920189542701</v>
      </c>
      <c r="J31" s="231">
        <v>264.29629275532869</v>
      </c>
      <c r="K31" s="231">
        <v>218.9056146121516</v>
      </c>
      <c r="L31" s="231">
        <v>193.54784688368031</v>
      </c>
      <c r="M31" s="231">
        <v>10.506021948801219</v>
      </c>
      <c r="N31" s="231">
        <v>535.66195406804559</v>
      </c>
      <c r="O31" s="231">
        <v>369.4447627670807</v>
      </c>
      <c r="P31" s="231">
        <v>382.28781094591949</v>
      </c>
      <c r="Q31" s="231">
        <v>7.2764041536616464</v>
      </c>
      <c r="R31" s="231">
        <v>185.51369953065409</v>
      </c>
      <c r="S31" s="231">
        <v>179.0981604334425</v>
      </c>
      <c r="T31" s="231">
        <v>182.8866679636659</v>
      </c>
      <c r="U31" s="231">
        <v>170.58466669703219</v>
      </c>
      <c r="V31" s="231">
        <v>63.096888669921007</v>
      </c>
      <c r="W31" s="231">
        <v>49.173921134962548</v>
      </c>
      <c r="DA31" s="73" t="s">
        <v>1286</v>
      </c>
    </row>
    <row r="32" spans="1:105" ht="12" customHeight="1" x14ac:dyDescent="0.25">
      <c r="A32" s="46" t="s">
        <v>162</v>
      </c>
      <c r="B32" s="231">
        <v>1266.1604750846141</v>
      </c>
      <c r="C32" s="231">
        <v>1398.428587302556</v>
      </c>
      <c r="D32" s="231">
        <v>1294.267907914131</v>
      </c>
      <c r="E32" s="231">
        <v>1155.479517224363</v>
      </c>
      <c r="F32" s="231">
        <v>713.65212594255775</v>
      </c>
      <c r="G32" s="231">
        <v>755.24579989315782</v>
      </c>
      <c r="H32" s="231">
        <v>745.08259626752056</v>
      </c>
      <c r="I32" s="231">
        <v>636.38120170770389</v>
      </c>
      <c r="J32" s="231">
        <v>477.35687728724798</v>
      </c>
      <c r="K32" s="231">
        <v>506.12931558270878</v>
      </c>
      <c r="L32" s="231">
        <v>638.86153948229469</v>
      </c>
      <c r="M32" s="231">
        <v>353.72151656020731</v>
      </c>
      <c r="N32" s="231">
        <v>363.22592464957222</v>
      </c>
      <c r="O32" s="231">
        <v>324.07942688350568</v>
      </c>
      <c r="P32" s="231">
        <v>362.89602027938349</v>
      </c>
      <c r="Q32" s="231">
        <v>432.20554679739229</v>
      </c>
      <c r="R32" s="231">
        <v>422.65677088136232</v>
      </c>
      <c r="S32" s="231">
        <v>439.03504412648562</v>
      </c>
      <c r="T32" s="231">
        <v>410.47532577286762</v>
      </c>
      <c r="U32" s="231">
        <v>387.9724873991255</v>
      </c>
      <c r="V32" s="231">
        <v>363.51095590012392</v>
      </c>
      <c r="W32" s="231">
        <v>1121.9985840425841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202.6351874199826</v>
      </c>
      <c r="M34" s="231">
        <v>198.02790345693921</v>
      </c>
      <c r="N34" s="231">
        <v>153.4797175119177</v>
      </c>
      <c r="O34" s="231">
        <v>177.7016381921913</v>
      </c>
      <c r="P34" s="231">
        <v>194.8252649949105</v>
      </c>
      <c r="Q34" s="231">
        <v>197.23499728524851</v>
      </c>
      <c r="R34" s="231">
        <v>227.17803888949811</v>
      </c>
      <c r="S34" s="231">
        <v>225.45698558074551</v>
      </c>
      <c r="T34" s="231">
        <v>233.72057075979171</v>
      </c>
      <c r="U34" s="231">
        <v>239.6365412041207</v>
      </c>
      <c r="V34" s="231">
        <v>220.60947662550359</v>
      </c>
      <c r="W34" s="231">
        <v>223.9405520251386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1190.341220434424</v>
      </c>
      <c r="C36" s="263">
        <v>1004.356627012436</v>
      </c>
      <c r="D36" s="263">
        <v>984.45476048195542</v>
      </c>
      <c r="E36" s="263">
        <v>1028.4307943362819</v>
      </c>
      <c r="F36" s="263">
        <v>862.91900744702752</v>
      </c>
      <c r="G36" s="263">
        <v>943.6825803177129</v>
      </c>
      <c r="H36" s="263">
        <v>891.99791999636943</v>
      </c>
      <c r="I36" s="263">
        <v>1031.4674921025801</v>
      </c>
      <c r="J36" s="263">
        <v>922.84362959497537</v>
      </c>
      <c r="K36" s="263">
        <v>753.57388620796712</v>
      </c>
      <c r="L36" s="263">
        <v>842.13178751282214</v>
      </c>
      <c r="M36" s="263">
        <v>906.55332348552747</v>
      </c>
      <c r="N36" s="263">
        <v>749.1275011311493</v>
      </c>
      <c r="O36" s="263">
        <v>750.00357148437547</v>
      </c>
      <c r="P36" s="263">
        <v>695.5515101744885</v>
      </c>
      <c r="Q36" s="263">
        <v>709.93741050902622</v>
      </c>
      <c r="R36" s="263">
        <v>794.56464412937135</v>
      </c>
      <c r="S36" s="263">
        <v>827.31681265278667</v>
      </c>
      <c r="T36" s="263">
        <v>830.76505262533237</v>
      </c>
      <c r="U36" s="263">
        <v>768.30017001370322</v>
      </c>
      <c r="V36" s="263">
        <v>690.05280406732982</v>
      </c>
      <c r="W36" s="263">
        <v>1070.2983391744799</v>
      </c>
      <c r="DA36" s="70" t="s">
        <v>1291</v>
      </c>
    </row>
    <row r="37" spans="1:105" ht="12" customHeight="1" x14ac:dyDescent="0.25">
      <c r="A37" s="60" t="s">
        <v>1014</v>
      </c>
      <c r="B37" s="264">
        <v>1190.341220434424</v>
      </c>
      <c r="C37" s="264">
        <v>1004.356627012436</v>
      </c>
      <c r="D37" s="264">
        <v>984.45476048195542</v>
      </c>
      <c r="E37" s="264">
        <v>1028.4307943362819</v>
      </c>
      <c r="F37" s="264">
        <v>862.91900744702752</v>
      </c>
      <c r="G37" s="264">
        <v>943.6825803177129</v>
      </c>
      <c r="H37" s="264">
        <v>891.99791999636943</v>
      </c>
      <c r="I37" s="264">
        <v>1031.4674921025801</v>
      </c>
      <c r="J37" s="264">
        <v>922.84362959497537</v>
      </c>
      <c r="K37" s="264">
        <v>753.57388620796712</v>
      </c>
      <c r="L37" s="264">
        <v>842.13178751282214</v>
      </c>
      <c r="M37" s="264">
        <v>906.55332348552747</v>
      </c>
      <c r="N37" s="264">
        <v>749.1275011311493</v>
      </c>
      <c r="O37" s="264">
        <v>750.00357148437547</v>
      </c>
      <c r="P37" s="264">
        <v>695.5515101744885</v>
      </c>
      <c r="Q37" s="264">
        <v>709.93741050902622</v>
      </c>
      <c r="R37" s="264">
        <v>794.56464412937135</v>
      </c>
      <c r="S37" s="264">
        <v>827.31681265278667</v>
      </c>
      <c r="T37" s="264">
        <v>830.76505262533237</v>
      </c>
      <c r="U37" s="264">
        <v>768.30017001370322</v>
      </c>
      <c r="V37" s="264">
        <v>690.05280406732982</v>
      </c>
      <c r="W37" s="264">
        <v>1070.2983391744799</v>
      </c>
      <c r="DA37" s="72" t="s">
        <v>1292</v>
      </c>
    </row>
    <row r="38" spans="1:105" ht="12" customHeight="1" x14ac:dyDescent="0.25">
      <c r="A38" s="59" t="s">
        <v>30</v>
      </c>
      <c r="B38" s="232">
        <v>4.6945088772693921</v>
      </c>
      <c r="C38" s="232">
        <v>4.1563997112745792</v>
      </c>
      <c r="D38" s="232">
        <v>4.3114784902033394</v>
      </c>
      <c r="E38" s="232">
        <v>3.489911786044825</v>
      </c>
      <c r="F38" s="232">
        <v>3.2719903481206312</v>
      </c>
      <c r="G38" s="232">
        <v>4.3880227006858679</v>
      </c>
      <c r="H38" s="232">
        <v>4.991706147563427</v>
      </c>
      <c r="I38" s="232">
        <v>5.3682446314395804</v>
      </c>
      <c r="J38" s="232">
        <v>5.6307063343280888</v>
      </c>
      <c r="K38" s="232">
        <v>2.679223647769692</v>
      </c>
      <c r="L38" s="232">
        <v>3.5605041348830428</v>
      </c>
      <c r="M38" s="232">
        <v>3.4688143464450141</v>
      </c>
      <c r="N38" s="232">
        <v>3.561152436341481</v>
      </c>
      <c r="O38" s="232">
        <v>1.8147233745570299</v>
      </c>
      <c r="P38" s="232">
        <v>1.646590515240661</v>
      </c>
      <c r="Q38" s="232">
        <v>0.80509091848409509</v>
      </c>
      <c r="R38" s="232">
        <v>0</v>
      </c>
      <c r="S38" s="232">
        <v>0</v>
      </c>
      <c r="T38" s="232">
        <v>1.9105085137056601</v>
      </c>
      <c r="U38" s="232">
        <v>0.93984183178733793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5.4070946008367908</v>
      </c>
      <c r="C39" s="297">
        <v>24.176023626636692</v>
      </c>
      <c r="D39" s="297">
        <v>20.716046316107938</v>
      </c>
      <c r="E39" s="297">
        <v>11.61965032201168</v>
      </c>
      <c r="F39" s="297">
        <v>6.5980795386393796</v>
      </c>
      <c r="G39" s="297">
        <v>11.86275147610867</v>
      </c>
      <c r="H39" s="297">
        <v>14.04727031143503</v>
      </c>
      <c r="I39" s="297">
        <v>14.59360755523352</v>
      </c>
      <c r="J39" s="297">
        <v>12.34500855398905</v>
      </c>
      <c r="K39" s="297">
        <v>8.5369000801015158</v>
      </c>
      <c r="L39" s="297">
        <v>0</v>
      </c>
      <c r="M39" s="297">
        <v>18.971576286913951</v>
      </c>
      <c r="N39" s="297">
        <v>12.901537130867061</v>
      </c>
      <c r="O39" s="297">
        <v>4.0840073762978024</v>
      </c>
      <c r="P39" s="297">
        <v>1.541797970199511</v>
      </c>
      <c r="Q39" s="297">
        <v>3.750670248480819</v>
      </c>
      <c r="R39" s="297">
        <v>7.5015334717038922</v>
      </c>
      <c r="S39" s="297">
        <v>6.4045244165793713</v>
      </c>
      <c r="T39" s="297">
        <v>8.9620193631521534</v>
      </c>
      <c r="U39" s="297">
        <v>9.2250892702279934</v>
      </c>
      <c r="V39" s="297">
        <v>10.75348296113315</v>
      </c>
      <c r="W39" s="297">
        <v>3.176798417137622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19.230878584877829</v>
      </c>
      <c r="G40" s="297">
        <v>21.463351074318009</v>
      </c>
      <c r="H40" s="297">
        <v>13.26743431838231</v>
      </c>
      <c r="I40" s="297">
        <v>18.88881432459031</v>
      </c>
      <c r="J40" s="297">
        <v>14.771102068317409</v>
      </c>
      <c r="K40" s="297">
        <v>0</v>
      </c>
      <c r="L40" s="297">
        <v>0</v>
      </c>
      <c r="M40" s="297">
        <v>261.78881517147931</v>
      </c>
      <c r="N40" s="297">
        <v>121.27315697956919</v>
      </c>
      <c r="O40" s="297">
        <v>70.70914176120813</v>
      </c>
      <c r="P40" s="297">
        <v>84.394616533490307</v>
      </c>
      <c r="Q40" s="297">
        <v>86.676405906921005</v>
      </c>
      <c r="R40" s="297">
        <v>75.250715271073872</v>
      </c>
      <c r="S40" s="297">
        <v>59.135053971984341</v>
      </c>
      <c r="T40" s="297">
        <v>114.151671860158</v>
      </c>
      <c r="U40" s="297">
        <v>106.9087484519317</v>
      </c>
      <c r="V40" s="297">
        <v>94.549593286887941</v>
      </c>
      <c r="W40" s="297">
        <v>85.032276171196926</v>
      </c>
      <c r="DA40" s="122" t="s">
        <v>1295</v>
      </c>
    </row>
    <row r="41" spans="1:105" ht="12" customHeight="1" x14ac:dyDescent="0.25">
      <c r="A41" s="59" t="s">
        <v>70</v>
      </c>
      <c r="B41" s="297">
        <v>300.79065668516091</v>
      </c>
      <c r="C41" s="297">
        <v>187.54093584958741</v>
      </c>
      <c r="D41" s="297">
        <v>170.22376200038531</v>
      </c>
      <c r="E41" s="297">
        <v>237.8823423670224</v>
      </c>
      <c r="F41" s="297">
        <v>93.500948501058375</v>
      </c>
      <c r="G41" s="297">
        <v>96.049091011782835</v>
      </c>
      <c r="H41" s="297">
        <v>74.916220962416276</v>
      </c>
      <c r="I41" s="297">
        <v>201.11272735138161</v>
      </c>
      <c r="J41" s="297">
        <v>219.2012635974524</v>
      </c>
      <c r="K41" s="297">
        <v>125.0515809018017</v>
      </c>
      <c r="L41" s="297">
        <v>37.928006321922183</v>
      </c>
      <c r="M41" s="297">
        <v>180.62193562263241</v>
      </c>
      <c r="N41" s="297">
        <v>60.396241616312722</v>
      </c>
      <c r="O41" s="297">
        <v>81.023747776522725</v>
      </c>
      <c r="P41" s="297">
        <v>58.37973133290248</v>
      </c>
      <c r="Q41" s="297">
        <v>119.2170222387209</v>
      </c>
      <c r="R41" s="297">
        <v>151.13680949166911</v>
      </c>
      <c r="S41" s="297">
        <v>113.05100064834259</v>
      </c>
      <c r="T41" s="297">
        <v>110.8860492641551</v>
      </c>
      <c r="U41" s="297">
        <v>75.380229565944418</v>
      </c>
      <c r="V41" s="297">
        <v>64.051322090436784</v>
      </c>
      <c r="W41" s="297">
        <v>36.937610161272367</v>
      </c>
      <c r="DA41" s="122" t="s">
        <v>1296</v>
      </c>
    </row>
    <row r="42" spans="1:105" ht="12" customHeight="1" x14ac:dyDescent="0.25">
      <c r="A42" s="59" t="s">
        <v>162</v>
      </c>
      <c r="B42" s="297">
        <v>879.44896027115738</v>
      </c>
      <c r="C42" s="297">
        <v>788.48326782493689</v>
      </c>
      <c r="D42" s="297">
        <v>789.20347367525881</v>
      </c>
      <c r="E42" s="297">
        <v>775.43888986120271</v>
      </c>
      <c r="F42" s="297">
        <v>740.31711047433134</v>
      </c>
      <c r="G42" s="297">
        <v>809.91936405481749</v>
      </c>
      <c r="H42" s="297">
        <v>784.77528825657237</v>
      </c>
      <c r="I42" s="297">
        <v>791.50409823993505</v>
      </c>
      <c r="J42" s="297">
        <v>670.89554904088845</v>
      </c>
      <c r="K42" s="297">
        <v>617.30618157829417</v>
      </c>
      <c r="L42" s="297">
        <v>800.64327705601693</v>
      </c>
      <c r="M42" s="297">
        <v>441.70218205805668</v>
      </c>
      <c r="N42" s="297">
        <v>550.99541296805887</v>
      </c>
      <c r="O42" s="297">
        <v>592.37195119578973</v>
      </c>
      <c r="P42" s="297">
        <v>549.58877382265553</v>
      </c>
      <c r="Q42" s="297">
        <v>499.48822119641932</v>
      </c>
      <c r="R42" s="297">
        <v>560.67558589492455</v>
      </c>
      <c r="S42" s="297">
        <v>648.72623361588035</v>
      </c>
      <c r="T42" s="297">
        <v>594.85480362416149</v>
      </c>
      <c r="U42" s="297">
        <v>575.84626089381175</v>
      </c>
      <c r="V42" s="297">
        <v>520.69840572887188</v>
      </c>
      <c r="W42" s="297">
        <v>945.15165442487273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152.25572051424589</v>
      </c>
      <c r="C44" s="263">
        <f t="shared" si="1"/>
        <v>123.21540477214572</v>
      </c>
      <c r="D44" s="263">
        <f t="shared" si="1"/>
        <v>123.80735322312995</v>
      </c>
      <c r="E44" s="263">
        <f t="shared" si="1"/>
        <v>132.25863411612789</v>
      </c>
      <c r="F44" s="263">
        <f t="shared" si="1"/>
        <v>94.421772639254414</v>
      </c>
      <c r="G44" s="263">
        <f t="shared" si="1"/>
        <v>102.24122742263602</v>
      </c>
      <c r="H44" s="263">
        <f t="shared" si="1"/>
        <v>95.414320883753192</v>
      </c>
      <c r="I44" s="263">
        <f t="shared" si="1"/>
        <v>114.52144478588754</v>
      </c>
      <c r="J44" s="263">
        <f t="shared" si="1"/>
        <v>83.558202899699779</v>
      </c>
      <c r="K44" s="263">
        <f t="shared" si="1"/>
        <v>76.986270589164562</v>
      </c>
      <c r="L44" s="263">
        <f t="shared" si="1"/>
        <v>87.805633361195447</v>
      </c>
      <c r="M44" s="263">
        <f t="shared" si="1"/>
        <v>66.944863016118461</v>
      </c>
      <c r="N44" s="263">
        <f t="shared" si="1"/>
        <v>74.021514031930892</v>
      </c>
      <c r="O44" s="263">
        <f t="shared" si="1"/>
        <v>68.155721167294757</v>
      </c>
      <c r="P44" s="263">
        <f t="shared" si="1"/>
        <v>65.82610503515258</v>
      </c>
      <c r="Q44" s="263">
        <f t="shared" si="1"/>
        <v>58.673779565980112</v>
      </c>
      <c r="R44" s="263">
        <f t="shared" si="1"/>
        <v>69.808569322611277</v>
      </c>
      <c r="S44" s="263">
        <f t="shared" si="1"/>
        <v>72.299024912038831</v>
      </c>
      <c r="T44" s="263">
        <f t="shared" si="1"/>
        <v>70.309890857921602</v>
      </c>
      <c r="U44" s="263">
        <f t="shared" si="1"/>
        <v>67.310769548765251</v>
      </c>
      <c r="V44" s="263">
        <f t="shared" si="1"/>
        <v>57.662536450764954</v>
      </c>
      <c r="W44" s="263">
        <f t="shared" si="1"/>
        <v>129.60223219700012</v>
      </c>
      <c r="DA44" s="70"/>
    </row>
    <row r="45" spans="1:105" ht="12" customHeight="1" x14ac:dyDescent="0.25">
      <c r="A45" s="60" t="s">
        <v>1024</v>
      </c>
      <c r="B45" s="264">
        <v>93.984643244821712</v>
      </c>
      <c r="C45" s="264">
        <v>78.593417651162611</v>
      </c>
      <c r="D45" s="264">
        <v>78.223167088895181</v>
      </c>
      <c r="E45" s="264">
        <v>83.463144579549692</v>
      </c>
      <c r="F45" s="264">
        <v>67.164381419658881</v>
      </c>
      <c r="G45" s="264">
        <v>72.765141532899179</v>
      </c>
      <c r="H45" s="264">
        <v>67.568630585047941</v>
      </c>
      <c r="I45" s="264">
        <v>77.696932816743242</v>
      </c>
      <c r="J45" s="264">
        <v>54.89119998651136</v>
      </c>
      <c r="K45" s="264">
        <v>56.087606057454643</v>
      </c>
      <c r="L45" s="264">
        <v>61.127875202391451</v>
      </c>
      <c r="M45" s="264">
        <v>43.065197160021448</v>
      </c>
      <c r="N45" s="264">
        <v>44.475798016899716</v>
      </c>
      <c r="O45" s="264">
        <v>44.212674608285901</v>
      </c>
      <c r="P45" s="264">
        <v>39.941593034858812</v>
      </c>
      <c r="Q45" s="264">
        <v>38.223250119043421</v>
      </c>
      <c r="R45" s="264">
        <v>44.541624474408017</v>
      </c>
      <c r="S45" s="264">
        <v>48.21113723064866</v>
      </c>
      <c r="T45" s="264">
        <v>45.587202593582823</v>
      </c>
      <c r="U45" s="264">
        <v>44.136886477000957</v>
      </c>
      <c r="V45" s="264">
        <v>38.544974129469253</v>
      </c>
      <c r="W45" s="264">
        <v>91.047888046635435</v>
      </c>
      <c r="DA45" s="72" t="s">
        <v>1299</v>
      </c>
    </row>
    <row r="46" spans="1:105" ht="12" customHeight="1" x14ac:dyDescent="0.25">
      <c r="A46" s="60" t="s">
        <v>1026</v>
      </c>
      <c r="B46" s="264">
        <v>58.271077269424183</v>
      </c>
      <c r="C46" s="264">
        <v>44.621987120983107</v>
      </c>
      <c r="D46" s="264">
        <v>45.584186134234763</v>
      </c>
      <c r="E46" s="264">
        <v>48.795489536578209</v>
      </c>
      <c r="F46" s="264">
        <v>27.25739121959554</v>
      </c>
      <c r="G46" s="264">
        <v>29.47608588973684</v>
      </c>
      <c r="H46" s="264">
        <v>27.84569029870525</v>
      </c>
      <c r="I46" s="264">
        <v>36.824511969144297</v>
      </c>
      <c r="J46" s="264">
        <v>28.667002913188419</v>
      </c>
      <c r="K46" s="264">
        <v>20.898664531709919</v>
      </c>
      <c r="L46" s="264">
        <v>26.677758158803989</v>
      </c>
      <c r="M46" s="264">
        <v>23.879665856097009</v>
      </c>
      <c r="N46" s="264">
        <v>29.545716015031179</v>
      </c>
      <c r="O46" s="264">
        <v>23.943046559008859</v>
      </c>
      <c r="P46" s="264">
        <v>25.884512000293771</v>
      </c>
      <c r="Q46" s="264">
        <v>20.450529446936692</v>
      </c>
      <c r="R46" s="264">
        <v>25.266944848203259</v>
      </c>
      <c r="S46" s="264">
        <v>24.087887681390171</v>
      </c>
      <c r="T46" s="264">
        <v>24.722688264338771</v>
      </c>
      <c r="U46" s="264">
        <v>23.173883071764301</v>
      </c>
      <c r="V46" s="264">
        <v>19.117562321295701</v>
      </c>
      <c r="W46" s="264">
        <v>38.554344150364678</v>
      </c>
      <c r="DA46" s="72" t="s">
        <v>1300</v>
      </c>
    </row>
    <row r="47" spans="1:105" ht="12" customHeight="1" x14ac:dyDescent="0.25">
      <c r="A47" s="64" t="s">
        <v>30</v>
      </c>
      <c r="B47" s="231">
        <v>0.1688050663385644</v>
      </c>
      <c r="C47" s="231">
        <v>0.1841120939953878</v>
      </c>
      <c r="D47" s="231">
        <v>0.17659508746034749</v>
      </c>
      <c r="E47" s="231">
        <v>0.12988120900225869</v>
      </c>
      <c r="F47" s="231">
        <v>7.8776737454071225E-2</v>
      </c>
      <c r="G47" s="231">
        <v>0.1021956950491423</v>
      </c>
      <c r="H47" s="231">
        <v>0.1183655474830745</v>
      </c>
      <c r="I47" s="231">
        <v>0.1077987370437023</v>
      </c>
      <c r="J47" s="231">
        <v>0.100061809103178</v>
      </c>
      <c r="K47" s="231">
        <v>5.4863945267415608E-2</v>
      </c>
      <c r="L47" s="231">
        <v>7.0957184795856706E-2</v>
      </c>
      <c r="M47" s="231">
        <v>6.9379344154043593E-2</v>
      </c>
      <c r="N47" s="231">
        <v>5.8632257852164797E-2</v>
      </c>
      <c r="O47" s="231">
        <v>2.4796170198270479E-2</v>
      </c>
      <c r="P47" s="231">
        <v>2.715483459184586E-2</v>
      </c>
      <c r="Q47" s="231">
        <v>1.739911715917232E-2</v>
      </c>
      <c r="R47" s="231">
        <v>0</v>
      </c>
      <c r="S47" s="231">
        <v>0</v>
      </c>
      <c r="T47" s="231">
        <v>3.2926249168010319E-2</v>
      </c>
      <c r="U47" s="231">
        <v>1.5814896320351081E-2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2.5119968800548369</v>
      </c>
      <c r="F48" s="231">
        <v>0</v>
      </c>
      <c r="G48" s="231">
        <v>0</v>
      </c>
      <c r="H48" s="231">
        <v>0</v>
      </c>
      <c r="I48" s="231">
        <v>6.6522859944984747</v>
      </c>
      <c r="J48" s="231">
        <v>5.6664124305209889</v>
      </c>
      <c r="K48" s="231">
        <v>0</v>
      </c>
      <c r="L48" s="231">
        <v>0</v>
      </c>
      <c r="M48" s="231">
        <v>0.53952526733732553</v>
      </c>
      <c r="N48" s="231">
        <v>0</v>
      </c>
      <c r="O48" s="231">
        <v>2.9734947372243609E-2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0.1944282110558187</v>
      </c>
      <c r="C49" s="231">
        <v>1.0709023779180991</v>
      </c>
      <c r="D49" s="231">
        <v>0.84851449899107667</v>
      </c>
      <c r="E49" s="231">
        <v>0.43243907712542301</v>
      </c>
      <c r="F49" s="231">
        <v>0.15885596356206341</v>
      </c>
      <c r="G49" s="231">
        <v>0.27627982236889359</v>
      </c>
      <c r="H49" s="231">
        <v>0.3330950965267368</v>
      </c>
      <c r="I49" s="231">
        <v>0.29305155993677851</v>
      </c>
      <c r="J49" s="231">
        <v>0.21937991718293989</v>
      </c>
      <c r="K49" s="231">
        <v>0.17481482710037161</v>
      </c>
      <c r="L49" s="231">
        <v>0</v>
      </c>
      <c r="M49" s="231">
        <v>0.3794482462583878</v>
      </c>
      <c r="N49" s="231">
        <v>0.2124161392325582</v>
      </c>
      <c r="O49" s="231">
        <v>5.5803404206655791E-2</v>
      </c>
      <c r="P49" s="231">
        <v>2.5426642791448479E-2</v>
      </c>
      <c r="Q49" s="231">
        <v>8.1057119861213403E-2</v>
      </c>
      <c r="R49" s="231">
        <v>0.1412353583989317</v>
      </c>
      <c r="S49" s="231">
        <v>0.10825346650398671</v>
      </c>
      <c r="T49" s="231">
        <v>0.15445400032650311</v>
      </c>
      <c r="U49" s="231">
        <v>0.15523232252514901</v>
      </c>
      <c r="V49" s="231">
        <v>0.18749841800986911</v>
      </c>
      <c r="W49" s="231">
        <v>9.4188453769310634E-2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0.46300438329905153</v>
      </c>
      <c r="G50" s="231">
        <v>0.49987482534692368</v>
      </c>
      <c r="H50" s="231">
        <v>0.31460327999427751</v>
      </c>
      <c r="I50" s="231">
        <v>0.37930282024010348</v>
      </c>
      <c r="J50" s="231">
        <v>0.26249339028615942</v>
      </c>
      <c r="K50" s="231">
        <v>0</v>
      </c>
      <c r="L50" s="231">
        <v>0</v>
      </c>
      <c r="M50" s="231">
        <v>5.2360070299165189</v>
      </c>
      <c r="N50" s="231">
        <v>1.996690435941318</v>
      </c>
      <c r="O50" s="231">
        <v>0.9661615308793452</v>
      </c>
      <c r="P50" s="231">
        <v>1.391798283299498</v>
      </c>
      <c r="Q50" s="231">
        <v>1.8731958176227861</v>
      </c>
      <c r="R50" s="231">
        <v>1.416785218805674</v>
      </c>
      <c r="S50" s="231">
        <v>0.99953941432339766</v>
      </c>
      <c r="T50" s="231">
        <v>1.9673225026997061</v>
      </c>
      <c r="U50" s="231">
        <v>1.798973737198333</v>
      </c>
      <c r="V50" s="231">
        <v>1.6485727674319901</v>
      </c>
      <c r="W50" s="231">
        <v>2.521110111942956</v>
      </c>
      <c r="DA50" s="73" t="s">
        <v>1304</v>
      </c>
    </row>
    <row r="51" spans="1:105" ht="12" customHeight="1" x14ac:dyDescent="0.25">
      <c r="A51" s="64" t="s">
        <v>70</v>
      </c>
      <c r="B51" s="231">
        <v>10.81582505927493</v>
      </c>
      <c r="C51" s="231">
        <v>8.3073228774077403</v>
      </c>
      <c r="D51" s="231">
        <v>6.9722440240841124</v>
      </c>
      <c r="E51" s="231">
        <v>8.8530736938579064</v>
      </c>
      <c r="F51" s="231">
        <v>2.2511373470295322</v>
      </c>
      <c r="G51" s="231">
        <v>2.236953699727493</v>
      </c>
      <c r="H51" s="231">
        <v>1.7764466191399959</v>
      </c>
      <c r="I51" s="231">
        <v>4.0385078364209379</v>
      </c>
      <c r="J51" s="231">
        <v>3.8953683056676418</v>
      </c>
      <c r="K51" s="231">
        <v>2.560750423321887</v>
      </c>
      <c r="L51" s="231">
        <v>0.75586615028926463</v>
      </c>
      <c r="M51" s="231">
        <v>3.6125979028467929</v>
      </c>
      <c r="N51" s="231">
        <v>0.99438821422294488</v>
      </c>
      <c r="O51" s="231">
        <v>1.1070991139125039</v>
      </c>
      <c r="P51" s="231">
        <v>0.96277242774574423</v>
      </c>
      <c r="Q51" s="231">
        <v>2.576443094408269</v>
      </c>
      <c r="R51" s="231">
        <v>2.8455330548539779</v>
      </c>
      <c r="S51" s="231">
        <v>1.910862058741885</v>
      </c>
      <c r="T51" s="231">
        <v>1.911041830557545</v>
      </c>
      <c r="U51" s="231">
        <v>1.2684373847486099</v>
      </c>
      <c r="V51" s="231">
        <v>1.116802956475041</v>
      </c>
      <c r="W51" s="231">
        <v>1.095158058583579</v>
      </c>
      <c r="DA51" s="73" t="s">
        <v>1305</v>
      </c>
    </row>
    <row r="52" spans="1:105" ht="12" customHeight="1" x14ac:dyDescent="0.25">
      <c r="A52" s="64" t="s">
        <v>34</v>
      </c>
      <c r="B52" s="231">
        <v>15.468808931221171</v>
      </c>
      <c r="C52" s="231">
        <v>0.13295464997002401</v>
      </c>
      <c r="D52" s="231">
        <v>5.26162047071751</v>
      </c>
      <c r="E52" s="231">
        <v>8.0092200867484937</v>
      </c>
      <c r="F52" s="231">
        <v>6.4816746491516506</v>
      </c>
      <c r="G52" s="231">
        <v>7.4980097083482002</v>
      </c>
      <c r="H52" s="231">
        <v>6.6942404671339428</v>
      </c>
      <c r="I52" s="231">
        <v>9.4595162186309434</v>
      </c>
      <c r="J52" s="231">
        <v>6.6009777851184719</v>
      </c>
      <c r="K52" s="231">
        <v>5.4673150501971399</v>
      </c>
      <c r="L52" s="231">
        <v>4.8339877351946923</v>
      </c>
      <c r="M52" s="231">
        <v>0.2623949688095113</v>
      </c>
      <c r="N52" s="231">
        <v>13.37851780770024</v>
      </c>
      <c r="O52" s="231">
        <v>9.2271315894373043</v>
      </c>
      <c r="P52" s="231">
        <v>9.5478953611796644</v>
      </c>
      <c r="Q52" s="231">
        <v>0.18173309081686281</v>
      </c>
      <c r="R52" s="231">
        <v>4.6333294980063648</v>
      </c>
      <c r="S52" s="231">
        <v>4.4730970913435284</v>
      </c>
      <c r="T52" s="231">
        <v>4.5677176166072284</v>
      </c>
      <c r="U52" s="231">
        <v>4.2604668556261673</v>
      </c>
      <c r="V52" s="231">
        <v>1.5758872592504209</v>
      </c>
      <c r="W52" s="231">
        <v>1.228151774794469</v>
      </c>
      <c r="DA52" s="73" t="s">
        <v>1306</v>
      </c>
    </row>
    <row r="53" spans="1:105" ht="12" customHeight="1" x14ac:dyDescent="0.25">
      <c r="A53" s="64" t="s">
        <v>162</v>
      </c>
      <c r="B53" s="231">
        <v>31.6232100015337</v>
      </c>
      <c r="C53" s="231">
        <v>34.926695121691857</v>
      </c>
      <c r="D53" s="231">
        <v>32.325212052981712</v>
      </c>
      <c r="E53" s="231">
        <v>28.858878589789288</v>
      </c>
      <c r="F53" s="231">
        <v>17.82394213909917</v>
      </c>
      <c r="G53" s="231">
        <v>18.86277213889619</v>
      </c>
      <c r="H53" s="231">
        <v>18.608939288427219</v>
      </c>
      <c r="I53" s="231">
        <v>15.89404880237335</v>
      </c>
      <c r="J53" s="231">
        <v>11.92230927530904</v>
      </c>
      <c r="K53" s="231">
        <v>12.64092028582311</v>
      </c>
      <c r="L53" s="231">
        <v>15.955996907581261</v>
      </c>
      <c r="M53" s="231">
        <v>8.8344329335480918</v>
      </c>
      <c r="N53" s="231">
        <v>9.0718119221239117</v>
      </c>
      <c r="O53" s="231">
        <v>8.0941017945050824</v>
      </c>
      <c r="P53" s="231">
        <v>9.0635723384501254</v>
      </c>
      <c r="Q53" s="231">
        <v>10.79462440911233</v>
      </c>
      <c r="R53" s="231">
        <v>10.55613730420564</v>
      </c>
      <c r="S53" s="231">
        <v>10.96519570121367</v>
      </c>
      <c r="T53" s="231">
        <v>10.25189751440937</v>
      </c>
      <c r="U53" s="231">
        <v>9.6898739814319583</v>
      </c>
      <c r="V53" s="231">
        <v>9.0789307694347858</v>
      </c>
      <c r="W53" s="231">
        <v>28.022669750634059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5.0609501809429176</v>
      </c>
      <c r="M55" s="231">
        <v>4.9458801632263372</v>
      </c>
      <c r="N55" s="231">
        <v>3.833259237958043</v>
      </c>
      <c r="O55" s="231">
        <v>4.4382180084974516</v>
      </c>
      <c r="P55" s="231">
        <v>4.8658921122354437</v>
      </c>
      <c r="Q55" s="231">
        <v>4.9260767979560613</v>
      </c>
      <c r="R55" s="231">
        <v>5.6739244139326734</v>
      </c>
      <c r="S55" s="231">
        <v>5.6309399492637073</v>
      </c>
      <c r="T55" s="231">
        <v>5.8373285505704056</v>
      </c>
      <c r="U55" s="231">
        <v>5.9850838939137363</v>
      </c>
      <c r="V55" s="231">
        <v>5.5098701506935939</v>
      </c>
      <c r="W55" s="231">
        <v>5.5930660006403112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1356.3698091984229</v>
      </c>
      <c r="C59" s="281">
        <v>1348.2610393298289</v>
      </c>
      <c r="D59" s="281">
        <v>1384.7989320000011</v>
      </c>
      <c r="E59" s="281">
        <v>1509.7213999999999</v>
      </c>
      <c r="F59" s="281">
        <v>1624.6309000000001</v>
      </c>
      <c r="G59" s="281">
        <v>1635.0246</v>
      </c>
      <c r="H59" s="281">
        <v>1591.2891999999999</v>
      </c>
      <c r="I59" s="281">
        <v>1614.9712</v>
      </c>
      <c r="J59" s="281">
        <v>1422.3026</v>
      </c>
      <c r="K59" s="281">
        <v>1074.5115000000001</v>
      </c>
      <c r="L59" s="281">
        <v>1361.8712350000001</v>
      </c>
      <c r="M59" s="281">
        <v>1364.1093000000001</v>
      </c>
      <c r="N59" s="281">
        <v>1311.4079355238309</v>
      </c>
      <c r="O59" s="281">
        <v>1304.8976549315501</v>
      </c>
      <c r="P59" s="281">
        <v>1377.639044393221</v>
      </c>
      <c r="Q59" s="281">
        <v>1219.6814184852381</v>
      </c>
      <c r="R59" s="281">
        <v>1427.876224657987</v>
      </c>
      <c r="S59" s="281">
        <v>1435.0045613880341</v>
      </c>
      <c r="T59" s="281">
        <v>1573.665960875639</v>
      </c>
      <c r="U59" s="281">
        <v>1314.4666922847271</v>
      </c>
      <c r="V59" s="281">
        <v>1358.471967391934</v>
      </c>
      <c r="W59" s="281">
        <v>1402.945487836042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4143.5802709243653</v>
      </c>
      <c r="C61" s="225">
        <f t="shared" si="2"/>
        <v>2768.8715592725366</v>
      </c>
      <c r="D61" s="225">
        <f t="shared" si="2"/>
        <v>2698.9541639501836</v>
      </c>
      <c r="E61" s="225">
        <f t="shared" si="2"/>
        <v>3763.8181185851436</v>
      </c>
      <c r="F61" s="225">
        <f t="shared" si="2"/>
        <v>2576.3716643149892</v>
      </c>
      <c r="G61" s="225">
        <f t="shared" si="2"/>
        <v>2319.5722058815359</v>
      </c>
      <c r="H61" s="225">
        <f t="shared" si="2"/>
        <v>2090.0882044548503</v>
      </c>
      <c r="I61" s="225">
        <f t="shared" si="2"/>
        <v>2877.9999611795383</v>
      </c>
      <c r="J61" s="225">
        <f t="shared" si="2"/>
        <v>1322.7064598577365</v>
      </c>
      <c r="K61" s="225">
        <f t="shared" si="2"/>
        <v>1634.6191391564712</v>
      </c>
      <c r="L61" s="225">
        <f t="shared" si="2"/>
        <v>1038.5648300758517</v>
      </c>
      <c r="M61" s="225">
        <f t="shared" si="2"/>
        <v>999.48418776822905</v>
      </c>
      <c r="N61" s="225">
        <f t="shared" si="2"/>
        <v>1325.9928914668524</v>
      </c>
      <c r="O61" s="225">
        <f t="shared" si="2"/>
        <v>1075.1595094918607</v>
      </c>
      <c r="P61" s="225">
        <f t="shared" si="2"/>
        <v>832.73477405822177</v>
      </c>
      <c r="Q61" s="225">
        <f t="shared" si="2"/>
        <v>854.49674339558771</v>
      </c>
      <c r="R61" s="225">
        <f t="shared" si="2"/>
        <v>914.16565859265484</v>
      </c>
      <c r="S61" s="225">
        <f t="shared" si="2"/>
        <v>729.15118117435998</v>
      </c>
      <c r="T61" s="225">
        <f t="shared" si="2"/>
        <v>854.84812833408637</v>
      </c>
      <c r="U61" s="225">
        <f t="shared" si="2"/>
        <v>734.98094107321742</v>
      </c>
      <c r="V61" s="225">
        <f t="shared" si="2"/>
        <v>751.79774777947273</v>
      </c>
      <c r="W61" s="225">
        <f t="shared" si="2"/>
        <v>1448.0155609584026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121.1695312770205</v>
      </c>
      <c r="C66" s="262">
        <v>85.388679157780615</v>
      </c>
      <c r="D66" s="262">
        <v>82.269098849847921</v>
      </c>
      <c r="E66" s="262">
        <v>115.2254140815876</v>
      </c>
      <c r="F66" s="262">
        <v>97.747583110965351</v>
      </c>
      <c r="G66" s="262">
        <v>87.810959150566319</v>
      </c>
      <c r="H66" s="262">
        <v>77.491121240481931</v>
      </c>
      <c r="I66" s="262">
        <v>98.844986494409426</v>
      </c>
      <c r="J66" s="262">
        <v>39.433748757537607</v>
      </c>
      <c r="K66" s="262">
        <v>62.870711194574831</v>
      </c>
      <c r="L66" s="262">
        <v>36.386858765722323</v>
      </c>
      <c r="M66" s="262">
        <v>34.809915219457693</v>
      </c>
      <c r="N66" s="262">
        <v>38.381343849860691</v>
      </c>
      <c r="O66" s="262">
        <v>33.190140821928793</v>
      </c>
      <c r="P66" s="262">
        <v>23.446030535956321</v>
      </c>
      <c r="Q66" s="262">
        <v>26.452830784732281</v>
      </c>
      <c r="R66" s="262">
        <v>27.212242259844121</v>
      </c>
      <c r="S66" s="262">
        <v>23.036610050541469</v>
      </c>
      <c r="T66" s="262">
        <v>26.718214880489601</v>
      </c>
      <c r="U66" s="262">
        <v>23.68378058095788</v>
      </c>
      <c r="V66" s="262">
        <v>24.67867547849389</v>
      </c>
      <c r="W66" s="262">
        <v>56.884463069964077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2.4748560062683489</v>
      </c>
      <c r="G67" s="228">
        <v>2.266967318569352</v>
      </c>
      <c r="H67" s="228">
        <v>1.288287371381087</v>
      </c>
      <c r="I67" s="228">
        <v>2.303900451080112</v>
      </c>
      <c r="J67" s="228">
        <v>0.84950890770565057</v>
      </c>
      <c r="K67" s="228">
        <v>0</v>
      </c>
      <c r="L67" s="228">
        <v>0</v>
      </c>
      <c r="M67" s="228">
        <v>12.95374993768133</v>
      </c>
      <c r="N67" s="228">
        <v>6.9237607495968287</v>
      </c>
      <c r="O67" s="228">
        <v>3.539305218290127</v>
      </c>
      <c r="P67" s="228">
        <v>3.1210892689207119</v>
      </c>
      <c r="Q67" s="228">
        <v>3.9115910317125411</v>
      </c>
      <c r="R67" s="228">
        <v>3.220091212501186</v>
      </c>
      <c r="S67" s="228">
        <v>1.9244888830019991</v>
      </c>
      <c r="T67" s="228">
        <v>4.301693994604836</v>
      </c>
      <c r="U67" s="228">
        <v>3.708509356740842</v>
      </c>
      <c r="V67" s="228">
        <v>3.7925498873356291</v>
      </c>
      <c r="W67" s="228">
        <v>4.6952929762908608</v>
      </c>
      <c r="DA67" s="69" t="s">
        <v>1319</v>
      </c>
    </row>
    <row r="68" spans="1:105" ht="12" customHeight="1" x14ac:dyDescent="0.25">
      <c r="A68" s="37" t="s">
        <v>162</v>
      </c>
      <c r="B68" s="228">
        <v>121.1695312770205</v>
      </c>
      <c r="C68" s="228">
        <v>85.388679157780615</v>
      </c>
      <c r="D68" s="228">
        <v>82.269098849847921</v>
      </c>
      <c r="E68" s="228">
        <v>115.2254140815876</v>
      </c>
      <c r="F68" s="228">
        <v>95.272727104696997</v>
      </c>
      <c r="G68" s="228">
        <v>85.543991831996962</v>
      </c>
      <c r="H68" s="228">
        <v>76.202833869100843</v>
      </c>
      <c r="I68" s="228">
        <v>96.541086043329315</v>
      </c>
      <c r="J68" s="228">
        <v>38.584239849831967</v>
      </c>
      <c r="K68" s="228">
        <v>62.870711194574831</v>
      </c>
      <c r="L68" s="228">
        <v>36.386858765722323</v>
      </c>
      <c r="M68" s="228">
        <v>21.85616528177637</v>
      </c>
      <c r="N68" s="228">
        <v>31.457583100263861</v>
      </c>
      <c r="O68" s="228">
        <v>29.650835603638662</v>
      </c>
      <c r="P68" s="228">
        <v>20.324941267035609</v>
      </c>
      <c r="Q68" s="228">
        <v>22.541239753019742</v>
      </c>
      <c r="R68" s="228">
        <v>23.99215104734294</v>
      </c>
      <c r="S68" s="228">
        <v>21.11212116753947</v>
      </c>
      <c r="T68" s="228">
        <v>22.416520885884768</v>
      </c>
      <c r="U68" s="228">
        <v>19.975271224217039</v>
      </c>
      <c r="V68" s="228">
        <v>20.886125591158262</v>
      </c>
      <c r="W68" s="228">
        <v>52.189170093673219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2617.3026531263472</v>
      </c>
      <c r="C72" s="263">
        <f t="shared" si="3"/>
        <v>1688.991233084286</v>
      </c>
      <c r="D72" s="263">
        <f t="shared" si="3"/>
        <v>1670.243989217536</v>
      </c>
      <c r="E72" s="263">
        <f t="shared" si="3"/>
        <v>2346.9161920092488</v>
      </c>
      <c r="F72" s="263">
        <f t="shared" si="3"/>
        <v>1362.744553943513</v>
      </c>
      <c r="G72" s="263">
        <f t="shared" si="3"/>
        <v>1221.46496886669</v>
      </c>
      <c r="H72" s="263">
        <f t="shared" si="3"/>
        <v>1102.042706061824</v>
      </c>
      <c r="I72" s="263">
        <f t="shared" si="3"/>
        <v>1611.2347197751401</v>
      </c>
      <c r="J72" s="263">
        <f t="shared" si="3"/>
        <v>707.39201474658023</v>
      </c>
      <c r="K72" s="263">
        <f t="shared" si="3"/>
        <v>816.13945135141023</v>
      </c>
      <c r="L72" s="263">
        <f t="shared" si="3"/>
        <v>553.24686794052116</v>
      </c>
      <c r="M72" s="263">
        <f t="shared" si="3"/>
        <v>496.71347545977312</v>
      </c>
      <c r="N72" s="263">
        <f t="shared" si="3"/>
        <v>782.37933946779231</v>
      </c>
      <c r="O72" s="263">
        <f t="shared" si="3"/>
        <v>581.37993718434029</v>
      </c>
      <c r="P72" s="263">
        <f t="shared" si="3"/>
        <v>481.29970354536772</v>
      </c>
      <c r="Q72" s="263">
        <f t="shared" si="3"/>
        <v>442.76957086006189</v>
      </c>
      <c r="R72" s="263">
        <f t="shared" si="3"/>
        <v>494.82945680482459</v>
      </c>
      <c r="S72" s="263">
        <f t="shared" si="3"/>
        <v>378.44805207968272</v>
      </c>
      <c r="T72" s="263">
        <f t="shared" si="3"/>
        <v>449.08041810781498</v>
      </c>
      <c r="U72" s="263">
        <f t="shared" si="3"/>
        <v>387.48352819351322</v>
      </c>
      <c r="V72" s="263">
        <f t="shared" si="3"/>
        <v>381.46630899479351</v>
      </c>
      <c r="W72" s="263">
        <f t="shared" si="3"/>
        <v>805.55467588918475</v>
      </c>
      <c r="DA72" s="70"/>
    </row>
    <row r="73" spans="1:105" ht="12" customHeight="1" x14ac:dyDescent="0.25">
      <c r="A73" s="60" t="s">
        <v>1054</v>
      </c>
      <c r="B73" s="264">
        <v>2617.3026531263472</v>
      </c>
      <c r="C73" s="264">
        <v>1688.991233084286</v>
      </c>
      <c r="D73" s="264">
        <v>1670.243989217536</v>
      </c>
      <c r="E73" s="264">
        <v>2346.9161920092488</v>
      </c>
      <c r="F73" s="264">
        <v>1362.744553943513</v>
      </c>
      <c r="G73" s="264">
        <v>1221.46496886669</v>
      </c>
      <c r="H73" s="264">
        <v>1102.042706061824</v>
      </c>
      <c r="I73" s="264">
        <v>1611.2347197751401</v>
      </c>
      <c r="J73" s="264">
        <v>707.39201474658023</v>
      </c>
      <c r="K73" s="264">
        <v>816.13945135141023</v>
      </c>
      <c r="L73" s="264">
        <v>553.24686794052116</v>
      </c>
      <c r="M73" s="264">
        <v>496.71347545977312</v>
      </c>
      <c r="N73" s="264">
        <v>782.37933946779231</v>
      </c>
      <c r="O73" s="264">
        <v>581.37993718434029</v>
      </c>
      <c r="P73" s="264">
        <v>481.29970354536772</v>
      </c>
      <c r="Q73" s="264">
        <v>442.76957086006189</v>
      </c>
      <c r="R73" s="264">
        <v>494.82945680482459</v>
      </c>
      <c r="S73" s="264">
        <v>378.44805207968272</v>
      </c>
      <c r="T73" s="264">
        <v>449.08041810781498</v>
      </c>
      <c r="U73" s="264">
        <v>387.48352819351322</v>
      </c>
      <c r="V73" s="264">
        <v>381.46630899479351</v>
      </c>
      <c r="W73" s="264">
        <v>805.55467588918475</v>
      </c>
      <c r="DA73" s="72" t="s">
        <v>1324</v>
      </c>
    </row>
    <row r="74" spans="1:105" ht="12" customHeight="1" x14ac:dyDescent="0.25">
      <c r="A74" s="64" t="s">
        <v>30</v>
      </c>
      <c r="B74" s="231">
        <v>7.5820453077657586</v>
      </c>
      <c r="C74" s="231">
        <v>6.9688450184857844</v>
      </c>
      <c r="D74" s="231">
        <v>6.4705966777033499</v>
      </c>
      <c r="E74" s="231">
        <v>6.2468952630680761</v>
      </c>
      <c r="F74" s="231">
        <v>3.9384755891751291</v>
      </c>
      <c r="G74" s="231">
        <v>4.2349062877094514</v>
      </c>
      <c r="H74" s="231">
        <v>4.6845270077144363</v>
      </c>
      <c r="I74" s="231">
        <v>4.7166699186199637</v>
      </c>
      <c r="J74" s="231">
        <v>2.4691428313952102</v>
      </c>
      <c r="K74" s="231">
        <v>2.142559402376262</v>
      </c>
      <c r="L74" s="231">
        <v>1.471519458737925</v>
      </c>
      <c r="M74" s="231">
        <v>1.4431380810580261</v>
      </c>
      <c r="N74" s="231">
        <v>1.5525996102631121</v>
      </c>
      <c r="O74" s="231">
        <v>0.60209530298300795</v>
      </c>
      <c r="P74" s="231">
        <v>0.50492023333221747</v>
      </c>
      <c r="Q74" s="231">
        <v>0.37670416591902123</v>
      </c>
      <c r="R74" s="231">
        <v>0</v>
      </c>
      <c r="S74" s="231">
        <v>0</v>
      </c>
      <c r="T74" s="231">
        <v>0.59809570807965085</v>
      </c>
      <c r="U74" s="231">
        <v>0.26443612428901853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120.8194898353884</v>
      </c>
      <c r="F75" s="231">
        <v>0</v>
      </c>
      <c r="G75" s="231">
        <v>0</v>
      </c>
      <c r="H75" s="231">
        <v>0</v>
      </c>
      <c r="I75" s="231">
        <v>291.06683529685102</v>
      </c>
      <c r="J75" s="231">
        <v>139.8253915049917</v>
      </c>
      <c r="K75" s="231">
        <v>0</v>
      </c>
      <c r="L75" s="231">
        <v>0</v>
      </c>
      <c r="M75" s="231">
        <v>11.22249667363174</v>
      </c>
      <c r="N75" s="231">
        <v>0</v>
      </c>
      <c r="O75" s="231">
        <v>0.7220176343411111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8.7329340126344306</v>
      </c>
      <c r="C76" s="231">
        <v>40.53483146971368</v>
      </c>
      <c r="D76" s="231">
        <v>31.090304816024901</v>
      </c>
      <c r="E76" s="231">
        <v>20.799018142904391</v>
      </c>
      <c r="F76" s="231">
        <v>7.9420696376116124</v>
      </c>
      <c r="G76" s="231">
        <v>11.448810601607599</v>
      </c>
      <c r="H76" s="231">
        <v>13.18283072225786</v>
      </c>
      <c r="I76" s="231">
        <v>12.82229750797632</v>
      </c>
      <c r="J76" s="231">
        <v>5.4134574891183638</v>
      </c>
      <c r="K76" s="231">
        <v>6.8269088133027909</v>
      </c>
      <c r="L76" s="231">
        <v>0</v>
      </c>
      <c r="M76" s="231">
        <v>7.8927845260446672</v>
      </c>
      <c r="N76" s="231">
        <v>5.6248424854730041</v>
      </c>
      <c r="O76" s="231">
        <v>1.35500632939006</v>
      </c>
      <c r="P76" s="231">
        <v>0.47278602886309867</v>
      </c>
      <c r="Q76" s="231">
        <v>1.75494850973054</v>
      </c>
      <c r="R76" s="231">
        <v>2.765962252185302</v>
      </c>
      <c r="S76" s="231">
        <v>1.700784812317031</v>
      </c>
      <c r="T76" s="231">
        <v>2.8056118454198291</v>
      </c>
      <c r="U76" s="231">
        <v>2.5955929714259449</v>
      </c>
      <c r="V76" s="231">
        <v>3.741289200920471</v>
      </c>
      <c r="W76" s="231">
        <v>1.967974064160622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23.148095748031739</v>
      </c>
      <c r="G77" s="231">
        <v>20.714405239001479</v>
      </c>
      <c r="H77" s="231">
        <v>12.450984202641219</v>
      </c>
      <c r="I77" s="231">
        <v>16.596170338701839</v>
      </c>
      <c r="J77" s="231">
        <v>6.4773331476085678</v>
      </c>
      <c r="K77" s="231">
        <v>0</v>
      </c>
      <c r="L77" s="231">
        <v>0</v>
      </c>
      <c r="M77" s="231">
        <v>108.91254781513609</v>
      </c>
      <c r="N77" s="231">
        <v>52.872956052196692</v>
      </c>
      <c r="O77" s="231">
        <v>23.460127713831419</v>
      </c>
      <c r="P77" s="231">
        <v>25.879263288386412</v>
      </c>
      <c r="Q77" s="231">
        <v>40.556119119446059</v>
      </c>
      <c r="R77" s="231">
        <v>27.74641194028526</v>
      </c>
      <c r="S77" s="231">
        <v>15.703898545649711</v>
      </c>
      <c r="T77" s="231">
        <v>35.735839186213447</v>
      </c>
      <c r="U77" s="231">
        <v>30.08009873262943</v>
      </c>
      <c r="V77" s="231">
        <v>32.895144168097637</v>
      </c>
      <c r="W77" s="231">
        <v>52.676088359499282</v>
      </c>
      <c r="DA77" s="73" t="s">
        <v>1328</v>
      </c>
    </row>
    <row r="78" spans="1:105" ht="12" customHeight="1" x14ac:dyDescent="0.25">
      <c r="A78" s="64" t="s">
        <v>70</v>
      </c>
      <c r="B78" s="231">
        <v>485.80340281858048</v>
      </c>
      <c r="C78" s="231">
        <v>314.4412971188421</v>
      </c>
      <c r="D78" s="231">
        <v>255.46904881204961</v>
      </c>
      <c r="E78" s="231">
        <v>425.80620050119632</v>
      </c>
      <c r="F78" s="231">
        <v>112.5465432523834</v>
      </c>
      <c r="G78" s="231">
        <v>92.697537638307594</v>
      </c>
      <c r="H78" s="231">
        <v>70.306033656577995</v>
      </c>
      <c r="I78" s="231">
        <v>176.70251944079209</v>
      </c>
      <c r="J78" s="231">
        <v>96.122794638517917</v>
      </c>
      <c r="K78" s="231">
        <v>100.0030141814434</v>
      </c>
      <c r="L78" s="231">
        <v>15.675251936107321</v>
      </c>
      <c r="M78" s="231">
        <v>75.144521308432019</v>
      </c>
      <c r="N78" s="231">
        <v>26.331695391051241</v>
      </c>
      <c r="O78" s="231">
        <v>26.882343970596811</v>
      </c>
      <c r="P78" s="231">
        <v>17.901905357552099</v>
      </c>
      <c r="Q78" s="231">
        <v>55.781959397016827</v>
      </c>
      <c r="R78" s="231">
        <v>55.727100538381627</v>
      </c>
      <c r="S78" s="231">
        <v>30.0218115215864</v>
      </c>
      <c r="T78" s="231">
        <v>34.713517199755067</v>
      </c>
      <c r="U78" s="231">
        <v>21.209159967403121</v>
      </c>
      <c r="V78" s="231">
        <v>22.284363169379901</v>
      </c>
      <c r="W78" s="231">
        <v>22.882238418815859</v>
      </c>
      <c r="DA78" s="73" t="s">
        <v>1329</v>
      </c>
    </row>
    <row r="79" spans="1:105" ht="12" customHeight="1" x14ac:dyDescent="0.25">
      <c r="A79" s="64" t="s">
        <v>34</v>
      </c>
      <c r="B79" s="231">
        <v>694.79674228768181</v>
      </c>
      <c r="C79" s="231">
        <v>5.0324795618876266</v>
      </c>
      <c r="D79" s="231">
        <v>192.7903229177044</v>
      </c>
      <c r="E79" s="231">
        <v>385.21938165750169</v>
      </c>
      <c r="F79" s="231">
        <v>324.05400639424118</v>
      </c>
      <c r="G79" s="231">
        <v>310.71140955517973</v>
      </c>
      <c r="H79" s="231">
        <v>264.93646953230262</v>
      </c>
      <c r="I79" s="231">
        <v>413.8955317725667</v>
      </c>
      <c r="J79" s="231">
        <v>162.88689085680991</v>
      </c>
      <c r="K79" s="231">
        <v>213.51084413373829</v>
      </c>
      <c r="L79" s="231">
        <v>100.2478753364355</v>
      </c>
      <c r="M79" s="231">
        <v>5.4579958398895974</v>
      </c>
      <c r="N79" s="231">
        <v>354.26712692024643</v>
      </c>
      <c r="O79" s="231">
        <v>224.0512363636638</v>
      </c>
      <c r="P79" s="231">
        <v>177.53470518454469</v>
      </c>
      <c r="Q79" s="231">
        <v>3.9346601192326629</v>
      </c>
      <c r="R79" s="231">
        <v>90.739419920778232</v>
      </c>
      <c r="S79" s="231">
        <v>70.277431685722433</v>
      </c>
      <c r="T79" s="231">
        <v>82.971257621011361</v>
      </c>
      <c r="U79" s="231">
        <v>71.237984754527574</v>
      </c>
      <c r="V79" s="231">
        <v>31.444798561401331</v>
      </c>
      <c r="W79" s="231">
        <v>25.6610098470039</v>
      </c>
      <c r="DA79" s="73" t="s">
        <v>1330</v>
      </c>
    </row>
    <row r="80" spans="1:105" ht="12" customHeight="1" x14ac:dyDescent="0.25">
      <c r="A80" s="64" t="s">
        <v>162</v>
      </c>
      <c r="B80" s="231">
        <v>1420.387528699684</v>
      </c>
      <c r="C80" s="231">
        <v>1322.013779915357</v>
      </c>
      <c r="D80" s="231">
        <v>1184.423715994054</v>
      </c>
      <c r="E80" s="231">
        <v>1388.02520660919</v>
      </c>
      <c r="F80" s="231">
        <v>891.11536332206992</v>
      </c>
      <c r="G80" s="231">
        <v>781.65789954488423</v>
      </c>
      <c r="H80" s="231">
        <v>736.4818609403294</v>
      </c>
      <c r="I80" s="231">
        <v>695.43469549963243</v>
      </c>
      <c r="J80" s="231">
        <v>294.19700427813848</v>
      </c>
      <c r="K80" s="231">
        <v>493.65612482054939</v>
      </c>
      <c r="L80" s="231">
        <v>330.89756873272921</v>
      </c>
      <c r="M80" s="231">
        <v>183.76228179166719</v>
      </c>
      <c r="N80" s="231">
        <v>240.2242753499863</v>
      </c>
      <c r="O80" s="231">
        <v>196.53924914089211</v>
      </c>
      <c r="P80" s="231">
        <v>168.52914513159581</v>
      </c>
      <c r="Q80" s="231">
        <v>233.71185717317189</v>
      </c>
      <c r="R80" s="231">
        <v>206.73206513800841</v>
      </c>
      <c r="S80" s="231">
        <v>172.27566853040599</v>
      </c>
      <c r="T80" s="231">
        <v>186.22272679020759</v>
      </c>
      <c r="U80" s="231">
        <v>162.02146815224799</v>
      </c>
      <c r="V80" s="231">
        <v>181.15835858307381</v>
      </c>
      <c r="W80" s="231">
        <v>585.50581383208817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104.9546524765112</v>
      </c>
      <c r="M82" s="231">
        <v>102.8777094239138</v>
      </c>
      <c r="N82" s="231">
        <v>101.5058436585755</v>
      </c>
      <c r="O82" s="231">
        <v>107.76786072864201</v>
      </c>
      <c r="P82" s="231">
        <v>90.476978321093455</v>
      </c>
      <c r="Q82" s="231">
        <v>106.6533223755449</v>
      </c>
      <c r="R82" s="231">
        <v>111.1184970151858</v>
      </c>
      <c r="S82" s="231">
        <v>88.468456984001136</v>
      </c>
      <c r="T82" s="231">
        <v>106.0333697571281</v>
      </c>
      <c r="U82" s="231">
        <v>100.0747874909901</v>
      </c>
      <c r="V82" s="231">
        <v>109.94235531192029</v>
      </c>
      <c r="W82" s="231">
        <v>116.861551367617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1217.7263365270071</v>
      </c>
      <c r="C85" s="263">
        <v>865.85220199534774</v>
      </c>
      <c r="D85" s="263">
        <v>821.55908611637926</v>
      </c>
      <c r="E85" s="263">
        <v>1126.601439028095</v>
      </c>
      <c r="F85" s="263">
        <v>982.60174320272267</v>
      </c>
      <c r="G85" s="263">
        <v>890.66516854627503</v>
      </c>
      <c r="H85" s="263">
        <v>804.04731322861289</v>
      </c>
      <c r="I85" s="263">
        <v>1027.9090376765571</v>
      </c>
      <c r="J85" s="263">
        <v>518.66066027730994</v>
      </c>
      <c r="K85" s="263">
        <v>670.26880111159448</v>
      </c>
      <c r="L85" s="263">
        <v>397.76541651345781</v>
      </c>
      <c r="M85" s="263">
        <v>429.48537395108372</v>
      </c>
      <c r="N85" s="263">
        <v>451.81008669092739</v>
      </c>
      <c r="O85" s="263">
        <v>414.7833258232406</v>
      </c>
      <c r="P85" s="263">
        <v>294.56574259696151</v>
      </c>
      <c r="Q85" s="263">
        <v>350.08265996030008</v>
      </c>
      <c r="R85" s="263">
        <v>354.41278185950659</v>
      </c>
      <c r="S85" s="263">
        <v>296.04432091500411</v>
      </c>
      <c r="T85" s="263">
        <v>343.70351374385029</v>
      </c>
      <c r="U85" s="263">
        <v>292.59216398142797</v>
      </c>
      <c r="V85" s="263">
        <v>313.60525039105448</v>
      </c>
      <c r="W85" s="263">
        <v>509.33542396301141</v>
      </c>
      <c r="DA85" s="70" t="s">
        <v>1336</v>
      </c>
    </row>
    <row r="86" spans="1:105" ht="12" customHeight="1" x14ac:dyDescent="0.25">
      <c r="A86" s="60" t="s">
        <v>1014</v>
      </c>
      <c r="B86" s="264">
        <v>1217.7263365270071</v>
      </c>
      <c r="C86" s="264">
        <v>865.85220199534774</v>
      </c>
      <c r="D86" s="264">
        <v>821.55908611637926</v>
      </c>
      <c r="E86" s="264">
        <v>1126.601439028095</v>
      </c>
      <c r="F86" s="264">
        <v>982.60174320272267</v>
      </c>
      <c r="G86" s="264">
        <v>890.66516854627503</v>
      </c>
      <c r="H86" s="264">
        <v>804.04731322861289</v>
      </c>
      <c r="I86" s="264">
        <v>1027.9090376765571</v>
      </c>
      <c r="J86" s="264">
        <v>518.66066027730994</v>
      </c>
      <c r="K86" s="264">
        <v>670.26880111159448</v>
      </c>
      <c r="L86" s="264">
        <v>397.76541651345781</v>
      </c>
      <c r="M86" s="264">
        <v>429.48537395108372</v>
      </c>
      <c r="N86" s="264">
        <v>451.81008669092739</v>
      </c>
      <c r="O86" s="264">
        <v>414.7833258232406</v>
      </c>
      <c r="P86" s="264">
        <v>294.56574259696151</v>
      </c>
      <c r="Q86" s="264">
        <v>350.08265996030008</v>
      </c>
      <c r="R86" s="264">
        <v>354.41278185950659</v>
      </c>
      <c r="S86" s="264">
        <v>296.04432091500411</v>
      </c>
      <c r="T86" s="264">
        <v>343.70351374385029</v>
      </c>
      <c r="U86" s="264">
        <v>292.59216398142797</v>
      </c>
      <c r="V86" s="264">
        <v>313.60525039105448</v>
      </c>
      <c r="W86" s="264">
        <v>509.33542396301141</v>
      </c>
      <c r="DA86" s="72" t="s">
        <v>1337</v>
      </c>
    </row>
    <row r="87" spans="1:105" ht="12" customHeight="1" x14ac:dyDescent="0.25">
      <c r="A87" s="59" t="s">
        <v>30</v>
      </c>
      <c r="B87" s="232">
        <v>4.8025112453254737</v>
      </c>
      <c r="C87" s="232">
        <v>3.583217101962092</v>
      </c>
      <c r="D87" s="232">
        <v>3.598067143773851</v>
      </c>
      <c r="E87" s="232">
        <v>3.823047366815417</v>
      </c>
      <c r="F87" s="232">
        <v>3.7257997472064952</v>
      </c>
      <c r="G87" s="232">
        <v>4.1414974270007754</v>
      </c>
      <c r="H87" s="232">
        <v>4.4995260935041879</v>
      </c>
      <c r="I87" s="232">
        <v>5.3497247517390756</v>
      </c>
      <c r="J87" s="232">
        <v>3.1645944898292</v>
      </c>
      <c r="K87" s="232">
        <v>2.3830443904273348</v>
      </c>
      <c r="L87" s="232">
        <v>1.681738453778624</v>
      </c>
      <c r="M87" s="232">
        <v>1.6433727483583651</v>
      </c>
      <c r="N87" s="232">
        <v>2.1477847076146408</v>
      </c>
      <c r="O87" s="232">
        <v>1.003617883123135</v>
      </c>
      <c r="P87" s="232">
        <v>0.69733032101864423</v>
      </c>
      <c r="Q87" s="232">
        <v>0.39700453318935192</v>
      </c>
      <c r="R87" s="232">
        <v>0</v>
      </c>
      <c r="S87" s="232">
        <v>0</v>
      </c>
      <c r="T87" s="232">
        <v>0.79041419366772359</v>
      </c>
      <c r="U87" s="232">
        <v>0.35792046662962701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5.5314907914630824</v>
      </c>
      <c r="C88" s="297">
        <v>20.842062201433301</v>
      </c>
      <c r="D88" s="297">
        <v>17.28820537276297</v>
      </c>
      <c r="E88" s="297">
        <v>12.728824191062831</v>
      </c>
      <c r="F88" s="297">
        <v>7.5132015872941169</v>
      </c>
      <c r="G88" s="297">
        <v>11.19628544942908</v>
      </c>
      <c r="H88" s="297">
        <v>12.662215571255331</v>
      </c>
      <c r="I88" s="297">
        <v>14.54326114316124</v>
      </c>
      <c r="J88" s="297">
        <v>6.9381963340323889</v>
      </c>
      <c r="K88" s="297">
        <v>7.5931741885227506</v>
      </c>
      <c r="L88" s="297">
        <v>0</v>
      </c>
      <c r="M88" s="297">
        <v>8.9879043239278662</v>
      </c>
      <c r="N88" s="297">
        <v>7.7811114940269386</v>
      </c>
      <c r="O88" s="297">
        <v>2.258626794102859</v>
      </c>
      <c r="P88" s="297">
        <v>0.65295072670085097</v>
      </c>
      <c r="Q88" s="297">
        <v>1.8495216589314121</v>
      </c>
      <c r="R88" s="297">
        <v>3.3460327810482049</v>
      </c>
      <c r="S88" s="297">
        <v>2.291773904135002</v>
      </c>
      <c r="T88" s="297">
        <v>3.7077601370227549</v>
      </c>
      <c r="U88" s="297">
        <v>3.5131956725321549</v>
      </c>
      <c r="V88" s="297">
        <v>4.8870879108449437</v>
      </c>
      <c r="W88" s="297">
        <v>1.5117803227517099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21.898109391200151</v>
      </c>
      <c r="G89" s="297">
        <v>20.25750988827118</v>
      </c>
      <c r="H89" s="297">
        <v>11.95927106777985</v>
      </c>
      <c r="I89" s="297">
        <v>18.823649900650341</v>
      </c>
      <c r="J89" s="297">
        <v>8.3017201463908297</v>
      </c>
      <c r="K89" s="297">
        <v>0</v>
      </c>
      <c r="L89" s="297">
        <v>0</v>
      </c>
      <c r="M89" s="297">
        <v>124.0241078680783</v>
      </c>
      <c r="N89" s="297">
        <v>73.141668788674096</v>
      </c>
      <c r="O89" s="297">
        <v>39.105111096703489</v>
      </c>
      <c r="P89" s="297">
        <v>35.741081036740127</v>
      </c>
      <c r="Q89" s="297">
        <v>42.741664668631778</v>
      </c>
      <c r="R89" s="297">
        <v>33.565318483761473</v>
      </c>
      <c r="S89" s="297">
        <v>21.16069276928317</v>
      </c>
      <c r="T89" s="297">
        <v>47.226746712666092</v>
      </c>
      <c r="U89" s="297">
        <v>40.714115757047047</v>
      </c>
      <c r="V89" s="297">
        <v>42.969536102651269</v>
      </c>
      <c r="W89" s="297">
        <v>40.465306586947897</v>
      </c>
      <c r="DA89" s="122" t="s">
        <v>1340</v>
      </c>
    </row>
    <row r="90" spans="1:105" ht="12" customHeight="1" x14ac:dyDescent="0.25">
      <c r="A90" s="59" t="s">
        <v>70</v>
      </c>
      <c r="B90" s="297">
        <v>307.71067836590322</v>
      </c>
      <c r="C90" s="297">
        <v>161.67835995930861</v>
      </c>
      <c r="D90" s="297">
        <v>142.05719141005869</v>
      </c>
      <c r="E90" s="297">
        <v>260.58981382701558</v>
      </c>
      <c r="F90" s="297">
        <v>106.469082492528</v>
      </c>
      <c r="G90" s="297">
        <v>90.652918278860767</v>
      </c>
      <c r="H90" s="297">
        <v>67.52951417455894</v>
      </c>
      <c r="I90" s="297">
        <v>200.4189095817936</v>
      </c>
      <c r="J90" s="297">
        <v>123.1964641300855</v>
      </c>
      <c r="K90" s="297">
        <v>111.22754482634571</v>
      </c>
      <c r="L90" s="297">
        <v>17.91459419519267</v>
      </c>
      <c r="M90" s="297">
        <v>85.570785032694545</v>
      </c>
      <c r="N90" s="297">
        <v>36.425883603617997</v>
      </c>
      <c r="O90" s="297">
        <v>44.809519382548203</v>
      </c>
      <c r="P90" s="297">
        <v>24.723789196250181</v>
      </c>
      <c r="Q90" s="297">
        <v>58.788016577338908</v>
      </c>
      <c r="R90" s="297">
        <v>67.41404552678695</v>
      </c>
      <c r="S90" s="297">
        <v>40.453797389158552</v>
      </c>
      <c r="T90" s="297">
        <v>45.875695705813392</v>
      </c>
      <c r="U90" s="297">
        <v>28.707093074993221</v>
      </c>
      <c r="V90" s="297">
        <v>29.109121481215819</v>
      </c>
      <c r="W90" s="297">
        <v>17.577933780765321</v>
      </c>
      <c r="DA90" s="122" t="s">
        <v>1341</v>
      </c>
    </row>
    <row r="91" spans="1:105" ht="12" customHeight="1" x14ac:dyDescent="0.25">
      <c r="A91" s="59" t="s">
        <v>162</v>
      </c>
      <c r="B91" s="297">
        <v>899.68165612431562</v>
      </c>
      <c r="C91" s="297">
        <v>679.74856273264379</v>
      </c>
      <c r="D91" s="297">
        <v>658.61562218978372</v>
      </c>
      <c r="E91" s="297">
        <v>849.45975364320088</v>
      </c>
      <c r="F91" s="297">
        <v>842.99554998449389</v>
      </c>
      <c r="G91" s="297">
        <v>764.41695750271322</v>
      </c>
      <c r="H91" s="297">
        <v>707.39678632151458</v>
      </c>
      <c r="I91" s="297">
        <v>788.77349229921265</v>
      </c>
      <c r="J91" s="297">
        <v>377.05968517697198</v>
      </c>
      <c r="K91" s="297">
        <v>549.06503770629865</v>
      </c>
      <c r="L91" s="297">
        <v>378.16908386448648</v>
      </c>
      <c r="M91" s="297">
        <v>209.25920397802469</v>
      </c>
      <c r="N91" s="297">
        <v>332.31363809699383</v>
      </c>
      <c r="O91" s="297">
        <v>327.60645066676301</v>
      </c>
      <c r="P91" s="297">
        <v>232.75059131625159</v>
      </c>
      <c r="Q91" s="297">
        <v>246.3064525222087</v>
      </c>
      <c r="R91" s="297">
        <v>250.08738506790999</v>
      </c>
      <c r="S91" s="297">
        <v>232.13805685242741</v>
      </c>
      <c r="T91" s="297">
        <v>246.10289699468029</v>
      </c>
      <c r="U91" s="297">
        <v>219.29983901022601</v>
      </c>
      <c r="V91" s="297">
        <v>236.63950489634249</v>
      </c>
      <c r="W91" s="297">
        <v>449.78040327254638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187.38174999399098</v>
      </c>
      <c r="C93" s="263">
        <f t="shared" si="4"/>
        <v>128.63944503512198</v>
      </c>
      <c r="D93" s="263">
        <f t="shared" si="4"/>
        <v>124.88198976642032</v>
      </c>
      <c r="E93" s="263">
        <f t="shared" si="4"/>
        <v>175.07507346621222</v>
      </c>
      <c r="F93" s="263">
        <f t="shared" si="4"/>
        <v>133.27778405778849</v>
      </c>
      <c r="G93" s="263">
        <f t="shared" si="4"/>
        <v>119.63110931800435</v>
      </c>
      <c r="H93" s="263">
        <f t="shared" si="4"/>
        <v>106.50706392393131</v>
      </c>
      <c r="I93" s="263">
        <f t="shared" si="4"/>
        <v>140.01121723343221</v>
      </c>
      <c r="J93" s="263">
        <f t="shared" si="4"/>
        <v>57.220036076308752</v>
      </c>
      <c r="K93" s="263">
        <f t="shared" si="4"/>
        <v>85.340175498891767</v>
      </c>
      <c r="L93" s="263">
        <f t="shared" si="4"/>
        <v>51.165686856150288</v>
      </c>
      <c r="M93" s="263">
        <f t="shared" si="4"/>
        <v>38.475423137914547</v>
      </c>
      <c r="N93" s="263">
        <f t="shared" si="4"/>
        <v>53.422121458271953</v>
      </c>
      <c r="O93" s="263">
        <f t="shared" si="4"/>
        <v>45.80610566235098</v>
      </c>
      <c r="P93" s="263">
        <f t="shared" si="4"/>
        <v>33.42329737993618</v>
      </c>
      <c r="Q93" s="263">
        <f t="shared" si="4"/>
        <v>35.191681790493433</v>
      </c>
      <c r="R93" s="263">
        <f t="shared" si="4"/>
        <v>37.711177668479579</v>
      </c>
      <c r="S93" s="263">
        <f t="shared" si="4"/>
        <v>31.622198129131682</v>
      </c>
      <c r="T93" s="263">
        <f t="shared" si="4"/>
        <v>35.34598160193147</v>
      </c>
      <c r="U93" s="263">
        <f t="shared" si="4"/>
        <v>31.221468317318383</v>
      </c>
      <c r="V93" s="263">
        <f t="shared" si="4"/>
        <v>32.047512915130831</v>
      </c>
      <c r="W93" s="263">
        <f t="shared" si="4"/>
        <v>76.240998036242189</v>
      </c>
      <c r="DA93" s="70"/>
    </row>
    <row r="94" spans="1:105" ht="12" customHeight="1" x14ac:dyDescent="0.25">
      <c r="A94" s="60" t="s">
        <v>1024</v>
      </c>
      <c r="B94" s="264">
        <v>129.9738880333388</v>
      </c>
      <c r="C94" s="264">
        <v>91.593146455232926</v>
      </c>
      <c r="D94" s="264">
        <v>88.246892843611136</v>
      </c>
      <c r="E94" s="264">
        <v>123.59786252037421</v>
      </c>
      <c r="F94" s="264">
        <v>103.38737335309909</v>
      </c>
      <c r="G94" s="264">
        <v>92.839522094145664</v>
      </c>
      <c r="H94" s="264">
        <v>82.334882128765159</v>
      </c>
      <c r="I94" s="264">
        <v>104.6704283993347</v>
      </c>
      <c r="J94" s="264">
        <v>41.704114336753271</v>
      </c>
      <c r="K94" s="264">
        <v>67.438989746507019</v>
      </c>
      <c r="L94" s="264">
        <v>39.0307815608247</v>
      </c>
      <c r="M94" s="264">
        <v>27.58052009751561</v>
      </c>
      <c r="N94" s="264">
        <v>36.261429297820811</v>
      </c>
      <c r="O94" s="264">
        <v>33.054130211325422</v>
      </c>
      <c r="P94" s="264">
        <v>22.86647969214183</v>
      </c>
      <c r="Q94" s="264">
        <v>25.479983231693019</v>
      </c>
      <c r="R94" s="264">
        <v>26.857598654075641</v>
      </c>
      <c r="S94" s="264">
        <v>23.32132642554145</v>
      </c>
      <c r="T94" s="264">
        <v>25.495861050847889</v>
      </c>
      <c r="U94" s="264">
        <v>22.72241266856156</v>
      </c>
      <c r="V94" s="264">
        <v>23.680438827136371</v>
      </c>
      <c r="W94" s="264">
        <v>58.571978528710368</v>
      </c>
      <c r="DA94" s="72" t="s">
        <v>1344</v>
      </c>
    </row>
    <row r="95" spans="1:105" ht="12" customHeight="1" x14ac:dyDescent="0.25">
      <c r="A95" s="60" t="s">
        <v>1026</v>
      </c>
      <c r="B95" s="264">
        <v>57.407861960652177</v>
      </c>
      <c r="C95" s="264">
        <v>37.04629857988904</v>
      </c>
      <c r="D95" s="264">
        <v>36.635096922809183</v>
      </c>
      <c r="E95" s="264">
        <v>51.477210945838003</v>
      </c>
      <c r="F95" s="264">
        <v>29.890410704689401</v>
      </c>
      <c r="G95" s="264">
        <v>26.791587223858681</v>
      </c>
      <c r="H95" s="264">
        <v>24.17218179516615</v>
      </c>
      <c r="I95" s="264">
        <v>35.340788834097509</v>
      </c>
      <c r="J95" s="264">
        <v>15.51592173955548</v>
      </c>
      <c r="K95" s="264">
        <v>17.901185752384752</v>
      </c>
      <c r="L95" s="264">
        <v>12.13490529532559</v>
      </c>
      <c r="M95" s="264">
        <v>10.89490304039894</v>
      </c>
      <c r="N95" s="264">
        <v>17.160692160451141</v>
      </c>
      <c r="O95" s="264">
        <v>12.75197545102556</v>
      </c>
      <c r="P95" s="264">
        <v>10.55681768779435</v>
      </c>
      <c r="Q95" s="264">
        <v>9.7116985588004159</v>
      </c>
      <c r="R95" s="264">
        <v>10.853579014403939</v>
      </c>
      <c r="S95" s="264">
        <v>8.300871703590234</v>
      </c>
      <c r="T95" s="264">
        <v>9.8501205510835845</v>
      </c>
      <c r="U95" s="264">
        <v>8.499055648756821</v>
      </c>
      <c r="V95" s="264">
        <v>8.3670740879944603</v>
      </c>
      <c r="W95" s="264">
        <v>17.669019507531829</v>
      </c>
      <c r="DA95" s="72" t="s">
        <v>1345</v>
      </c>
    </row>
    <row r="96" spans="1:105" ht="12" customHeight="1" x14ac:dyDescent="0.25">
      <c r="A96" s="64" t="s">
        <v>30</v>
      </c>
      <c r="B96" s="231">
        <v>0.1663044240939052</v>
      </c>
      <c r="C96" s="231">
        <v>0.15285450170179379</v>
      </c>
      <c r="D96" s="231">
        <v>0.14192593295732869</v>
      </c>
      <c r="E96" s="231">
        <v>0.1370192707811205</v>
      </c>
      <c r="F96" s="231">
        <v>8.6386441663019023E-2</v>
      </c>
      <c r="G96" s="231">
        <v>9.2888346439690836E-2</v>
      </c>
      <c r="H96" s="231">
        <v>0.1027503179613501</v>
      </c>
      <c r="I96" s="231">
        <v>0.1034553399006639</v>
      </c>
      <c r="J96" s="231">
        <v>5.4158127512136597E-2</v>
      </c>
      <c r="K96" s="231">
        <v>4.6994853372112573E-2</v>
      </c>
      <c r="L96" s="231">
        <v>3.2276277204217697E-2</v>
      </c>
      <c r="M96" s="231">
        <v>3.1653760656444908E-2</v>
      </c>
      <c r="N96" s="231">
        <v>3.4054687561516951E-2</v>
      </c>
      <c r="O96" s="231">
        <v>1.3206345853628331E-2</v>
      </c>
      <c r="P96" s="231">
        <v>1.1074909896894129E-2</v>
      </c>
      <c r="Q96" s="231">
        <v>8.2626213408105338E-3</v>
      </c>
      <c r="R96" s="231">
        <v>0</v>
      </c>
      <c r="S96" s="231">
        <v>0</v>
      </c>
      <c r="T96" s="231">
        <v>1.311861882219917E-2</v>
      </c>
      <c r="U96" s="231">
        <v>5.8001364505784626E-3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2.6500521773213408</v>
      </c>
      <c r="F97" s="231">
        <v>0</v>
      </c>
      <c r="G97" s="231">
        <v>0</v>
      </c>
      <c r="H97" s="231">
        <v>0</v>
      </c>
      <c r="I97" s="231">
        <v>6.3842539119754163</v>
      </c>
      <c r="J97" s="231">
        <v>3.0669272292695822</v>
      </c>
      <c r="K97" s="231">
        <v>0</v>
      </c>
      <c r="L97" s="231">
        <v>0</v>
      </c>
      <c r="M97" s="231">
        <v>0.24615400864098261</v>
      </c>
      <c r="N97" s="231">
        <v>0</v>
      </c>
      <c r="O97" s="231">
        <v>1.583671977556745E-2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0.19154799301103231</v>
      </c>
      <c r="C98" s="231">
        <v>0.88909015043866602</v>
      </c>
      <c r="D98" s="231">
        <v>0.68193409923800552</v>
      </c>
      <c r="E98" s="231">
        <v>0.45620523138151409</v>
      </c>
      <c r="F98" s="231">
        <v>0.1742011902571837</v>
      </c>
      <c r="G98" s="231">
        <v>0.25111797363046973</v>
      </c>
      <c r="H98" s="231">
        <v>0.28915193489374841</v>
      </c>
      <c r="I98" s="231">
        <v>0.28124400686984091</v>
      </c>
      <c r="J98" s="231">
        <v>0.1187386639806243</v>
      </c>
      <c r="K98" s="231">
        <v>0.1497412759292103</v>
      </c>
      <c r="L98" s="231">
        <v>0</v>
      </c>
      <c r="M98" s="231">
        <v>0.1731201716450752</v>
      </c>
      <c r="N98" s="231">
        <v>0.1233751780944142</v>
      </c>
      <c r="O98" s="231">
        <v>2.9720680648268709E-2</v>
      </c>
      <c r="P98" s="231">
        <v>1.0370078924375531E-2</v>
      </c>
      <c r="Q98" s="231">
        <v>3.8493004114109837E-2</v>
      </c>
      <c r="R98" s="231">
        <v>6.0668558514682079E-2</v>
      </c>
      <c r="S98" s="231">
        <v>3.7304978701504621E-2</v>
      </c>
      <c r="T98" s="231">
        <v>6.1538231868080807E-2</v>
      </c>
      <c r="U98" s="231">
        <v>5.6931682253739957E-2</v>
      </c>
      <c r="V98" s="231">
        <v>8.2061359524000371E-2</v>
      </c>
      <c r="W98" s="231">
        <v>4.3165502194607241E-2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0.50772985071773269</v>
      </c>
      <c r="G99" s="231">
        <v>0.45434933370703362</v>
      </c>
      <c r="H99" s="231">
        <v>0.27309962855296249</v>
      </c>
      <c r="I99" s="231">
        <v>0.36402005505233143</v>
      </c>
      <c r="J99" s="231">
        <v>0.14207369054812891</v>
      </c>
      <c r="K99" s="231">
        <v>0</v>
      </c>
      <c r="L99" s="231">
        <v>0</v>
      </c>
      <c r="M99" s="231">
        <v>2.3888855586822491</v>
      </c>
      <c r="N99" s="231">
        <v>1.1597143184302621</v>
      </c>
      <c r="O99" s="231">
        <v>0.51457395336613765</v>
      </c>
      <c r="P99" s="231">
        <v>0.5676352227467607</v>
      </c>
      <c r="Q99" s="231">
        <v>0.88955707330516864</v>
      </c>
      <c r="R99" s="231">
        <v>0.60858922244572144</v>
      </c>
      <c r="S99" s="231">
        <v>0.34444898410043578</v>
      </c>
      <c r="T99" s="231">
        <v>0.78382915349880755</v>
      </c>
      <c r="U99" s="231">
        <v>0.65977626001444278</v>
      </c>
      <c r="V99" s="231">
        <v>0.72152140805045084</v>
      </c>
      <c r="W99" s="231">
        <v>1.155396226552968</v>
      </c>
      <c r="DA99" s="73" t="s">
        <v>1349</v>
      </c>
    </row>
    <row r="100" spans="1:105" ht="12" customHeight="1" x14ac:dyDescent="0.25">
      <c r="A100" s="64" t="s">
        <v>70</v>
      </c>
      <c r="B100" s="231">
        <v>10.655601733987879</v>
      </c>
      <c r="C100" s="231">
        <v>6.896948871451551</v>
      </c>
      <c r="D100" s="231">
        <v>5.6034528035582429</v>
      </c>
      <c r="E100" s="231">
        <v>9.3396243461426067</v>
      </c>
      <c r="F100" s="231">
        <v>2.4685935390252678</v>
      </c>
      <c r="G100" s="231">
        <v>2.0332258626933171</v>
      </c>
      <c r="H100" s="231">
        <v>1.542091080042534</v>
      </c>
      <c r="I100" s="231">
        <v>3.8757893864660198</v>
      </c>
      <c r="J100" s="231">
        <v>2.108355378499581</v>
      </c>
      <c r="K100" s="231">
        <v>2.1934640332557329</v>
      </c>
      <c r="L100" s="231">
        <v>0.34382064996250711</v>
      </c>
      <c r="M100" s="231">
        <v>1.648218367570464</v>
      </c>
      <c r="N100" s="231">
        <v>0.57755885907721138</v>
      </c>
      <c r="O100" s="231">
        <v>0.58963677356891941</v>
      </c>
      <c r="P100" s="231">
        <v>0.39266001979993398</v>
      </c>
      <c r="Q100" s="231">
        <v>1.2235203372959169</v>
      </c>
      <c r="R100" s="231">
        <v>1.2223170642315331</v>
      </c>
      <c r="S100" s="231">
        <v>0.65849778953964577</v>
      </c>
      <c r="T100" s="231">
        <v>0.76140556430944162</v>
      </c>
      <c r="U100" s="231">
        <v>0.46520127363019642</v>
      </c>
      <c r="V100" s="231">
        <v>0.48878475830095269</v>
      </c>
      <c r="W100" s="231">
        <v>0.50189854158784597</v>
      </c>
      <c r="DA100" s="73" t="s">
        <v>1350</v>
      </c>
    </row>
    <row r="101" spans="1:105" ht="12" customHeight="1" x14ac:dyDescent="0.25">
      <c r="A101" s="64" t="s">
        <v>34</v>
      </c>
      <c r="B101" s="231">
        <v>15.239657295390581</v>
      </c>
      <c r="C101" s="231">
        <v>0.11038230204808561</v>
      </c>
      <c r="D101" s="231">
        <v>4.2286589333445548</v>
      </c>
      <c r="E101" s="231">
        <v>8.4493939057242446</v>
      </c>
      <c r="F101" s="231">
        <v>7.1077938367790452</v>
      </c>
      <c r="G101" s="231">
        <v>6.8151375952020441</v>
      </c>
      <c r="H101" s="231">
        <v>5.8111110127387873</v>
      </c>
      <c r="I101" s="231">
        <v>9.0783759859594735</v>
      </c>
      <c r="J101" s="231">
        <v>3.5727576764337461</v>
      </c>
      <c r="K101" s="231">
        <v>4.6831424147646228</v>
      </c>
      <c r="L101" s="231">
        <v>2.1988348127368611</v>
      </c>
      <c r="M101" s="231">
        <v>0.1197155672401598</v>
      </c>
      <c r="N101" s="231">
        <v>7.7704877940428947</v>
      </c>
      <c r="O101" s="231">
        <v>4.9143351587233353</v>
      </c>
      <c r="P101" s="231">
        <v>3.894042531262214</v>
      </c>
      <c r="Q101" s="231">
        <v>8.6302753224652737E-2</v>
      </c>
      <c r="R101" s="231">
        <v>1.9902765494007331</v>
      </c>
      <c r="S101" s="231">
        <v>1.541463725008634</v>
      </c>
      <c r="T101" s="231">
        <v>1.8198898390750211</v>
      </c>
      <c r="U101" s="231">
        <v>1.562532476042825</v>
      </c>
      <c r="V101" s="231">
        <v>0.68970955767655351</v>
      </c>
      <c r="W101" s="231">
        <v>0.56284805630257473</v>
      </c>
      <c r="DA101" s="73" t="s">
        <v>1351</v>
      </c>
    </row>
    <row r="102" spans="1:105" ht="12" customHeight="1" x14ac:dyDescent="0.25">
      <c r="A102" s="64" t="s">
        <v>162</v>
      </c>
      <c r="B102" s="231">
        <v>31.154750514168779</v>
      </c>
      <c r="C102" s="231">
        <v>28.997022754248949</v>
      </c>
      <c r="D102" s="231">
        <v>25.979125153711038</v>
      </c>
      <c r="E102" s="231">
        <v>30.44491601448717</v>
      </c>
      <c r="F102" s="231">
        <v>19.545705846247149</v>
      </c>
      <c r="G102" s="231">
        <v>17.144868112186121</v>
      </c>
      <c r="H102" s="231">
        <v>16.15397782097677</v>
      </c>
      <c r="I102" s="231">
        <v>15.25365014787377</v>
      </c>
      <c r="J102" s="231">
        <v>6.4529109733116794</v>
      </c>
      <c r="K102" s="231">
        <v>10.827843175063069</v>
      </c>
      <c r="L102" s="231">
        <v>7.2579003907833259</v>
      </c>
      <c r="M102" s="231">
        <v>4.0306380670455999</v>
      </c>
      <c r="N102" s="231">
        <v>5.269074259492597</v>
      </c>
      <c r="O102" s="231">
        <v>4.3108878031561346</v>
      </c>
      <c r="P102" s="231">
        <v>3.6965147643528282</v>
      </c>
      <c r="Q102" s="231">
        <v>5.1262310146435457</v>
      </c>
      <c r="R102" s="231">
        <v>4.5344568172530799</v>
      </c>
      <c r="S102" s="231">
        <v>3.778690930664486</v>
      </c>
      <c r="T102" s="231">
        <v>4.0846054164727921</v>
      </c>
      <c r="U102" s="231">
        <v>3.5537755128304038</v>
      </c>
      <c r="V102" s="231">
        <v>3.973523669543078</v>
      </c>
      <c r="W102" s="231">
        <v>12.84247234360986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2.3020731646386778</v>
      </c>
      <c r="M104" s="231">
        <v>2.2565175389179681</v>
      </c>
      <c r="N104" s="231">
        <v>2.2264270637522432</v>
      </c>
      <c r="O104" s="231">
        <v>2.3637780159335708</v>
      </c>
      <c r="P104" s="231">
        <v>1.9845201608113441</v>
      </c>
      <c r="Q104" s="231">
        <v>2.3393317548762109</v>
      </c>
      <c r="R104" s="231">
        <v>2.4372708025581868</v>
      </c>
      <c r="S104" s="231">
        <v>1.940465295575529</v>
      </c>
      <c r="T104" s="231">
        <v>2.325733727037242</v>
      </c>
      <c r="U104" s="231">
        <v>2.195038307534634</v>
      </c>
      <c r="V104" s="231">
        <v>2.4114733348994228</v>
      </c>
      <c r="W104" s="231">
        <v>2.5632388372839672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3140.9114144672121</v>
      </c>
      <c r="C110" s="225">
        <v>3036.4216857526608</v>
      </c>
      <c r="D110" s="225">
        <v>3195.0637222018431</v>
      </c>
      <c r="E110" s="225">
        <v>3283.896705464525</v>
      </c>
      <c r="F110" s="225">
        <v>2231.1579080366691</v>
      </c>
      <c r="G110" s="225">
        <v>2047.2431573645069</v>
      </c>
      <c r="H110" s="225">
        <v>1963.2376321010149</v>
      </c>
      <c r="I110" s="225">
        <v>2138.694432234196</v>
      </c>
      <c r="J110" s="225">
        <v>1821.0580554840681</v>
      </c>
      <c r="K110" s="225">
        <v>1697.7164548794469</v>
      </c>
      <c r="L110" s="225">
        <v>1684.5838980726551</v>
      </c>
      <c r="M110" s="225">
        <v>1729.1578032393611</v>
      </c>
      <c r="N110" s="225">
        <v>1829.4595343441999</v>
      </c>
      <c r="O110" s="225">
        <v>1462.4066389275019</v>
      </c>
      <c r="P110" s="225">
        <v>1667.502468738129</v>
      </c>
      <c r="Q110" s="225">
        <v>982.64114182500077</v>
      </c>
      <c r="R110" s="225">
        <v>1084.24796877167</v>
      </c>
      <c r="S110" s="225">
        <v>1091.471858098151</v>
      </c>
      <c r="T110" s="225">
        <v>1025.1063328537571</v>
      </c>
      <c r="U110" s="225">
        <v>1124.71766469515</v>
      </c>
      <c r="V110" s="225">
        <v>1063.137692032959</v>
      </c>
      <c r="W110" s="225">
        <v>1476.2528510019699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156.95536049980629</v>
      </c>
      <c r="C115" s="262">
        <v>159.06529322622089</v>
      </c>
      <c r="D115" s="262">
        <v>165.67748238789511</v>
      </c>
      <c r="E115" s="262">
        <v>170.9694075513456</v>
      </c>
      <c r="F115" s="262">
        <v>140.33742373268299</v>
      </c>
      <c r="G115" s="262">
        <v>128.5170725138731</v>
      </c>
      <c r="H115" s="262">
        <v>120.9528392097212</v>
      </c>
      <c r="I115" s="262">
        <v>123.295891911589</v>
      </c>
      <c r="J115" s="262">
        <v>92.441383533058087</v>
      </c>
      <c r="K115" s="262">
        <v>107.8395739476656</v>
      </c>
      <c r="L115" s="262">
        <v>98.660285071794831</v>
      </c>
      <c r="M115" s="262">
        <v>102.9901995425094</v>
      </c>
      <c r="N115" s="262">
        <v>91.281428437672332</v>
      </c>
      <c r="O115" s="262">
        <v>76.960673207746481</v>
      </c>
      <c r="P115" s="262">
        <v>80.930686678511577</v>
      </c>
      <c r="Q115" s="262">
        <v>51.936210226372708</v>
      </c>
      <c r="R115" s="262">
        <v>55.25018102266997</v>
      </c>
      <c r="S115" s="262">
        <v>58.543576241286189</v>
      </c>
      <c r="T115" s="262">
        <v>54.699272969686263</v>
      </c>
      <c r="U115" s="262">
        <v>61.670111462982177</v>
      </c>
      <c r="V115" s="262">
        <v>59.23991315287364</v>
      </c>
      <c r="W115" s="262">
        <v>96.047745064725618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3.5531816232712039</v>
      </c>
      <c r="G116" s="228">
        <v>3.3178546970156719</v>
      </c>
      <c r="H116" s="228">
        <v>2.0108370196761109</v>
      </c>
      <c r="I116" s="228">
        <v>2.8738074743679669</v>
      </c>
      <c r="J116" s="228">
        <v>1.9914357936095699</v>
      </c>
      <c r="K116" s="228">
        <v>0</v>
      </c>
      <c r="L116" s="228">
        <v>0</v>
      </c>
      <c r="M116" s="228">
        <v>38.325554155898708</v>
      </c>
      <c r="N116" s="228">
        <v>16.46661393244003</v>
      </c>
      <c r="O116" s="228">
        <v>8.206874256686838</v>
      </c>
      <c r="P116" s="228">
        <v>10.77333313762078</v>
      </c>
      <c r="Q116" s="228">
        <v>7.6798288922586693</v>
      </c>
      <c r="R116" s="228">
        <v>6.5378891126048062</v>
      </c>
      <c r="S116" s="228">
        <v>4.8907569907355786</v>
      </c>
      <c r="T116" s="228">
        <v>8.8067086478435535</v>
      </c>
      <c r="U116" s="228">
        <v>9.6565742369527658</v>
      </c>
      <c r="V116" s="228">
        <v>9.103824317860628</v>
      </c>
      <c r="W116" s="228">
        <v>7.9278642787981628</v>
      </c>
      <c r="DA116" s="69" t="s">
        <v>1365</v>
      </c>
    </row>
    <row r="117" spans="1:105" ht="12" customHeight="1" x14ac:dyDescent="0.25">
      <c r="A117" s="37" t="s">
        <v>162</v>
      </c>
      <c r="B117" s="228">
        <v>156.95536049980629</v>
      </c>
      <c r="C117" s="228">
        <v>159.06529322622089</v>
      </c>
      <c r="D117" s="228">
        <v>165.67748238789511</v>
      </c>
      <c r="E117" s="228">
        <v>170.9694075513456</v>
      </c>
      <c r="F117" s="228">
        <v>136.78424210941179</v>
      </c>
      <c r="G117" s="228">
        <v>125.1992178168574</v>
      </c>
      <c r="H117" s="228">
        <v>118.942002190045</v>
      </c>
      <c r="I117" s="228">
        <v>120.422084437221</v>
      </c>
      <c r="J117" s="228">
        <v>90.449947739448518</v>
      </c>
      <c r="K117" s="228">
        <v>107.8395739476656</v>
      </c>
      <c r="L117" s="228">
        <v>98.660285071794831</v>
      </c>
      <c r="M117" s="228">
        <v>64.664645386610701</v>
      </c>
      <c r="N117" s="228">
        <v>74.814814505232306</v>
      </c>
      <c r="O117" s="228">
        <v>68.75379895105965</v>
      </c>
      <c r="P117" s="228">
        <v>70.157353540890796</v>
      </c>
      <c r="Q117" s="228">
        <v>44.256381334114039</v>
      </c>
      <c r="R117" s="228">
        <v>48.712291910065161</v>
      </c>
      <c r="S117" s="228">
        <v>53.652819250550607</v>
      </c>
      <c r="T117" s="228">
        <v>45.892564321842713</v>
      </c>
      <c r="U117" s="228">
        <v>52.01353722602942</v>
      </c>
      <c r="V117" s="228">
        <v>50.136088835013012</v>
      </c>
      <c r="W117" s="228">
        <v>88.11988078592745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1625.6259084061819</v>
      </c>
      <c r="C121" s="263">
        <f t="shared" si="5"/>
        <v>1508.642965224511</v>
      </c>
      <c r="D121" s="263">
        <f t="shared" si="5"/>
        <v>1612.8374743187719</v>
      </c>
      <c r="E121" s="263">
        <f t="shared" si="5"/>
        <v>1669.750770378439</v>
      </c>
      <c r="F121" s="263">
        <f t="shared" si="5"/>
        <v>938.1361444917319</v>
      </c>
      <c r="G121" s="263">
        <f t="shared" si="5"/>
        <v>857.18993175268326</v>
      </c>
      <c r="H121" s="263">
        <f t="shared" si="5"/>
        <v>824.7958914118002</v>
      </c>
      <c r="I121" s="263">
        <f t="shared" si="5"/>
        <v>963.68858309264635</v>
      </c>
      <c r="J121" s="263">
        <f t="shared" si="5"/>
        <v>795.13792236375787</v>
      </c>
      <c r="K121" s="263">
        <f t="shared" si="5"/>
        <v>671.24042536974559</v>
      </c>
      <c r="L121" s="263">
        <f t="shared" si="5"/>
        <v>719.2845084986825</v>
      </c>
      <c r="M121" s="263">
        <f t="shared" si="5"/>
        <v>704.66519011531273</v>
      </c>
      <c r="N121" s="263">
        <f t="shared" si="5"/>
        <v>892.20276804323316</v>
      </c>
      <c r="O121" s="263">
        <f t="shared" si="5"/>
        <v>646.40356882740787</v>
      </c>
      <c r="P121" s="263">
        <f t="shared" si="5"/>
        <v>796.60574685543315</v>
      </c>
      <c r="Q121" s="263">
        <f t="shared" si="5"/>
        <v>416.83080852159111</v>
      </c>
      <c r="R121" s="263">
        <f t="shared" si="5"/>
        <v>481.73573521352478</v>
      </c>
      <c r="S121" s="263">
        <f t="shared" si="5"/>
        <v>461.15921776642682</v>
      </c>
      <c r="T121" s="263">
        <f t="shared" si="5"/>
        <v>440.84120003479501</v>
      </c>
      <c r="U121" s="263">
        <f t="shared" si="5"/>
        <v>483.79446118390558</v>
      </c>
      <c r="V121" s="263">
        <f t="shared" si="5"/>
        <v>439.06891906411249</v>
      </c>
      <c r="W121" s="263">
        <f t="shared" si="5"/>
        <v>652.18750634887544</v>
      </c>
      <c r="DA121" s="70"/>
    </row>
    <row r="122" spans="1:105" ht="12" customHeight="1" x14ac:dyDescent="0.25">
      <c r="A122" s="60" t="s">
        <v>1054</v>
      </c>
      <c r="B122" s="264">
        <v>1625.6259084061819</v>
      </c>
      <c r="C122" s="264">
        <v>1508.642965224511</v>
      </c>
      <c r="D122" s="264">
        <v>1612.8374743187719</v>
      </c>
      <c r="E122" s="264">
        <v>1669.750770378439</v>
      </c>
      <c r="F122" s="264">
        <v>938.1361444917319</v>
      </c>
      <c r="G122" s="264">
        <v>857.18993175268326</v>
      </c>
      <c r="H122" s="264">
        <v>824.7958914118002</v>
      </c>
      <c r="I122" s="264">
        <v>963.68858309264635</v>
      </c>
      <c r="J122" s="264">
        <v>795.13792236375787</v>
      </c>
      <c r="K122" s="264">
        <v>671.24042536974559</v>
      </c>
      <c r="L122" s="264">
        <v>719.2845084986825</v>
      </c>
      <c r="M122" s="264">
        <v>704.66519011531273</v>
      </c>
      <c r="N122" s="264">
        <v>892.20276804323316</v>
      </c>
      <c r="O122" s="264">
        <v>646.40356882740787</v>
      </c>
      <c r="P122" s="264">
        <v>796.60574685543315</v>
      </c>
      <c r="Q122" s="264">
        <v>416.83080852159111</v>
      </c>
      <c r="R122" s="264">
        <v>481.73573521352478</v>
      </c>
      <c r="S122" s="264">
        <v>461.15921776642682</v>
      </c>
      <c r="T122" s="264">
        <v>440.84120003479501</v>
      </c>
      <c r="U122" s="264">
        <v>483.79446118390558</v>
      </c>
      <c r="V122" s="264">
        <v>439.06891906411249</v>
      </c>
      <c r="W122" s="264">
        <v>652.18750634887544</v>
      </c>
      <c r="DA122" s="72" t="s">
        <v>1370</v>
      </c>
    </row>
    <row r="123" spans="1:105" ht="12" customHeight="1" x14ac:dyDescent="0.25">
      <c r="A123" s="64" t="s">
        <v>30</v>
      </c>
      <c r="B123" s="231">
        <v>4.7092640494941422</v>
      </c>
      <c r="C123" s="231">
        <v>6.2247208907530176</v>
      </c>
      <c r="D123" s="231">
        <v>6.2482013827761174</v>
      </c>
      <c r="E123" s="231">
        <v>4.4444527731735182</v>
      </c>
      <c r="F123" s="231">
        <v>2.7113124713736418</v>
      </c>
      <c r="G123" s="231">
        <v>2.9719387164322848</v>
      </c>
      <c r="H123" s="231">
        <v>3.5060153367175659</v>
      </c>
      <c r="I123" s="231">
        <v>2.821066909124776</v>
      </c>
      <c r="J123" s="231">
        <v>2.7754188060467428</v>
      </c>
      <c r="K123" s="231">
        <v>1.7621651327473291</v>
      </c>
      <c r="L123" s="231">
        <v>1.913144406157482</v>
      </c>
      <c r="M123" s="231">
        <v>2.047315445408644</v>
      </c>
      <c r="N123" s="231">
        <v>1.7705396858790881</v>
      </c>
      <c r="O123" s="231">
        <v>0.66943581594394042</v>
      </c>
      <c r="P123" s="231">
        <v>0.83570040997982187</v>
      </c>
      <c r="Q123" s="231">
        <v>0.35463571208940231</v>
      </c>
      <c r="R123" s="231">
        <v>0</v>
      </c>
      <c r="S123" s="231">
        <v>0</v>
      </c>
      <c r="T123" s="231">
        <v>0.5871225265097022</v>
      </c>
      <c r="U123" s="231">
        <v>0.33016302103060002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85.958943449385345</v>
      </c>
      <c r="F124" s="231">
        <v>0</v>
      </c>
      <c r="G124" s="231">
        <v>0</v>
      </c>
      <c r="H124" s="231">
        <v>0</v>
      </c>
      <c r="I124" s="231">
        <v>174.08871758400821</v>
      </c>
      <c r="J124" s="231">
        <v>157.1695311471787</v>
      </c>
      <c r="K124" s="231">
        <v>0</v>
      </c>
      <c r="L124" s="231">
        <v>0</v>
      </c>
      <c r="M124" s="231">
        <v>15.920854059321011</v>
      </c>
      <c r="N124" s="231">
        <v>0</v>
      </c>
      <c r="O124" s="231">
        <v>0.80277069390241718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5.4240894802068489</v>
      </c>
      <c r="C125" s="231">
        <v>36.206575348335718</v>
      </c>
      <c r="D125" s="231">
        <v>30.021726777037699</v>
      </c>
      <c r="E125" s="231">
        <v>14.79779153830683</v>
      </c>
      <c r="F125" s="231">
        <v>5.467453579288085</v>
      </c>
      <c r="G125" s="231">
        <v>8.0344548786748593</v>
      </c>
      <c r="H125" s="231">
        <v>9.8663550487539542</v>
      </c>
      <c r="I125" s="231">
        <v>7.669088535516746</v>
      </c>
      <c r="J125" s="231">
        <v>6.0849504248986293</v>
      </c>
      <c r="K125" s="231">
        <v>5.6148458063311022</v>
      </c>
      <c r="L125" s="231">
        <v>0</v>
      </c>
      <c r="M125" s="231">
        <v>11.19714037038419</v>
      </c>
      <c r="N125" s="231">
        <v>6.4144076692515819</v>
      </c>
      <c r="O125" s="231">
        <v>1.5065551304425939</v>
      </c>
      <c r="P125" s="231">
        <v>0.7825146470089237</v>
      </c>
      <c r="Q125" s="231">
        <v>1.652138390639178</v>
      </c>
      <c r="R125" s="231">
        <v>2.692771905159451</v>
      </c>
      <c r="S125" s="231">
        <v>2.072497372696211</v>
      </c>
      <c r="T125" s="231">
        <v>2.7541376619761131</v>
      </c>
      <c r="U125" s="231">
        <v>3.2407403455783079</v>
      </c>
      <c r="V125" s="231">
        <v>4.306235614052115</v>
      </c>
      <c r="W125" s="231">
        <v>1.593297309145953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15.9355362929479</v>
      </c>
      <c r="G126" s="231">
        <v>14.536789892215889</v>
      </c>
      <c r="H126" s="231">
        <v>9.3186230968036572</v>
      </c>
      <c r="I126" s="231">
        <v>9.9262631832435915</v>
      </c>
      <c r="J126" s="231">
        <v>7.2807907271790064</v>
      </c>
      <c r="K126" s="231">
        <v>0</v>
      </c>
      <c r="L126" s="231">
        <v>0</v>
      </c>
      <c r="M126" s="231">
        <v>154.50936003106571</v>
      </c>
      <c r="N126" s="231">
        <v>60.294789707109928</v>
      </c>
      <c r="O126" s="231">
        <v>26.08399311612137</v>
      </c>
      <c r="P126" s="231">
        <v>42.833123951779477</v>
      </c>
      <c r="Q126" s="231">
        <v>38.180220673745261</v>
      </c>
      <c r="R126" s="231">
        <v>27.012211928326568</v>
      </c>
      <c r="S126" s="231">
        <v>19.136041338826441</v>
      </c>
      <c r="T126" s="231">
        <v>35.080198547687779</v>
      </c>
      <c r="U126" s="231">
        <v>37.556654928163631</v>
      </c>
      <c r="V126" s="231">
        <v>37.862414194334271</v>
      </c>
      <c r="W126" s="231">
        <v>42.647243867678611</v>
      </c>
      <c r="DA126" s="73" t="s">
        <v>1374</v>
      </c>
    </row>
    <row r="127" spans="1:105" ht="12" customHeight="1" x14ac:dyDescent="0.25">
      <c r="A127" s="64" t="s">
        <v>70</v>
      </c>
      <c r="B127" s="231">
        <v>301.73606291593279</v>
      </c>
      <c r="C127" s="231">
        <v>280.86566796924183</v>
      </c>
      <c r="D127" s="231">
        <v>246.6885425797401</v>
      </c>
      <c r="E127" s="231">
        <v>302.94657889342602</v>
      </c>
      <c r="F127" s="231">
        <v>77.478922852506514</v>
      </c>
      <c r="G127" s="231">
        <v>65.052537720788976</v>
      </c>
      <c r="H127" s="231">
        <v>52.618766389396349</v>
      </c>
      <c r="I127" s="231">
        <v>105.68677455793799</v>
      </c>
      <c r="J127" s="231">
        <v>108.04600225527039</v>
      </c>
      <c r="K127" s="231">
        <v>82.248279587829785</v>
      </c>
      <c r="L127" s="231">
        <v>20.379628946526861</v>
      </c>
      <c r="M127" s="231">
        <v>106.6041712375866</v>
      </c>
      <c r="N127" s="231">
        <v>30.027903767433639</v>
      </c>
      <c r="O127" s="231">
        <v>29.888962397286829</v>
      </c>
      <c r="P127" s="231">
        <v>29.62968932338817</v>
      </c>
      <c r="Q127" s="231">
        <v>52.514085805878032</v>
      </c>
      <c r="R127" s="231">
        <v>54.252501301198897</v>
      </c>
      <c r="S127" s="231">
        <v>36.583185039913573</v>
      </c>
      <c r="T127" s="231">
        <v>34.076632965311241</v>
      </c>
      <c r="U127" s="231">
        <v>26.48080078766257</v>
      </c>
      <c r="V127" s="231">
        <v>25.64937195789236</v>
      </c>
      <c r="W127" s="231">
        <v>18.5257567992826</v>
      </c>
      <c r="DA127" s="73" t="s">
        <v>1375</v>
      </c>
    </row>
    <row r="128" spans="1:105" ht="12" customHeight="1" x14ac:dyDescent="0.25">
      <c r="A128" s="64" t="s">
        <v>34</v>
      </c>
      <c r="B128" s="231">
        <v>431.54336163221882</v>
      </c>
      <c r="C128" s="231">
        <v>4.4951179970387809</v>
      </c>
      <c r="D128" s="231">
        <v>186.16409308759589</v>
      </c>
      <c r="E128" s="231">
        <v>274.07044251403101</v>
      </c>
      <c r="F128" s="231">
        <v>223.0841981984496</v>
      </c>
      <c r="G128" s="231">
        <v>218.0485717887604</v>
      </c>
      <c r="H128" s="231">
        <v>198.28497602989631</v>
      </c>
      <c r="I128" s="231">
        <v>247.5532544494491</v>
      </c>
      <c r="J128" s="231">
        <v>183.09161154805381</v>
      </c>
      <c r="K128" s="231">
        <v>175.60370301922219</v>
      </c>
      <c r="L128" s="231">
        <v>130.3337586127235</v>
      </c>
      <c r="M128" s="231">
        <v>7.7430145671090536</v>
      </c>
      <c r="N128" s="231">
        <v>403.99598419863321</v>
      </c>
      <c r="O128" s="231">
        <v>249.10993572821619</v>
      </c>
      <c r="P128" s="231">
        <v>293.84012783411691</v>
      </c>
      <c r="Q128" s="231">
        <v>3.7041559915050319</v>
      </c>
      <c r="R128" s="231">
        <v>88.338356917232446</v>
      </c>
      <c r="S128" s="231">
        <v>85.636813942425803</v>
      </c>
      <c r="T128" s="231">
        <v>81.448995109070552</v>
      </c>
      <c r="U128" s="231">
        <v>88.944535554378504</v>
      </c>
      <c r="V128" s="231">
        <v>36.193061848436223</v>
      </c>
      <c r="W128" s="231">
        <v>20.77548616304432</v>
      </c>
      <c r="DA128" s="73" t="s">
        <v>1376</v>
      </c>
    </row>
    <row r="129" spans="1:105" ht="12" customHeight="1" x14ac:dyDescent="0.25">
      <c r="A129" s="64" t="s">
        <v>162</v>
      </c>
      <c r="B129" s="231">
        <v>882.21313032832961</v>
      </c>
      <c r="C129" s="231">
        <v>1180.8508830191411</v>
      </c>
      <c r="D129" s="231">
        <v>1143.714910491622</v>
      </c>
      <c r="E129" s="231">
        <v>987.53256121011623</v>
      </c>
      <c r="F129" s="231">
        <v>613.45872109716618</v>
      </c>
      <c r="G129" s="231">
        <v>548.54563875581084</v>
      </c>
      <c r="H129" s="231">
        <v>551.20115551023241</v>
      </c>
      <c r="I129" s="231">
        <v>415.94341787336589</v>
      </c>
      <c r="J129" s="231">
        <v>330.68961745513042</v>
      </c>
      <c r="K129" s="231">
        <v>406.01143182361523</v>
      </c>
      <c r="L129" s="231">
        <v>430.20486672672553</v>
      </c>
      <c r="M129" s="231">
        <v>260.69532966644022</v>
      </c>
      <c r="N129" s="231">
        <v>273.94481501036711</v>
      </c>
      <c r="O129" s="231">
        <v>218.5209085036752</v>
      </c>
      <c r="P129" s="231">
        <v>278.93490175775253</v>
      </c>
      <c r="Q129" s="231">
        <v>220.02031936689951</v>
      </c>
      <c r="R129" s="231">
        <v>201.261711528928</v>
      </c>
      <c r="S129" s="231">
        <v>209.92712765487491</v>
      </c>
      <c r="T129" s="231">
        <v>182.8061234507839</v>
      </c>
      <c r="U129" s="231">
        <v>202.29269938358729</v>
      </c>
      <c r="V129" s="231">
        <v>208.5138393796783</v>
      </c>
      <c r="W129" s="231">
        <v>474.03309558648579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136.45310980654921</v>
      </c>
      <c r="M131" s="231">
        <v>145.94800473799739</v>
      </c>
      <c r="N131" s="231">
        <v>115.7543280045587</v>
      </c>
      <c r="O131" s="231">
        <v>119.82100744181921</v>
      </c>
      <c r="P131" s="231">
        <v>149.74968893140749</v>
      </c>
      <c r="Q131" s="231">
        <v>100.4052525808346</v>
      </c>
      <c r="R131" s="231">
        <v>108.1781816326793</v>
      </c>
      <c r="S131" s="231">
        <v>107.80355241769</v>
      </c>
      <c r="T131" s="231">
        <v>104.0879897734557</v>
      </c>
      <c r="U131" s="231">
        <v>124.9488671635047</v>
      </c>
      <c r="V131" s="231">
        <v>126.5439960697192</v>
      </c>
      <c r="W131" s="231">
        <v>94.612626623238228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849.19924459202446</v>
      </c>
      <c r="C134" s="263">
        <v>868.3525338477159</v>
      </c>
      <c r="D134" s="263">
        <v>890.72311917804018</v>
      </c>
      <c r="E134" s="263">
        <v>899.94839404463914</v>
      </c>
      <c r="F134" s="263">
        <v>759.49020531176632</v>
      </c>
      <c r="G134" s="263">
        <v>701.78446018837553</v>
      </c>
      <c r="H134" s="263">
        <v>675.65174525296391</v>
      </c>
      <c r="I134" s="263">
        <v>690.28084192257995</v>
      </c>
      <c r="J134" s="263">
        <v>654.57415784534624</v>
      </c>
      <c r="K134" s="263">
        <v>618.95057468085906</v>
      </c>
      <c r="L134" s="263">
        <v>580.63337722663562</v>
      </c>
      <c r="M134" s="263">
        <v>684.09826354100596</v>
      </c>
      <c r="N134" s="263">
        <v>578.48932432191043</v>
      </c>
      <c r="O134" s="263">
        <v>517.79544765400169</v>
      </c>
      <c r="P134" s="263">
        <v>547.39813359328673</v>
      </c>
      <c r="Q134" s="263">
        <v>370.03761898422601</v>
      </c>
      <c r="R134" s="263">
        <v>387.3967101884441</v>
      </c>
      <c r="S134" s="263">
        <v>405.03689715890442</v>
      </c>
      <c r="T134" s="263">
        <v>378.82206148327128</v>
      </c>
      <c r="U134" s="263">
        <v>410.16969599672672</v>
      </c>
      <c r="V134" s="263">
        <v>405.27803477334629</v>
      </c>
      <c r="W134" s="263">
        <v>462.99315215187141</v>
      </c>
      <c r="DA134" s="70" t="s">
        <v>1382</v>
      </c>
    </row>
    <row r="135" spans="1:105" ht="12" customHeight="1" x14ac:dyDescent="0.25">
      <c r="A135" s="60" t="s">
        <v>1014</v>
      </c>
      <c r="B135" s="264">
        <v>849.19924459202446</v>
      </c>
      <c r="C135" s="264">
        <v>868.3525338477159</v>
      </c>
      <c r="D135" s="264">
        <v>890.72311917804018</v>
      </c>
      <c r="E135" s="264">
        <v>899.94839404463914</v>
      </c>
      <c r="F135" s="264">
        <v>759.49020531176632</v>
      </c>
      <c r="G135" s="264">
        <v>701.78446018837553</v>
      </c>
      <c r="H135" s="264">
        <v>675.65174525296391</v>
      </c>
      <c r="I135" s="264">
        <v>690.28084192257995</v>
      </c>
      <c r="J135" s="264">
        <v>654.57415784534624</v>
      </c>
      <c r="K135" s="264">
        <v>618.95057468085906</v>
      </c>
      <c r="L135" s="264">
        <v>580.63337722663562</v>
      </c>
      <c r="M135" s="264">
        <v>684.09826354100596</v>
      </c>
      <c r="N135" s="264">
        <v>578.48932432191043</v>
      </c>
      <c r="O135" s="264">
        <v>517.79544765400169</v>
      </c>
      <c r="P135" s="264">
        <v>547.39813359328673</v>
      </c>
      <c r="Q135" s="264">
        <v>370.03761898422601</v>
      </c>
      <c r="R135" s="264">
        <v>387.3967101884441</v>
      </c>
      <c r="S135" s="264">
        <v>405.03689715890442</v>
      </c>
      <c r="T135" s="264">
        <v>378.82206148327128</v>
      </c>
      <c r="U135" s="264">
        <v>410.16969599672672</v>
      </c>
      <c r="V135" s="264">
        <v>405.27803477334629</v>
      </c>
      <c r="W135" s="264">
        <v>462.99315215187141</v>
      </c>
      <c r="DA135" s="72" t="s">
        <v>1383</v>
      </c>
    </row>
    <row r="136" spans="1:105" ht="12" customHeight="1" x14ac:dyDescent="0.25">
      <c r="A136" s="59" t="s">
        <v>30</v>
      </c>
      <c r="B136" s="232">
        <v>3.3491013533521001</v>
      </c>
      <c r="C136" s="232">
        <v>3.59356440122788</v>
      </c>
      <c r="D136" s="232">
        <v>3.9009751623150759</v>
      </c>
      <c r="E136" s="232">
        <v>3.0539152702398789</v>
      </c>
      <c r="F136" s="232">
        <v>2.879812125849837</v>
      </c>
      <c r="G136" s="232">
        <v>3.263222408172886</v>
      </c>
      <c r="H136" s="232">
        <v>3.7810121467602809</v>
      </c>
      <c r="I136" s="232">
        <v>3.5925479496041741</v>
      </c>
      <c r="J136" s="232">
        <v>3.9938671500445642</v>
      </c>
      <c r="K136" s="232">
        <v>2.2005898118767182</v>
      </c>
      <c r="L136" s="232">
        <v>2.4548978807370632</v>
      </c>
      <c r="M136" s="232">
        <v>2.617617529463558</v>
      </c>
      <c r="N136" s="232">
        <v>2.7499840328860792</v>
      </c>
      <c r="O136" s="232">
        <v>1.252868036664428</v>
      </c>
      <c r="P136" s="232">
        <v>1.29586459327654</v>
      </c>
      <c r="Q136" s="232">
        <v>0.41963407214739312</v>
      </c>
      <c r="R136" s="232">
        <v>0</v>
      </c>
      <c r="S136" s="232">
        <v>0</v>
      </c>
      <c r="T136" s="232">
        <v>0.87117623852398651</v>
      </c>
      <c r="U136" s="232">
        <v>0.50175003660658257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3.8574658859519619</v>
      </c>
      <c r="C137" s="297">
        <v>20.90224807596384</v>
      </c>
      <c r="D137" s="297">
        <v>18.743635698086131</v>
      </c>
      <c r="E137" s="297">
        <v>10.16800129308008</v>
      </c>
      <c r="F137" s="297">
        <v>5.8072388488582591</v>
      </c>
      <c r="G137" s="297">
        <v>8.8219225560007022</v>
      </c>
      <c r="H137" s="297">
        <v>10.640229634167589</v>
      </c>
      <c r="I137" s="297">
        <v>9.7663647056678009</v>
      </c>
      <c r="J137" s="297">
        <v>8.7563302369736373</v>
      </c>
      <c r="K137" s="297">
        <v>7.0118130514858068</v>
      </c>
      <c r="L137" s="297">
        <v>0</v>
      </c>
      <c r="M137" s="297">
        <v>14.316226148301959</v>
      </c>
      <c r="N137" s="297">
        <v>9.9627920297678543</v>
      </c>
      <c r="O137" s="297">
        <v>2.819560476821569</v>
      </c>
      <c r="P137" s="297">
        <v>1.213392996664485</v>
      </c>
      <c r="Q137" s="297">
        <v>1.954945700562108</v>
      </c>
      <c r="R137" s="297">
        <v>3.657436068642161</v>
      </c>
      <c r="S137" s="297">
        <v>3.1355203445604878</v>
      </c>
      <c r="T137" s="297">
        <v>4.086607446321425</v>
      </c>
      <c r="U137" s="297">
        <v>4.9249658000786249</v>
      </c>
      <c r="V137" s="297">
        <v>6.3156767362856421</v>
      </c>
      <c r="W137" s="297">
        <v>1.374229837669446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16.9258804113793</v>
      </c>
      <c r="G138" s="297">
        <v>15.96156012803867</v>
      </c>
      <c r="H138" s="297">
        <v>10.049535936452139</v>
      </c>
      <c r="I138" s="297">
        <v>12.640812003022191</v>
      </c>
      <c r="J138" s="297">
        <v>10.47716144614882</v>
      </c>
      <c r="K138" s="297">
        <v>0</v>
      </c>
      <c r="L138" s="297">
        <v>0</v>
      </c>
      <c r="M138" s="297">
        <v>197.54963026852269</v>
      </c>
      <c r="N138" s="297">
        <v>93.649247335820235</v>
      </c>
      <c r="O138" s="297">
        <v>48.81692981676391</v>
      </c>
      <c r="P138" s="297">
        <v>66.418453414276215</v>
      </c>
      <c r="Q138" s="297">
        <v>45.177969760616762</v>
      </c>
      <c r="R138" s="297">
        <v>36.689122465654037</v>
      </c>
      <c r="S138" s="297">
        <v>28.951277682046999</v>
      </c>
      <c r="T138" s="297">
        <v>52.052227665538616</v>
      </c>
      <c r="U138" s="297">
        <v>57.074995637625896</v>
      </c>
      <c r="V138" s="297">
        <v>55.530349460315023</v>
      </c>
      <c r="W138" s="297">
        <v>36.783539820790978</v>
      </c>
      <c r="DA138" s="122" t="s">
        <v>1386</v>
      </c>
    </row>
    <row r="139" spans="1:105" ht="12" customHeight="1" x14ac:dyDescent="0.25">
      <c r="A139" s="59" t="s">
        <v>70</v>
      </c>
      <c r="B139" s="297">
        <v>214.58653540045941</v>
      </c>
      <c r="C139" s="297">
        <v>162.1452405104157</v>
      </c>
      <c r="D139" s="297">
        <v>154.01646305511741</v>
      </c>
      <c r="E139" s="297">
        <v>208.16357616259521</v>
      </c>
      <c r="F139" s="297">
        <v>82.293997421621313</v>
      </c>
      <c r="G139" s="297">
        <v>71.428424020070864</v>
      </c>
      <c r="H139" s="297">
        <v>56.745956808082312</v>
      </c>
      <c r="I139" s="297">
        <v>134.58908188611321</v>
      </c>
      <c r="J139" s="297">
        <v>155.4797345037872</v>
      </c>
      <c r="K139" s="297">
        <v>102.7115579248715</v>
      </c>
      <c r="L139" s="297">
        <v>26.150617669013659</v>
      </c>
      <c r="M139" s="297">
        <v>136.29992777675901</v>
      </c>
      <c r="N139" s="297">
        <v>46.639031341724717</v>
      </c>
      <c r="O139" s="297">
        <v>55.938037291631119</v>
      </c>
      <c r="P139" s="297">
        <v>45.944772606836132</v>
      </c>
      <c r="Q139" s="297">
        <v>62.138975068204182</v>
      </c>
      <c r="R139" s="297">
        <v>73.688029310195532</v>
      </c>
      <c r="S139" s="297">
        <v>55.347390289929137</v>
      </c>
      <c r="T139" s="297">
        <v>50.563130501503167</v>
      </c>
      <c r="U139" s="297">
        <v>40.24297670619471</v>
      </c>
      <c r="V139" s="297">
        <v>37.61827180244893</v>
      </c>
      <c r="W139" s="297">
        <v>15.978592076219741</v>
      </c>
      <c r="DA139" s="122" t="s">
        <v>1387</v>
      </c>
    </row>
    <row r="140" spans="1:105" ht="12" customHeight="1" x14ac:dyDescent="0.25">
      <c r="A140" s="59" t="s">
        <v>162</v>
      </c>
      <c r="B140" s="297">
        <v>627.40614195226101</v>
      </c>
      <c r="C140" s="297">
        <v>681.71148086010851</v>
      </c>
      <c r="D140" s="297">
        <v>714.06204526252156</v>
      </c>
      <c r="E140" s="297">
        <v>678.56290131872402</v>
      </c>
      <c r="F140" s="297">
        <v>651.58327650405761</v>
      </c>
      <c r="G140" s="297">
        <v>602.30933107609246</v>
      </c>
      <c r="H140" s="297">
        <v>594.43501072750155</v>
      </c>
      <c r="I140" s="297">
        <v>529.69203537817259</v>
      </c>
      <c r="J140" s="297">
        <v>475.86706450839188</v>
      </c>
      <c r="K140" s="297">
        <v>507.02661389262511</v>
      </c>
      <c r="L140" s="297">
        <v>552.02786167688487</v>
      </c>
      <c r="M140" s="297">
        <v>333.31486181795879</v>
      </c>
      <c r="N140" s="297">
        <v>425.48826958171162</v>
      </c>
      <c r="O140" s="297">
        <v>408.96805203212068</v>
      </c>
      <c r="P140" s="297">
        <v>432.5256499822334</v>
      </c>
      <c r="Q140" s="297">
        <v>260.34609438269553</v>
      </c>
      <c r="R140" s="297">
        <v>273.36212234395242</v>
      </c>
      <c r="S140" s="297">
        <v>317.60270884236769</v>
      </c>
      <c r="T140" s="297">
        <v>271.24891963138413</v>
      </c>
      <c r="U140" s="297">
        <v>307.42500781622078</v>
      </c>
      <c r="V140" s="297">
        <v>305.81373677429667</v>
      </c>
      <c r="W140" s="297">
        <v>408.85679041719118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509.13090096919842</v>
      </c>
      <c r="C142" s="263">
        <f t="shared" si="6"/>
        <v>500.36089345421374</v>
      </c>
      <c r="D142" s="263">
        <f t="shared" si="6"/>
        <v>525.82564631713603</v>
      </c>
      <c r="E142" s="263">
        <f t="shared" si="6"/>
        <v>543.22813349010119</v>
      </c>
      <c r="F142" s="263">
        <f t="shared" si="6"/>
        <v>393.19413450048751</v>
      </c>
      <c r="G142" s="263">
        <f t="shared" si="6"/>
        <v>359.75169290957467</v>
      </c>
      <c r="H142" s="263">
        <f t="shared" si="6"/>
        <v>341.83715622652983</v>
      </c>
      <c r="I142" s="263">
        <f t="shared" si="6"/>
        <v>361.42911530738053</v>
      </c>
      <c r="J142" s="263">
        <f t="shared" si="6"/>
        <v>278.90459174190607</v>
      </c>
      <c r="K142" s="263">
        <f t="shared" si="6"/>
        <v>299.68588088117605</v>
      </c>
      <c r="L142" s="263">
        <f t="shared" si="6"/>
        <v>286.00572727554186</v>
      </c>
      <c r="M142" s="263">
        <f t="shared" si="6"/>
        <v>237.40415004053213</v>
      </c>
      <c r="N142" s="263">
        <f t="shared" si="6"/>
        <v>267.48601354138384</v>
      </c>
      <c r="O142" s="263">
        <f t="shared" si="6"/>
        <v>221.24694923834636</v>
      </c>
      <c r="P142" s="263">
        <f t="shared" si="6"/>
        <v>242.56790161089796</v>
      </c>
      <c r="Q142" s="263">
        <f t="shared" si="6"/>
        <v>143.83650409281108</v>
      </c>
      <c r="R142" s="263">
        <f t="shared" si="6"/>
        <v>159.86534234703126</v>
      </c>
      <c r="S142" s="263">
        <f t="shared" si="6"/>
        <v>166.73216693153347</v>
      </c>
      <c r="T142" s="263">
        <f t="shared" si="6"/>
        <v>150.74379836600397</v>
      </c>
      <c r="U142" s="263">
        <f t="shared" si="6"/>
        <v>169.08339605153549</v>
      </c>
      <c r="V142" s="263">
        <f t="shared" si="6"/>
        <v>159.55082504262694</v>
      </c>
      <c r="W142" s="263">
        <f t="shared" si="6"/>
        <v>265.02444743649744</v>
      </c>
      <c r="DA142" s="70"/>
    </row>
    <row r="143" spans="1:105" ht="12" customHeight="1" x14ac:dyDescent="0.25">
      <c r="A143" s="60" t="s">
        <v>1024</v>
      </c>
      <c r="B143" s="264">
        <v>326.30488845987321</v>
      </c>
      <c r="C143" s="264">
        <v>330.69136726988751</v>
      </c>
      <c r="D143" s="264">
        <v>344.43788500591808</v>
      </c>
      <c r="E143" s="264">
        <v>355.43961852237129</v>
      </c>
      <c r="F143" s="264">
        <v>287.68665605702739</v>
      </c>
      <c r="G143" s="264">
        <v>263.34783001892117</v>
      </c>
      <c r="H143" s="264">
        <v>249.076488977607</v>
      </c>
      <c r="I143" s="264">
        <v>253.04788193965581</v>
      </c>
      <c r="J143" s="264">
        <v>189.4794078856506</v>
      </c>
      <c r="K143" s="264">
        <v>224.1948286219679</v>
      </c>
      <c r="L143" s="264">
        <v>205.11139736327149</v>
      </c>
      <c r="M143" s="264">
        <v>158.15398172276801</v>
      </c>
      <c r="N143" s="264">
        <v>167.14443213102541</v>
      </c>
      <c r="O143" s="264">
        <v>148.5491739695091</v>
      </c>
      <c r="P143" s="264">
        <v>152.9776388779533</v>
      </c>
      <c r="Q143" s="264">
        <v>96.957628566179679</v>
      </c>
      <c r="R143" s="264">
        <v>105.68693445078451</v>
      </c>
      <c r="S143" s="264">
        <v>114.8678970031478</v>
      </c>
      <c r="T143" s="264">
        <v>101.1645942358191</v>
      </c>
      <c r="U143" s="264">
        <v>114.673453545716</v>
      </c>
      <c r="V143" s="264">
        <v>110.17094048605399</v>
      </c>
      <c r="W143" s="264">
        <v>191.6761816530929</v>
      </c>
      <c r="DA143" s="72" t="s">
        <v>1390</v>
      </c>
    </row>
    <row r="144" spans="1:105" ht="12" customHeight="1" x14ac:dyDescent="0.25">
      <c r="A144" s="60" t="s">
        <v>1026</v>
      </c>
      <c r="B144" s="264">
        <v>182.82601250932521</v>
      </c>
      <c r="C144" s="264">
        <v>169.6695261843262</v>
      </c>
      <c r="D144" s="264">
        <v>181.3877613112179</v>
      </c>
      <c r="E144" s="264">
        <v>187.7885149677299</v>
      </c>
      <c r="F144" s="264">
        <v>105.5074784434601</v>
      </c>
      <c r="G144" s="264">
        <v>96.403862890653471</v>
      </c>
      <c r="H144" s="264">
        <v>92.760667248922857</v>
      </c>
      <c r="I144" s="264">
        <v>108.3812333677247</v>
      </c>
      <c r="J144" s="264">
        <v>89.425183856255472</v>
      </c>
      <c r="K144" s="264">
        <v>75.491052259208161</v>
      </c>
      <c r="L144" s="264">
        <v>80.894329912270365</v>
      </c>
      <c r="M144" s="264">
        <v>79.250168317764121</v>
      </c>
      <c r="N144" s="264">
        <v>100.3415814103584</v>
      </c>
      <c r="O144" s="264">
        <v>72.697775268837276</v>
      </c>
      <c r="P144" s="264">
        <v>89.590262732944666</v>
      </c>
      <c r="Q144" s="264">
        <v>46.878875526631397</v>
      </c>
      <c r="R144" s="264">
        <v>54.178407896246753</v>
      </c>
      <c r="S144" s="264">
        <v>51.864269928385653</v>
      </c>
      <c r="T144" s="264">
        <v>49.579204130184877</v>
      </c>
      <c r="U144" s="264">
        <v>54.409942505819487</v>
      </c>
      <c r="V144" s="264">
        <v>49.379884556572947</v>
      </c>
      <c r="W144" s="264">
        <v>73.348265783404543</v>
      </c>
      <c r="DA144" s="72" t="s">
        <v>1391</v>
      </c>
    </row>
    <row r="145" spans="1:105" ht="12" customHeight="1" x14ac:dyDescent="0.25">
      <c r="A145" s="64" t="s">
        <v>30</v>
      </c>
      <c r="B145" s="231">
        <v>0.52962736603199245</v>
      </c>
      <c r="C145" s="231">
        <v>0.70006321476239386</v>
      </c>
      <c r="D145" s="231">
        <v>0.70270394822151416</v>
      </c>
      <c r="E145" s="231">
        <v>0.49984536670062618</v>
      </c>
      <c r="F145" s="231">
        <v>0.30492774828745572</v>
      </c>
      <c r="G145" s="231">
        <v>0.33423907809153508</v>
      </c>
      <c r="H145" s="231">
        <v>0.39430400345738859</v>
      </c>
      <c r="I145" s="231">
        <v>0.31727128077268529</v>
      </c>
      <c r="J145" s="231">
        <v>0.31213746700826661</v>
      </c>
      <c r="K145" s="231">
        <v>0.19818189593141119</v>
      </c>
      <c r="L145" s="231">
        <v>0.2151617794251458</v>
      </c>
      <c r="M145" s="231">
        <v>0.23025132491877789</v>
      </c>
      <c r="N145" s="231">
        <v>0.19912374002217631</v>
      </c>
      <c r="O145" s="231">
        <v>7.5288096865995857E-2</v>
      </c>
      <c r="P145" s="231">
        <v>9.3987043894260588E-2</v>
      </c>
      <c r="Q145" s="231">
        <v>3.9884104208377499E-2</v>
      </c>
      <c r="R145" s="231">
        <v>0</v>
      </c>
      <c r="S145" s="231">
        <v>0</v>
      </c>
      <c r="T145" s="231">
        <v>6.6030733037104675E-2</v>
      </c>
      <c r="U145" s="231">
        <v>3.7131783087929721E-2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9.6673722958646326</v>
      </c>
      <c r="F146" s="231">
        <v>0</v>
      </c>
      <c r="G146" s="231">
        <v>0</v>
      </c>
      <c r="H146" s="231">
        <v>0</v>
      </c>
      <c r="I146" s="231">
        <v>19.578887057694239</v>
      </c>
      <c r="J146" s="231">
        <v>17.676070810024981</v>
      </c>
      <c r="K146" s="231">
        <v>0</v>
      </c>
      <c r="L146" s="231">
        <v>0</v>
      </c>
      <c r="M146" s="231">
        <v>1.790538800075077</v>
      </c>
      <c r="N146" s="231">
        <v>0</v>
      </c>
      <c r="O146" s="231">
        <v>9.0283603482561731E-2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0.61002020577554494</v>
      </c>
      <c r="C147" s="231">
        <v>4.0719723789617941</v>
      </c>
      <c r="D147" s="231">
        <v>3.376393404477414</v>
      </c>
      <c r="E147" s="231">
        <v>1.664233577296609</v>
      </c>
      <c r="F147" s="231">
        <v>0.61489714903788173</v>
      </c>
      <c r="G147" s="231">
        <v>0.90359494183651634</v>
      </c>
      <c r="H147" s="231">
        <v>1.1096195885149649</v>
      </c>
      <c r="I147" s="231">
        <v>0.86250401723984627</v>
      </c>
      <c r="J147" s="231">
        <v>0.68434392977401537</v>
      </c>
      <c r="K147" s="231">
        <v>0.63147361537358604</v>
      </c>
      <c r="L147" s="231">
        <v>0</v>
      </c>
      <c r="M147" s="231">
        <v>1.259286355390093</v>
      </c>
      <c r="N147" s="231">
        <v>0.7213963376901853</v>
      </c>
      <c r="O147" s="231">
        <v>0.16943471785235861</v>
      </c>
      <c r="P147" s="231">
        <v>8.8005507234470925E-2</v>
      </c>
      <c r="Q147" s="231">
        <v>0.18580773873755391</v>
      </c>
      <c r="R147" s="231">
        <v>0.30284258356839111</v>
      </c>
      <c r="S147" s="231">
        <v>0.23308341028939039</v>
      </c>
      <c r="T147" s="231">
        <v>0.30974408320947838</v>
      </c>
      <c r="U147" s="231">
        <v>0.36446985244045038</v>
      </c>
      <c r="V147" s="231">
        <v>0.48430077434892799</v>
      </c>
      <c r="W147" s="231">
        <v>0.17919017669851769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1.7921900374322419</v>
      </c>
      <c r="G148" s="231">
        <v>1.634880028016652</v>
      </c>
      <c r="H148" s="231">
        <v>1.048018916317754</v>
      </c>
      <c r="I148" s="231">
        <v>1.1163571566657771</v>
      </c>
      <c r="J148" s="231">
        <v>0.81883410548622459</v>
      </c>
      <c r="K148" s="231">
        <v>0</v>
      </c>
      <c r="L148" s="231">
        <v>0</v>
      </c>
      <c r="M148" s="231">
        <v>17.37689467409081</v>
      </c>
      <c r="N148" s="231">
        <v>6.781053328589584</v>
      </c>
      <c r="O148" s="231">
        <v>2.933536201091111</v>
      </c>
      <c r="P148" s="231">
        <v>4.8172271461269291</v>
      </c>
      <c r="Q148" s="231">
        <v>4.2939383940741331</v>
      </c>
      <c r="R148" s="231">
        <v>3.0379283267911741</v>
      </c>
      <c r="S148" s="231">
        <v>2.152134827022631</v>
      </c>
      <c r="T148" s="231">
        <v>3.9452944157350789</v>
      </c>
      <c r="U148" s="231">
        <v>4.2238090745224612</v>
      </c>
      <c r="V148" s="231">
        <v>4.2581962893993222</v>
      </c>
      <c r="W148" s="231">
        <v>4.7963221430722118</v>
      </c>
      <c r="DA148" s="73" t="s">
        <v>1395</v>
      </c>
    </row>
    <row r="149" spans="1:105" ht="12" customHeight="1" x14ac:dyDescent="0.25">
      <c r="A149" s="64" t="s">
        <v>70</v>
      </c>
      <c r="B149" s="231">
        <v>33.934745335886447</v>
      </c>
      <c r="C149" s="231">
        <v>31.58755643598802</v>
      </c>
      <c r="D149" s="231">
        <v>27.743826140055429</v>
      </c>
      <c r="E149" s="231">
        <v>34.070886011363797</v>
      </c>
      <c r="F149" s="231">
        <v>8.7136668069773773</v>
      </c>
      <c r="G149" s="231">
        <v>7.3161334434961676</v>
      </c>
      <c r="H149" s="231">
        <v>5.9177693910924951</v>
      </c>
      <c r="I149" s="231">
        <v>11.88606275741755</v>
      </c>
      <c r="J149" s="231">
        <v>12.15139329273593</v>
      </c>
      <c r="K149" s="231">
        <v>9.2500524967259778</v>
      </c>
      <c r="L149" s="231">
        <v>2.291994903283836</v>
      </c>
      <c r="M149" s="231">
        <v>11.98923777201478</v>
      </c>
      <c r="N149" s="231">
        <v>3.3770880996822301</v>
      </c>
      <c r="O149" s="231">
        <v>3.361462058939912</v>
      </c>
      <c r="P149" s="231">
        <v>3.332302913525945</v>
      </c>
      <c r="Q149" s="231">
        <v>5.9059964896070776</v>
      </c>
      <c r="R149" s="231">
        <v>6.1015073826424544</v>
      </c>
      <c r="S149" s="231">
        <v>4.1143277867019776</v>
      </c>
      <c r="T149" s="231">
        <v>3.8324284157723998</v>
      </c>
      <c r="U149" s="231">
        <v>2.9781631745822699</v>
      </c>
      <c r="V149" s="231">
        <v>2.8846565339424108</v>
      </c>
      <c r="W149" s="231">
        <v>2.0834991782648662</v>
      </c>
      <c r="DA149" s="73" t="s">
        <v>1396</v>
      </c>
    </row>
    <row r="150" spans="1:105" ht="12" customHeight="1" x14ac:dyDescent="0.25">
      <c r="A150" s="64" t="s">
        <v>34</v>
      </c>
      <c r="B150" s="231">
        <v>48.533522764435922</v>
      </c>
      <c r="C150" s="231">
        <v>0.50554343093808662</v>
      </c>
      <c r="D150" s="231">
        <v>20.93694412448782</v>
      </c>
      <c r="E150" s="231">
        <v>30.82333142723672</v>
      </c>
      <c r="F150" s="231">
        <v>25.089163625873852</v>
      </c>
      <c r="G150" s="231">
        <v>24.522831918062451</v>
      </c>
      <c r="H150" s="231">
        <v>22.300119185228411</v>
      </c>
      <c r="I150" s="231">
        <v>27.84107595767388</v>
      </c>
      <c r="J150" s="231">
        <v>20.591397498121761</v>
      </c>
      <c r="K150" s="231">
        <v>19.749269889745339</v>
      </c>
      <c r="L150" s="231">
        <v>14.657985739092521</v>
      </c>
      <c r="M150" s="231">
        <v>0.87081810814278404</v>
      </c>
      <c r="N150" s="231">
        <v>45.435407050833852</v>
      </c>
      <c r="O150" s="231">
        <v>28.01614811263477</v>
      </c>
      <c r="P150" s="231">
        <v>33.046729022553777</v>
      </c>
      <c r="Q150" s="231">
        <v>0.41658789155455572</v>
      </c>
      <c r="R150" s="231">
        <v>9.9349730237983866</v>
      </c>
      <c r="S150" s="231">
        <v>9.6311440019106129</v>
      </c>
      <c r="T150" s="231">
        <v>9.1601609704181701</v>
      </c>
      <c r="U150" s="231">
        <v>10.00314690225632</v>
      </c>
      <c r="V150" s="231">
        <v>4.0704525832394864</v>
      </c>
      <c r="W150" s="231">
        <v>2.336514983853839</v>
      </c>
      <c r="DA150" s="73" t="s">
        <v>1397</v>
      </c>
    </row>
    <row r="151" spans="1:105" ht="12" customHeight="1" x14ac:dyDescent="0.25">
      <c r="A151" s="64" t="s">
        <v>162</v>
      </c>
      <c r="B151" s="231">
        <v>99.218096837195262</v>
      </c>
      <c r="C151" s="231">
        <v>132.80439072367591</v>
      </c>
      <c r="D151" s="231">
        <v>128.62789369397569</v>
      </c>
      <c r="E151" s="231">
        <v>111.0628462892675</v>
      </c>
      <c r="F151" s="231">
        <v>68.992633075851259</v>
      </c>
      <c r="G151" s="231">
        <v>61.692183481150167</v>
      </c>
      <c r="H151" s="231">
        <v>61.990836164311837</v>
      </c>
      <c r="I151" s="231">
        <v>46.779075140260751</v>
      </c>
      <c r="J151" s="231">
        <v>37.19100675310429</v>
      </c>
      <c r="K151" s="231">
        <v>45.662074361431849</v>
      </c>
      <c r="L151" s="231">
        <v>48.382988939236661</v>
      </c>
      <c r="M151" s="231">
        <v>29.319099404271022</v>
      </c>
      <c r="N151" s="231">
        <v>30.809202730445161</v>
      </c>
      <c r="O151" s="231">
        <v>24.575953265171329</v>
      </c>
      <c r="P151" s="231">
        <v>31.370412820283448</v>
      </c>
      <c r="Q151" s="231">
        <v>24.744584503034179</v>
      </c>
      <c r="R151" s="231">
        <v>22.6348977334594</v>
      </c>
      <c r="S151" s="231">
        <v>23.609453729921189</v>
      </c>
      <c r="T151" s="231">
        <v>20.559290080189491</v>
      </c>
      <c r="U151" s="231">
        <v>22.75084777918531</v>
      </c>
      <c r="V151" s="231">
        <v>23.450508268641169</v>
      </c>
      <c r="W151" s="231">
        <v>53.312130555607851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15.346198551232201</v>
      </c>
      <c r="M153" s="231">
        <v>16.414041878860768</v>
      </c>
      <c r="N153" s="231">
        <v>13.01831012309516</v>
      </c>
      <c r="O153" s="231">
        <v>13.475669212799231</v>
      </c>
      <c r="P153" s="231">
        <v>16.84159827932584</v>
      </c>
      <c r="Q153" s="231">
        <v>11.29207640541552</v>
      </c>
      <c r="R153" s="231">
        <v>12.16625884598694</v>
      </c>
      <c r="S153" s="231">
        <v>12.12412617253986</v>
      </c>
      <c r="T153" s="231">
        <v>11.706255431823161</v>
      </c>
      <c r="U153" s="231">
        <v>14.052373939744751</v>
      </c>
      <c r="V153" s="231">
        <v>14.23177010700163</v>
      </c>
      <c r="W153" s="231">
        <v>10.64060874590727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1.0000000000000002</v>
      </c>
      <c r="F160" s="234">
        <f t="shared" si="7"/>
        <v>0.99999999999999989</v>
      </c>
      <c r="G160" s="234">
        <f t="shared" si="7"/>
        <v>1</v>
      </c>
      <c r="H160" s="234">
        <f t="shared" si="7"/>
        <v>1.0000000000000002</v>
      </c>
      <c r="I160" s="234">
        <f t="shared" si="7"/>
        <v>1</v>
      </c>
      <c r="J160" s="234">
        <f t="shared" si="7"/>
        <v>1</v>
      </c>
      <c r="K160" s="234">
        <f t="shared" si="7"/>
        <v>0.99999999999999978</v>
      </c>
      <c r="L160" s="234">
        <f t="shared" si="7"/>
        <v>1</v>
      </c>
      <c r="M160" s="234">
        <f t="shared" si="7"/>
        <v>1</v>
      </c>
      <c r="N160" s="234">
        <f t="shared" si="7"/>
        <v>0.99999999999999978</v>
      </c>
      <c r="O160" s="234">
        <f t="shared" si="7"/>
        <v>0.99999999999999978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0.99999999999999989</v>
      </c>
      <c r="U160" s="234">
        <f t="shared" si="7"/>
        <v>0.99999999999999989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1.910687937691764E-2</v>
      </c>
      <c r="C165" s="270">
        <f t="shared" si="12"/>
        <v>1.8867448678306916E-2</v>
      </c>
      <c r="D165" s="270">
        <f t="shared" si="12"/>
        <v>1.8542253849100271E-2</v>
      </c>
      <c r="E165" s="270">
        <f t="shared" si="12"/>
        <v>1.8476678941009995E-2</v>
      </c>
      <c r="F165" s="270">
        <f t="shared" si="12"/>
        <v>1.8972316141609082E-2</v>
      </c>
      <c r="G165" s="270">
        <f t="shared" si="12"/>
        <v>1.9551047005423799E-2</v>
      </c>
      <c r="H165" s="270">
        <f t="shared" si="12"/>
        <v>1.8897206652630338E-2</v>
      </c>
      <c r="I165" s="270">
        <f t="shared" si="12"/>
        <v>1.9011996282979921E-2</v>
      </c>
      <c r="J165" s="270">
        <f t="shared" si="12"/>
        <v>1.5975729589160433E-2</v>
      </c>
      <c r="K165" s="270">
        <f t="shared" si="12"/>
        <v>2.0888952595794784E-2</v>
      </c>
      <c r="L165" s="270">
        <f t="shared" si="12"/>
        <v>1.8620911153622355E-2</v>
      </c>
      <c r="M165" s="270">
        <f t="shared" si="12"/>
        <v>1.8126609642922713E-2</v>
      </c>
      <c r="N165" s="270">
        <f t="shared" si="12"/>
        <v>1.5626601790835477E-2</v>
      </c>
      <c r="O165" s="270">
        <f t="shared" si="12"/>
        <v>1.5860476474685255E-2</v>
      </c>
      <c r="P165" s="270">
        <f t="shared" si="12"/>
        <v>1.4223163604925881E-2</v>
      </c>
      <c r="Q165" s="270">
        <f t="shared" si="12"/>
        <v>1.5568544081595564E-2</v>
      </c>
      <c r="R165" s="270">
        <f t="shared" si="12"/>
        <v>1.505115601353206E-2</v>
      </c>
      <c r="S165" s="270">
        <f t="shared" si="12"/>
        <v>1.5892223410291912E-2</v>
      </c>
      <c r="T165" s="270">
        <f t="shared" si="12"/>
        <v>1.5191454320012482E-2</v>
      </c>
      <c r="U165" s="270">
        <f t="shared" si="12"/>
        <v>1.6445927334203313E-2</v>
      </c>
      <c r="V165" s="270">
        <f t="shared" si="12"/>
        <v>1.5408073944232867E-2</v>
      </c>
      <c r="W165" s="270">
        <f t="shared" si="12"/>
        <v>2.3300856847539748E-2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0.45478903620463962</v>
      </c>
      <c r="C167" s="271">
        <f t="shared" si="14"/>
        <v>0.41124438756965936</v>
      </c>
      <c r="D167" s="271">
        <f t="shared" si="14"/>
        <v>0.41482546314403013</v>
      </c>
      <c r="E167" s="271">
        <f t="shared" si="14"/>
        <v>0.41469893800944996</v>
      </c>
      <c r="F167" s="271">
        <f t="shared" si="14"/>
        <v>0.29146639339152203</v>
      </c>
      <c r="G167" s="271">
        <f t="shared" si="14"/>
        <v>0.2996829409738368</v>
      </c>
      <c r="H167" s="271">
        <f t="shared" si="14"/>
        <v>0.29614458708780134</v>
      </c>
      <c r="I167" s="271">
        <f t="shared" si="14"/>
        <v>0.34150069594243837</v>
      </c>
      <c r="J167" s="271">
        <f t="shared" si="14"/>
        <v>0.31580026919999604</v>
      </c>
      <c r="K167" s="271">
        <f t="shared" si="14"/>
        <v>0.29880810270238028</v>
      </c>
      <c r="L167" s="271">
        <f t="shared" si="14"/>
        <v>0.31198594817486269</v>
      </c>
      <c r="M167" s="271">
        <f t="shared" si="14"/>
        <v>0.28502257938372094</v>
      </c>
      <c r="N167" s="271">
        <f t="shared" si="14"/>
        <v>0.35101158386299597</v>
      </c>
      <c r="O167" s="271">
        <f t="shared" si="14"/>
        <v>0.30614479685326501</v>
      </c>
      <c r="P167" s="271">
        <f t="shared" si="14"/>
        <v>0.32173786868925291</v>
      </c>
      <c r="Q167" s="271">
        <f t="shared" si="14"/>
        <v>0.28715297524487665</v>
      </c>
      <c r="R167" s="271">
        <f t="shared" si="14"/>
        <v>0.3015926690801326</v>
      </c>
      <c r="S167" s="271">
        <f t="shared" si="14"/>
        <v>0.28769483960675474</v>
      </c>
      <c r="T167" s="271">
        <f t="shared" si="14"/>
        <v>0.28136867088237294</v>
      </c>
      <c r="U167" s="271">
        <f t="shared" si="14"/>
        <v>0.29649699125215545</v>
      </c>
      <c r="V167" s="271">
        <f t="shared" si="14"/>
        <v>0.26244747641170407</v>
      </c>
      <c r="W167" s="271">
        <f t="shared" si="14"/>
        <v>0.36360760532937836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0.23203078655491197</v>
      </c>
      <c r="C168" s="271">
        <f t="shared" si="15"/>
        <v>0.23118317652274933</v>
      </c>
      <c r="D168" s="271">
        <f t="shared" si="15"/>
        <v>0.22375057739154072</v>
      </c>
      <c r="E168" s="271">
        <f t="shared" si="15"/>
        <v>0.21829586829777953</v>
      </c>
      <c r="F168" s="271">
        <f t="shared" si="15"/>
        <v>0.23045781211809321</v>
      </c>
      <c r="G168" s="271">
        <f t="shared" si="15"/>
        <v>0.23962677721120468</v>
      </c>
      <c r="H168" s="271">
        <f t="shared" si="15"/>
        <v>0.23693370840924044</v>
      </c>
      <c r="I168" s="271">
        <f t="shared" si="15"/>
        <v>0.2389061546991558</v>
      </c>
      <c r="J168" s="271">
        <f t="shared" si="15"/>
        <v>0.25390749669216661</v>
      </c>
      <c r="K168" s="271">
        <f t="shared" si="15"/>
        <v>0.26910196895143357</v>
      </c>
      <c r="L168" s="271">
        <f t="shared" si="15"/>
        <v>0.24597046557865559</v>
      </c>
      <c r="M168" s="271">
        <f t="shared" si="15"/>
        <v>0.27024743132000423</v>
      </c>
      <c r="N168" s="271">
        <f t="shared" si="15"/>
        <v>0.22227973497748546</v>
      </c>
      <c r="O168" s="271">
        <f t="shared" si="15"/>
        <v>0.23951240075329061</v>
      </c>
      <c r="P168" s="271">
        <f t="shared" si="15"/>
        <v>0.21592786794294791</v>
      </c>
      <c r="Q168" s="271">
        <f t="shared" si="15"/>
        <v>0.24896943077784089</v>
      </c>
      <c r="R168" s="271">
        <f t="shared" si="15"/>
        <v>0.23687241314180749</v>
      </c>
      <c r="S168" s="271">
        <f t="shared" si="15"/>
        <v>0.24678707149707232</v>
      </c>
      <c r="T168" s="271">
        <f t="shared" si="15"/>
        <v>0.23614321142697178</v>
      </c>
      <c r="U168" s="271">
        <f t="shared" si="15"/>
        <v>0.24551023862599503</v>
      </c>
      <c r="V168" s="271">
        <f t="shared" si="15"/>
        <v>0.23659709682375094</v>
      </c>
      <c r="W168" s="271">
        <f t="shared" si="15"/>
        <v>0.25210513405996832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0.23203078655491197</v>
      </c>
      <c r="C169" s="320">
        <f t="shared" si="16"/>
        <v>0.23118317652274933</v>
      </c>
      <c r="D169" s="320">
        <f t="shared" si="16"/>
        <v>0.22375057739154072</v>
      </c>
      <c r="E169" s="320">
        <f t="shared" si="16"/>
        <v>0.21829586829777953</v>
      </c>
      <c r="F169" s="320">
        <f t="shared" si="16"/>
        <v>0.23045781211809321</v>
      </c>
      <c r="G169" s="320">
        <f t="shared" si="16"/>
        <v>0.23962677721120468</v>
      </c>
      <c r="H169" s="320">
        <f t="shared" si="16"/>
        <v>0.23693370840924044</v>
      </c>
      <c r="I169" s="320">
        <f t="shared" si="16"/>
        <v>0.2389061546991558</v>
      </c>
      <c r="J169" s="320">
        <f t="shared" si="16"/>
        <v>0.25390749669216661</v>
      </c>
      <c r="K169" s="320">
        <f t="shared" si="16"/>
        <v>0.26910196895143357</v>
      </c>
      <c r="L169" s="320">
        <f t="shared" si="16"/>
        <v>0.24597046557865559</v>
      </c>
      <c r="M169" s="320">
        <f t="shared" si="16"/>
        <v>0.27024743132000423</v>
      </c>
      <c r="N169" s="320">
        <f t="shared" si="16"/>
        <v>0.22227973497748546</v>
      </c>
      <c r="O169" s="320">
        <f t="shared" si="16"/>
        <v>0.23951240075329061</v>
      </c>
      <c r="P169" s="320">
        <f t="shared" si="16"/>
        <v>0.21592786794294791</v>
      </c>
      <c r="Q169" s="320">
        <f t="shared" si="16"/>
        <v>0.24896943077784089</v>
      </c>
      <c r="R169" s="320">
        <f t="shared" si="16"/>
        <v>0.23687241314180749</v>
      </c>
      <c r="S169" s="320">
        <f t="shared" si="16"/>
        <v>0.24678707149707232</v>
      </c>
      <c r="T169" s="320">
        <f t="shared" si="16"/>
        <v>0.23614321142697178</v>
      </c>
      <c r="U169" s="320">
        <f t="shared" si="16"/>
        <v>0.24551023862599503</v>
      </c>
      <c r="V169" s="320">
        <f t="shared" si="16"/>
        <v>0.23659709682375094</v>
      </c>
      <c r="W169" s="320">
        <f t="shared" si="16"/>
        <v>0.25210513405996832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2.967889709432401E-2</v>
      </c>
      <c r="C171" s="271">
        <f t="shared" si="18"/>
        <v>2.8361767031391597E-2</v>
      </c>
      <c r="D171" s="271">
        <f t="shared" si="18"/>
        <v>2.8139400489497174E-2</v>
      </c>
      <c r="E171" s="271">
        <f t="shared" si="18"/>
        <v>2.8073365299112096E-2</v>
      </c>
      <c r="F171" s="271">
        <f t="shared" si="18"/>
        <v>2.5217007564977544E-2</v>
      </c>
      <c r="G171" s="271">
        <f t="shared" si="18"/>
        <v>2.5961839644380952E-2</v>
      </c>
      <c r="H171" s="271">
        <f t="shared" si="18"/>
        <v>2.5344082509103714E-2</v>
      </c>
      <c r="I171" s="271">
        <f t="shared" si="18"/>
        <v>2.6525196590167593E-2</v>
      </c>
      <c r="J171" s="271">
        <f t="shared" si="18"/>
        <v>2.298986897235274E-2</v>
      </c>
      <c r="K171" s="271">
        <f t="shared" si="18"/>
        <v>2.7491872233022976E-2</v>
      </c>
      <c r="L171" s="271">
        <f t="shared" si="18"/>
        <v>2.5646333315678501E-2</v>
      </c>
      <c r="M171" s="271">
        <f t="shared" si="18"/>
        <v>1.9956550598277504E-2</v>
      </c>
      <c r="N171" s="271">
        <f t="shared" si="18"/>
        <v>2.1963527566143001E-2</v>
      </c>
      <c r="O171" s="271">
        <f t="shared" si="18"/>
        <v>2.176541688933905E-2</v>
      </c>
      <c r="P171" s="271">
        <f t="shared" si="18"/>
        <v>2.0435137164267456E-2</v>
      </c>
      <c r="Q171" s="271">
        <f t="shared" si="18"/>
        <v>2.0576430096355451E-2</v>
      </c>
      <c r="R171" s="271">
        <f t="shared" si="18"/>
        <v>2.0811049668013837E-2</v>
      </c>
      <c r="S171" s="271">
        <f t="shared" si="18"/>
        <v>2.1566665100065087E-2</v>
      </c>
      <c r="T171" s="271">
        <f t="shared" si="18"/>
        <v>1.9985437964441421E-2</v>
      </c>
      <c r="U171" s="271">
        <f t="shared" si="18"/>
        <v>2.1509149339016771E-2</v>
      </c>
      <c r="V171" s="271">
        <f t="shared" si="18"/>
        <v>1.9770644564199972E-2</v>
      </c>
      <c r="W171" s="271">
        <f t="shared" si="18"/>
        <v>3.0527365059443902E-2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1.8320234838393672E-2</v>
      </c>
      <c r="C172" s="320">
        <f t="shared" si="19"/>
        <v>1.8090661681022507E-2</v>
      </c>
      <c r="D172" s="320">
        <f t="shared" si="19"/>
        <v>1.7778855366565191E-2</v>
      </c>
      <c r="E172" s="320">
        <f t="shared" si="19"/>
        <v>1.7715980226568697E-2</v>
      </c>
      <c r="F172" s="320">
        <f t="shared" si="19"/>
        <v>1.7937438230771485E-2</v>
      </c>
      <c r="G172" s="320">
        <f t="shared" si="19"/>
        <v>1.847705650450325E-2</v>
      </c>
      <c r="H172" s="320">
        <f t="shared" si="19"/>
        <v>1.7947672138870677E-2</v>
      </c>
      <c r="I172" s="320">
        <f t="shared" si="19"/>
        <v>1.7995986876259931E-2</v>
      </c>
      <c r="J172" s="320">
        <f t="shared" si="19"/>
        <v>1.5102544712933753E-2</v>
      </c>
      <c r="K172" s="320">
        <f t="shared" si="19"/>
        <v>2.0028938767748167E-2</v>
      </c>
      <c r="L172" s="320">
        <f t="shared" si="19"/>
        <v>1.7854274290931275E-2</v>
      </c>
      <c r="M172" s="320">
        <f t="shared" si="19"/>
        <v>1.2837919855655499E-2</v>
      </c>
      <c r="N172" s="320">
        <f t="shared" si="19"/>
        <v>1.3196777025514505E-2</v>
      </c>
      <c r="O172" s="320">
        <f t="shared" si="19"/>
        <v>1.4119244549991073E-2</v>
      </c>
      <c r="P172" s="320">
        <f t="shared" si="19"/>
        <v>1.2399517361551537E-2</v>
      </c>
      <c r="Q172" s="320">
        <f t="shared" si="19"/>
        <v>1.3404591283327345E-2</v>
      </c>
      <c r="R172" s="320">
        <f t="shared" si="19"/>
        <v>1.3278569783418848E-2</v>
      </c>
      <c r="S172" s="320">
        <f t="shared" si="19"/>
        <v>1.4381292859919955E-2</v>
      </c>
      <c r="T172" s="320">
        <f t="shared" si="19"/>
        <v>1.2958066045750715E-2</v>
      </c>
      <c r="U172" s="320">
        <f t="shared" si="19"/>
        <v>1.4103937437608127E-2</v>
      </c>
      <c r="V172" s="320">
        <f t="shared" si="19"/>
        <v>1.3215842211531962E-2</v>
      </c>
      <c r="W172" s="320">
        <f t="shared" si="19"/>
        <v>2.1446020405467631E-2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1.1358662255930336E-2</v>
      </c>
      <c r="C173" s="320">
        <f t="shared" si="20"/>
        <v>1.0271105350369091E-2</v>
      </c>
      <c r="D173" s="320">
        <f t="shared" si="20"/>
        <v>1.0360545122931979E-2</v>
      </c>
      <c r="E173" s="320">
        <f t="shared" si="20"/>
        <v>1.0357385072543399E-2</v>
      </c>
      <c r="F173" s="320">
        <f t="shared" si="20"/>
        <v>7.27956933420606E-3</v>
      </c>
      <c r="G173" s="320">
        <f t="shared" si="20"/>
        <v>7.4847831398777032E-3</v>
      </c>
      <c r="H173" s="320">
        <f t="shared" si="20"/>
        <v>7.396410370233036E-3</v>
      </c>
      <c r="I173" s="320">
        <f t="shared" si="20"/>
        <v>8.5292097139076633E-3</v>
      </c>
      <c r="J173" s="320">
        <f t="shared" si="20"/>
        <v>7.8873242594189874E-3</v>
      </c>
      <c r="K173" s="320">
        <f t="shared" si="20"/>
        <v>7.4629334652748097E-3</v>
      </c>
      <c r="L173" s="320">
        <f t="shared" si="20"/>
        <v>7.7920590247472213E-3</v>
      </c>
      <c r="M173" s="320">
        <f t="shared" si="20"/>
        <v>7.1186307426220037E-3</v>
      </c>
      <c r="N173" s="320">
        <f t="shared" si="20"/>
        <v>8.7667505406284971E-3</v>
      </c>
      <c r="O173" s="320">
        <f t="shared" si="20"/>
        <v>7.6461723393479782E-3</v>
      </c>
      <c r="P173" s="320">
        <f t="shared" si="20"/>
        <v>8.0356198027159206E-3</v>
      </c>
      <c r="Q173" s="320">
        <f t="shared" si="20"/>
        <v>7.1718388130281056E-3</v>
      </c>
      <c r="R173" s="320">
        <f t="shared" si="20"/>
        <v>7.5324798845949901E-3</v>
      </c>
      <c r="S173" s="320">
        <f t="shared" si="20"/>
        <v>7.1853722401451318E-3</v>
      </c>
      <c r="T173" s="320">
        <f t="shared" si="20"/>
        <v>7.0273719186907026E-3</v>
      </c>
      <c r="U173" s="320">
        <f t="shared" si="20"/>
        <v>7.4052119014086449E-3</v>
      </c>
      <c r="V173" s="320">
        <f t="shared" si="20"/>
        <v>6.5548023526680113E-3</v>
      </c>
      <c r="W173" s="320">
        <f t="shared" si="20"/>
        <v>9.0813446539762688E-3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0.26439440076920689</v>
      </c>
      <c r="C176" s="312">
        <f t="shared" si="23"/>
        <v>0.31034322019789284</v>
      </c>
      <c r="D176" s="312">
        <f t="shared" si="23"/>
        <v>0.31474230512583173</v>
      </c>
      <c r="E176" s="312">
        <f t="shared" si="23"/>
        <v>0.32045514945264858</v>
      </c>
      <c r="F176" s="312">
        <f t="shared" si="23"/>
        <v>0.43388647078379805</v>
      </c>
      <c r="G176" s="312">
        <f t="shared" si="23"/>
        <v>0.41517739516515378</v>
      </c>
      <c r="H176" s="312">
        <f t="shared" si="23"/>
        <v>0.42268041534122419</v>
      </c>
      <c r="I176" s="312">
        <f t="shared" si="23"/>
        <v>0.37405595648525836</v>
      </c>
      <c r="J176" s="312">
        <f t="shared" si="23"/>
        <v>0.39132663554632424</v>
      </c>
      <c r="K176" s="312">
        <f t="shared" si="23"/>
        <v>0.38370910351736826</v>
      </c>
      <c r="L176" s="312">
        <f t="shared" si="23"/>
        <v>0.39777634177718096</v>
      </c>
      <c r="M176" s="312">
        <f t="shared" si="23"/>
        <v>0.4066468290550746</v>
      </c>
      <c r="N176" s="312">
        <f t="shared" si="23"/>
        <v>0.38911855180254001</v>
      </c>
      <c r="O176" s="312">
        <f t="shared" si="23"/>
        <v>0.41671690902941994</v>
      </c>
      <c r="P176" s="312">
        <f t="shared" si="23"/>
        <v>0.42767596259860585</v>
      </c>
      <c r="Q176" s="312">
        <f t="shared" si="23"/>
        <v>0.42773261979933153</v>
      </c>
      <c r="R176" s="312">
        <f t="shared" si="23"/>
        <v>0.42567271209651403</v>
      </c>
      <c r="S176" s="312">
        <f t="shared" si="23"/>
        <v>0.42805920038581585</v>
      </c>
      <c r="T176" s="312">
        <f t="shared" si="23"/>
        <v>0.44731122540620127</v>
      </c>
      <c r="U176" s="312">
        <f t="shared" si="23"/>
        <v>0.4200376934486294</v>
      </c>
      <c r="V176" s="312">
        <f t="shared" si="23"/>
        <v>0.46577670825611217</v>
      </c>
      <c r="W176" s="312">
        <f t="shared" si="23"/>
        <v>0.33045903870366983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1.0000000000000002</v>
      </c>
      <c r="C178" s="234">
        <f t="shared" si="24"/>
        <v>0.99999999999999989</v>
      </c>
      <c r="D178" s="234">
        <f t="shared" si="24"/>
        <v>0.99999999999999989</v>
      </c>
      <c r="E178" s="234">
        <f t="shared" si="24"/>
        <v>1</v>
      </c>
      <c r="F178" s="234">
        <f t="shared" si="24"/>
        <v>1.0000000000000002</v>
      </c>
      <c r="G178" s="234">
        <f t="shared" si="24"/>
        <v>0.99999999999999989</v>
      </c>
      <c r="H178" s="234">
        <f t="shared" si="24"/>
        <v>0.99999999999999989</v>
      </c>
      <c r="I178" s="234">
        <f t="shared" si="24"/>
        <v>1.0000000000000002</v>
      </c>
      <c r="J178" s="234">
        <f t="shared" si="24"/>
        <v>1</v>
      </c>
      <c r="K178" s="234">
        <f t="shared" si="24"/>
        <v>1</v>
      </c>
      <c r="L178" s="234">
        <f t="shared" si="24"/>
        <v>1</v>
      </c>
      <c r="M178" s="234">
        <f t="shared" si="24"/>
        <v>1</v>
      </c>
      <c r="N178" s="234">
        <f t="shared" si="24"/>
        <v>0.99999999999999989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1.0000000000000002</v>
      </c>
      <c r="V178" s="234">
        <f t="shared" si="24"/>
        <v>0.99999999999999989</v>
      </c>
      <c r="W178" s="234">
        <f t="shared" si="24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2.9242713632766079E-2</v>
      </c>
      <c r="C183" s="270">
        <f t="shared" si="29"/>
        <v>3.083880105302346E-2</v>
      </c>
      <c r="D183" s="270">
        <f t="shared" si="29"/>
        <v>3.0481843652149707E-2</v>
      </c>
      <c r="E183" s="270">
        <f t="shared" si="29"/>
        <v>3.0613969764538455E-2</v>
      </c>
      <c r="F183" s="270">
        <f t="shared" si="29"/>
        <v>3.7940016366759206E-2</v>
      </c>
      <c r="G183" s="270">
        <f t="shared" si="29"/>
        <v>3.7856531875969102E-2</v>
      </c>
      <c r="H183" s="270">
        <f t="shared" si="29"/>
        <v>3.7075526800886209E-2</v>
      </c>
      <c r="I183" s="270">
        <f t="shared" si="29"/>
        <v>3.4345027042286043E-2</v>
      </c>
      <c r="J183" s="270">
        <f t="shared" si="29"/>
        <v>2.9812925206231244E-2</v>
      </c>
      <c r="K183" s="270">
        <f t="shared" si="29"/>
        <v>3.8461993799374351E-2</v>
      </c>
      <c r="L183" s="270">
        <f t="shared" si="29"/>
        <v>3.5035712467814652E-2</v>
      </c>
      <c r="M183" s="270">
        <f t="shared" si="29"/>
        <v>3.4827879865899171E-2</v>
      </c>
      <c r="N183" s="270">
        <f t="shared" si="29"/>
        <v>2.8945361696020949E-2</v>
      </c>
      <c r="O183" s="270">
        <f t="shared" si="29"/>
        <v>3.0869969087298534E-2</v>
      </c>
      <c r="P183" s="270">
        <f t="shared" si="29"/>
        <v>2.815545989714735E-2</v>
      </c>
      <c r="Q183" s="270">
        <f t="shared" si="29"/>
        <v>3.09572049152749E-2</v>
      </c>
      <c r="R183" s="270">
        <f t="shared" si="29"/>
        <v>2.9767298742918197E-2</v>
      </c>
      <c r="S183" s="270">
        <f t="shared" si="29"/>
        <v>3.1593736176137095E-2</v>
      </c>
      <c r="T183" s="270">
        <f t="shared" si="29"/>
        <v>3.1254925869180536E-2</v>
      </c>
      <c r="U183" s="270">
        <f t="shared" si="29"/>
        <v>3.2223666298577591E-2</v>
      </c>
      <c r="V183" s="270">
        <f t="shared" si="29"/>
        <v>3.2826216294722085E-2</v>
      </c>
      <c r="W183" s="270">
        <f t="shared" si="29"/>
        <v>3.9284428015617302E-2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0.6316524556051305</v>
      </c>
      <c r="C184" s="271">
        <f t="shared" si="30"/>
        <v>0.60999262585081171</v>
      </c>
      <c r="D184" s="271">
        <f t="shared" si="30"/>
        <v>0.61884859384679969</v>
      </c>
      <c r="E184" s="271">
        <f t="shared" si="30"/>
        <v>0.62354665344229698</v>
      </c>
      <c r="F184" s="271">
        <f t="shared" si="30"/>
        <v>0.52893942780799919</v>
      </c>
      <c r="G184" s="271">
        <f t="shared" si="30"/>
        <v>0.52659062122296874</v>
      </c>
      <c r="H184" s="271">
        <f t="shared" si="30"/>
        <v>0.52727090833435208</v>
      </c>
      <c r="I184" s="271">
        <f t="shared" si="30"/>
        <v>0.55984528891889951</v>
      </c>
      <c r="J184" s="271">
        <f t="shared" si="30"/>
        <v>0.53480650183160339</v>
      </c>
      <c r="K184" s="271">
        <f t="shared" si="30"/>
        <v>0.49928416461131786</v>
      </c>
      <c r="L184" s="271">
        <f t="shared" si="30"/>
        <v>0.5327032573403383</v>
      </c>
      <c r="M184" s="271">
        <f t="shared" si="30"/>
        <v>0.49696981857101302</v>
      </c>
      <c r="N184" s="271">
        <f t="shared" si="30"/>
        <v>0.59003283087159031</v>
      </c>
      <c r="O184" s="271">
        <f t="shared" si="30"/>
        <v>0.54073831096849123</v>
      </c>
      <c r="P184" s="271">
        <f t="shared" si="30"/>
        <v>0.57797478685778647</v>
      </c>
      <c r="Q184" s="271">
        <f t="shared" si="30"/>
        <v>0.51816414080244488</v>
      </c>
      <c r="R184" s="271">
        <f t="shared" si="30"/>
        <v>0.54129079576956274</v>
      </c>
      <c r="S184" s="271">
        <f t="shared" si="30"/>
        <v>0.51902549409597054</v>
      </c>
      <c r="T184" s="271">
        <f t="shared" si="30"/>
        <v>0.52533356887962701</v>
      </c>
      <c r="U184" s="271">
        <f t="shared" si="30"/>
        <v>0.5272021443545335</v>
      </c>
      <c r="V184" s="271">
        <f t="shared" si="30"/>
        <v>0.50740549585510364</v>
      </c>
      <c r="W184" s="271">
        <f t="shared" si="30"/>
        <v>0.55631631151533323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0.6316524556051305</v>
      </c>
      <c r="C185" s="320">
        <f t="shared" si="31"/>
        <v>0.60999262585081171</v>
      </c>
      <c r="D185" s="320">
        <f t="shared" si="31"/>
        <v>0.61884859384679969</v>
      </c>
      <c r="E185" s="320">
        <f t="shared" si="31"/>
        <v>0.62354665344229698</v>
      </c>
      <c r="F185" s="320">
        <f t="shared" si="31"/>
        <v>0.52893942780799919</v>
      </c>
      <c r="G185" s="320">
        <f t="shared" si="31"/>
        <v>0.52659062122296874</v>
      </c>
      <c r="H185" s="320">
        <f t="shared" si="31"/>
        <v>0.52727090833435208</v>
      </c>
      <c r="I185" s="320">
        <f t="shared" si="31"/>
        <v>0.55984528891889951</v>
      </c>
      <c r="J185" s="320">
        <f t="shared" si="31"/>
        <v>0.53480650183160339</v>
      </c>
      <c r="K185" s="320">
        <f t="shared" si="31"/>
        <v>0.49928416461131786</v>
      </c>
      <c r="L185" s="320">
        <f t="shared" si="31"/>
        <v>0.5327032573403383</v>
      </c>
      <c r="M185" s="320">
        <f t="shared" si="31"/>
        <v>0.49696981857101302</v>
      </c>
      <c r="N185" s="320">
        <f t="shared" si="31"/>
        <v>0.59003283087159031</v>
      </c>
      <c r="O185" s="320">
        <f t="shared" si="31"/>
        <v>0.54073831096849123</v>
      </c>
      <c r="P185" s="320">
        <f t="shared" si="31"/>
        <v>0.57797478685778647</v>
      </c>
      <c r="Q185" s="320">
        <f t="shared" si="31"/>
        <v>0.51816414080244488</v>
      </c>
      <c r="R185" s="320">
        <f t="shared" si="31"/>
        <v>0.54129079576956274</v>
      </c>
      <c r="S185" s="320">
        <f t="shared" si="31"/>
        <v>0.51902549409597054</v>
      </c>
      <c r="T185" s="320">
        <f t="shared" si="31"/>
        <v>0.52533356887962701</v>
      </c>
      <c r="U185" s="320">
        <f t="shared" si="31"/>
        <v>0.5272021443545335</v>
      </c>
      <c r="V185" s="320">
        <f t="shared" si="31"/>
        <v>0.50740549585510364</v>
      </c>
      <c r="W185" s="320">
        <f t="shared" si="31"/>
        <v>0.55631631151533323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0.29388264662611502</v>
      </c>
      <c r="C187" s="271">
        <f t="shared" si="33"/>
        <v>0.3127094137305641</v>
      </c>
      <c r="D187" s="271">
        <f t="shared" si="33"/>
        <v>0.30439905096941222</v>
      </c>
      <c r="E187" s="271">
        <f t="shared" si="33"/>
        <v>0.29932409152958633</v>
      </c>
      <c r="F187" s="271">
        <f t="shared" si="33"/>
        <v>0.38138974931785657</v>
      </c>
      <c r="G187" s="271">
        <f t="shared" si="33"/>
        <v>0.38397820351868911</v>
      </c>
      <c r="H187" s="271">
        <f t="shared" si="33"/>
        <v>0.38469539778984085</v>
      </c>
      <c r="I187" s="271">
        <f t="shared" si="33"/>
        <v>0.3571608935169242</v>
      </c>
      <c r="J187" s="271">
        <f t="shared" si="33"/>
        <v>0.39212075847357275</v>
      </c>
      <c r="K187" s="271">
        <f t="shared" si="33"/>
        <v>0.41004585414158307</v>
      </c>
      <c r="L187" s="271">
        <f t="shared" si="33"/>
        <v>0.38299526904296094</v>
      </c>
      <c r="M187" s="271">
        <f t="shared" si="33"/>
        <v>0.42970702208915518</v>
      </c>
      <c r="N187" s="271">
        <f t="shared" si="33"/>
        <v>0.34073341538891794</v>
      </c>
      <c r="O187" s="271">
        <f t="shared" si="33"/>
        <v>0.38578771071770968</v>
      </c>
      <c r="P187" s="271">
        <f t="shared" si="33"/>
        <v>0.35373296729453807</v>
      </c>
      <c r="Q187" s="271">
        <f t="shared" si="33"/>
        <v>0.40969455140243871</v>
      </c>
      <c r="R187" s="271">
        <f t="shared" si="33"/>
        <v>0.38768988807249671</v>
      </c>
      <c r="S187" s="271">
        <f t="shared" si="33"/>
        <v>0.40601226269454788</v>
      </c>
      <c r="T187" s="271">
        <f t="shared" si="33"/>
        <v>0.40206383140085233</v>
      </c>
      <c r="U187" s="271">
        <f t="shared" si="33"/>
        <v>0.39809489965030331</v>
      </c>
      <c r="V187" s="271">
        <f t="shared" si="33"/>
        <v>0.41714044943247863</v>
      </c>
      <c r="W187" s="271">
        <f t="shared" si="33"/>
        <v>0.35174720334213533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0.29388264662611502</v>
      </c>
      <c r="C188" s="320">
        <f t="shared" si="34"/>
        <v>0.3127094137305641</v>
      </c>
      <c r="D188" s="320">
        <f t="shared" si="34"/>
        <v>0.30439905096941222</v>
      </c>
      <c r="E188" s="320">
        <f t="shared" si="34"/>
        <v>0.29932409152958633</v>
      </c>
      <c r="F188" s="320">
        <f t="shared" si="34"/>
        <v>0.38138974931785657</v>
      </c>
      <c r="G188" s="320">
        <f t="shared" si="34"/>
        <v>0.38397820351868911</v>
      </c>
      <c r="H188" s="320">
        <f t="shared" si="34"/>
        <v>0.38469539778984085</v>
      </c>
      <c r="I188" s="320">
        <f t="shared" si="34"/>
        <v>0.3571608935169242</v>
      </c>
      <c r="J188" s="320">
        <f t="shared" si="34"/>
        <v>0.39212075847357275</v>
      </c>
      <c r="K188" s="320">
        <f t="shared" si="34"/>
        <v>0.41004585414158307</v>
      </c>
      <c r="L188" s="320">
        <f t="shared" si="34"/>
        <v>0.38299526904296094</v>
      </c>
      <c r="M188" s="320">
        <f t="shared" si="34"/>
        <v>0.42970702208915518</v>
      </c>
      <c r="N188" s="320">
        <f t="shared" si="34"/>
        <v>0.34073341538891794</v>
      </c>
      <c r="O188" s="320">
        <f t="shared" si="34"/>
        <v>0.38578771071770968</v>
      </c>
      <c r="P188" s="320">
        <f t="shared" si="34"/>
        <v>0.35373296729453807</v>
      </c>
      <c r="Q188" s="320">
        <f t="shared" si="34"/>
        <v>0.40969455140243871</v>
      </c>
      <c r="R188" s="320">
        <f t="shared" si="34"/>
        <v>0.38768988807249671</v>
      </c>
      <c r="S188" s="320">
        <f t="shared" si="34"/>
        <v>0.40601226269454788</v>
      </c>
      <c r="T188" s="320">
        <f t="shared" si="34"/>
        <v>0.40206383140085233</v>
      </c>
      <c r="U188" s="320">
        <f t="shared" si="34"/>
        <v>0.39809489965030331</v>
      </c>
      <c r="V188" s="320">
        <f t="shared" si="34"/>
        <v>0.41714044943247863</v>
      </c>
      <c r="W188" s="320">
        <f t="shared" si="34"/>
        <v>0.35174720334213533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4.5222184135988552E-2</v>
      </c>
      <c r="C190" s="271">
        <f t="shared" si="36"/>
        <v>4.6459159365600661E-2</v>
      </c>
      <c r="D190" s="271">
        <f t="shared" si="36"/>
        <v>4.6270511531638352E-2</v>
      </c>
      <c r="E190" s="271">
        <f t="shared" si="36"/>
        <v>4.6515285263578218E-2</v>
      </c>
      <c r="F190" s="271">
        <f t="shared" si="36"/>
        <v>5.1730806507385131E-2</v>
      </c>
      <c r="G190" s="271">
        <f t="shared" si="36"/>
        <v>5.1574643382372935E-2</v>
      </c>
      <c r="H190" s="271">
        <f t="shared" si="36"/>
        <v>5.0958167074920721E-2</v>
      </c>
      <c r="I190" s="271">
        <f t="shared" si="36"/>
        <v>4.8648790521890452E-2</v>
      </c>
      <c r="J190" s="271">
        <f t="shared" si="36"/>
        <v>4.3259814488592611E-2</v>
      </c>
      <c r="K190" s="271">
        <f t="shared" si="36"/>
        <v>5.2207987447724799E-2</v>
      </c>
      <c r="L190" s="271">
        <f t="shared" si="36"/>
        <v>4.9265761148886006E-2</v>
      </c>
      <c r="M190" s="271">
        <f t="shared" si="36"/>
        <v>3.8495279473932643E-2</v>
      </c>
      <c r="N190" s="271">
        <f t="shared" si="36"/>
        <v>4.0288392043470782E-2</v>
      </c>
      <c r="O190" s="271">
        <f t="shared" si="36"/>
        <v>4.2604009226500497E-2</v>
      </c>
      <c r="P190" s="271">
        <f t="shared" si="36"/>
        <v>4.0136785950528046E-2</v>
      </c>
      <c r="Q190" s="271">
        <f t="shared" si="36"/>
        <v>4.1184102879841533E-2</v>
      </c>
      <c r="R190" s="271">
        <f t="shared" si="36"/>
        <v>4.1252017415022359E-2</v>
      </c>
      <c r="S190" s="271">
        <f t="shared" si="36"/>
        <v>4.3368507033344501E-2</v>
      </c>
      <c r="T190" s="271">
        <f t="shared" si="36"/>
        <v>4.1347673850340085E-2</v>
      </c>
      <c r="U190" s="271">
        <f t="shared" si="36"/>
        <v>4.2479289696585695E-2</v>
      </c>
      <c r="V190" s="271">
        <f t="shared" si="36"/>
        <v>4.2627838417695595E-2</v>
      </c>
      <c r="W190" s="271">
        <f t="shared" si="36"/>
        <v>5.2652057126913968E-2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3.1367532311457731E-2</v>
      </c>
      <c r="C191" s="320">
        <f t="shared" si="37"/>
        <v>3.3079593796433493E-2</v>
      </c>
      <c r="D191" s="320">
        <f t="shared" si="37"/>
        <v>3.2696699344628058E-2</v>
      </c>
      <c r="E191" s="320">
        <f t="shared" si="37"/>
        <v>3.2838425935107586E-2</v>
      </c>
      <c r="F191" s="320">
        <f t="shared" si="37"/>
        <v>4.0129060098395369E-2</v>
      </c>
      <c r="G191" s="320">
        <f t="shared" si="37"/>
        <v>4.002441564817022E-2</v>
      </c>
      <c r="H191" s="320">
        <f t="shared" si="37"/>
        <v>3.9393017937365112E-2</v>
      </c>
      <c r="I191" s="320">
        <f t="shared" si="37"/>
        <v>3.6369155598054939E-2</v>
      </c>
      <c r="J191" s="320">
        <f t="shared" si="37"/>
        <v>3.1529379799988842E-2</v>
      </c>
      <c r="K191" s="320">
        <f t="shared" si="37"/>
        <v>4.1256698964939463E-2</v>
      </c>
      <c r="L191" s="320">
        <f t="shared" si="37"/>
        <v>3.7581458981211679E-2</v>
      </c>
      <c r="M191" s="320">
        <f t="shared" si="37"/>
        <v>2.7594753809063031E-2</v>
      </c>
      <c r="N191" s="320">
        <f t="shared" si="37"/>
        <v>2.7346624202266537E-2</v>
      </c>
      <c r="O191" s="320">
        <f t="shared" si="37"/>
        <v>3.0743466359654286E-2</v>
      </c>
      <c r="P191" s="320">
        <f t="shared" si="37"/>
        <v>2.7459498995946924E-2</v>
      </c>
      <c r="Q191" s="320">
        <f t="shared" si="37"/>
        <v>2.9818701391933926E-2</v>
      </c>
      <c r="R191" s="320">
        <f t="shared" si="37"/>
        <v>2.9379356358039677E-2</v>
      </c>
      <c r="S191" s="320">
        <f t="shared" si="37"/>
        <v>3.1984212640210598E-2</v>
      </c>
      <c r="T191" s="320">
        <f t="shared" si="37"/>
        <v>2.9825018276092848E-2</v>
      </c>
      <c r="U191" s="320">
        <f t="shared" si="37"/>
        <v>3.0915648826733314E-2</v>
      </c>
      <c r="V191" s="320">
        <f t="shared" si="37"/>
        <v>3.1498416824311412E-2</v>
      </c>
      <c r="W191" s="320">
        <f t="shared" si="37"/>
        <v>4.0449826720054823E-2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1.3854651824530823E-2</v>
      </c>
      <c r="C192" s="320">
        <f t="shared" si="38"/>
        <v>1.3379565569167168E-2</v>
      </c>
      <c r="D192" s="320">
        <f t="shared" si="38"/>
        <v>1.3573812187010295E-2</v>
      </c>
      <c r="E192" s="320">
        <f t="shared" si="38"/>
        <v>1.3676859328470632E-2</v>
      </c>
      <c r="F192" s="320">
        <f t="shared" si="38"/>
        <v>1.1601746408989762E-2</v>
      </c>
      <c r="G192" s="320">
        <f t="shared" si="38"/>
        <v>1.1550227734202712E-2</v>
      </c>
      <c r="H192" s="320">
        <f t="shared" si="38"/>
        <v>1.1565149137555603E-2</v>
      </c>
      <c r="I192" s="320">
        <f t="shared" si="38"/>
        <v>1.2279634923835513E-2</v>
      </c>
      <c r="J192" s="320">
        <f t="shared" si="38"/>
        <v>1.1730434688603769E-2</v>
      </c>
      <c r="K192" s="320">
        <f t="shared" si="38"/>
        <v>1.0951288482785341E-2</v>
      </c>
      <c r="L192" s="320">
        <f t="shared" si="38"/>
        <v>1.1684302167674325E-2</v>
      </c>
      <c r="M192" s="320">
        <f t="shared" si="38"/>
        <v>1.0900525664869614E-2</v>
      </c>
      <c r="N192" s="320">
        <f t="shared" si="38"/>
        <v>1.2941767841204245E-2</v>
      </c>
      <c r="O192" s="320">
        <f t="shared" si="38"/>
        <v>1.1860542866846211E-2</v>
      </c>
      <c r="P192" s="320">
        <f t="shared" si="38"/>
        <v>1.2677286954581118E-2</v>
      </c>
      <c r="Q192" s="320">
        <f t="shared" si="38"/>
        <v>1.1365401487907606E-2</v>
      </c>
      <c r="R192" s="320">
        <f t="shared" si="38"/>
        <v>1.1872661056982682E-2</v>
      </c>
      <c r="S192" s="320">
        <f t="shared" si="38"/>
        <v>1.1384294393133911E-2</v>
      </c>
      <c r="T192" s="320">
        <f t="shared" si="38"/>
        <v>1.1522655574247245E-2</v>
      </c>
      <c r="U192" s="320">
        <f t="shared" si="38"/>
        <v>1.1563640869852381E-2</v>
      </c>
      <c r="V192" s="320">
        <f t="shared" si="38"/>
        <v>1.1129421593384184E-2</v>
      </c>
      <c r="W192" s="320">
        <f t="shared" si="38"/>
        <v>1.220223040685915E-2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0.99999999999999967</v>
      </c>
      <c r="C197" s="234">
        <f t="shared" si="42"/>
        <v>1.0000000000000002</v>
      </c>
      <c r="D197" s="234">
        <f t="shared" si="42"/>
        <v>0.99999999999999989</v>
      </c>
      <c r="E197" s="234">
        <f t="shared" si="42"/>
        <v>1</v>
      </c>
      <c r="F197" s="234">
        <f t="shared" si="42"/>
        <v>0.99999999999999978</v>
      </c>
      <c r="G197" s="234">
        <f t="shared" si="42"/>
        <v>0.99999999999999989</v>
      </c>
      <c r="H197" s="234">
        <f t="shared" si="42"/>
        <v>1.0000000000000002</v>
      </c>
      <c r="I197" s="234">
        <f t="shared" si="42"/>
        <v>1</v>
      </c>
      <c r="J197" s="234">
        <f t="shared" si="42"/>
        <v>1.0000000000000002</v>
      </c>
      <c r="K197" s="234">
        <f t="shared" si="42"/>
        <v>0.99999999999999967</v>
      </c>
      <c r="L197" s="234">
        <f t="shared" si="42"/>
        <v>0.99999999999999989</v>
      </c>
      <c r="M197" s="234">
        <f t="shared" si="42"/>
        <v>0.99999999999999944</v>
      </c>
      <c r="N197" s="234">
        <f t="shared" si="42"/>
        <v>0.99999999999999978</v>
      </c>
      <c r="O197" s="234">
        <f t="shared" si="42"/>
        <v>1.0000000000000002</v>
      </c>
      <c r="P197" s="234">
        <f t="shared" si="42"/>
        <v>1.0000000000000002</v>
      </c>
      <c r="Q197" s="234">
        <f t="shared" si="42"/>
        <v>1.0000000000000002</v>
      </c>
      <c r="R197" s="234">
        <f t="shared" si="42"/>
        <v>1</v>
      </c>
      <c r="S197" s="234">
        <f t="shared" si="42"/>
        <v>0.99999999999999989</v>
      </c>
      <c r="T197" s="234">
        <f t="shared" si="42"/>
        <v>0.99999999999999956</v>
      </c>
      <c r="U197" s="234">
        <f t="shared" si="42"/>
        <v>1</v>
      </c>
      <c r="V197" s="234">
        <f t="shared" si="42"/>
        <v>1.0000000000000004</v>
      </c>
      <c r="W197" s="234">
        <f t="shared" si="42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4.9971278965990955E-2</v>
      </c>
      <c r="C202" s="270">
        <f t="shared" si="47"/>
        <v>5.238577170377183E-2</v>
      </c>
      <c r="D202" s="270">
        <f t="shared" si="47"/>
        <v>5.1854202855685233E-2</v>
      </c>
      <c r="E202" s="270">
        <f t="shared" si="47"/>
        <v>5.2062967530874589E-2</v>
      </c>
      <c r="F202" s="270">
        <f t="shared" si="47"/>
        <v>6.2898920433728689E-2</v>
      </c>
      <c r="G202" s="270">
        <f t="shared" si="47"/>
        <v>6.277567569419451E-2</v>
      </c>
      <c r="H202" s="270">
        <f t="shared" si="47"/>
        <v>6.160886345698257E-2</v>
      </c>
      <c r="I202" s="270">
        <f t="shared" si="47"/>
        <v>5.7650073826950317E-2</v>
      </c>
      <c r="J202" s="270">
        <f t="shared" si="47"/>
        <v>5.076245826137904E-2</v>
      </c>
      <c r="K202" s="270">
        <f t="shared" si="47"/>
        <v>6.3520367984725212E-2</v>
      </c>
      <c r="L202" s="270">
        <f t="shared" si="47"/>
        <v>5.8566560670960228E-2</v>
      </c>
      <c r="M202" s="270">
        <f t="shared" si="47"/>
        <v>5.9560902625295467E-2</v>
      </c>
      <c r="N202" s="270">
        <f t="shared" si="47"/>
        <v>4.9895297886648073E-2</v>
      </c>
      <c r="O202" s="270">
        <f t="shared" si="47"/>
        <v>5.262604200442348E-2</v>
      </c>
      <c r="P202" s="270">
        <f t="shared" si="47"/>
        <v>4.8534073079816976E-2</v>
      </c>
      <c r="Q202" s="270">
        <f t="shared" si="47"/>
        <v>5.2853689933961737E-2</v>
      </c>
      <c r="R202" s="270">
        <f t="shared" si="47"/>
        <v>5.0957145057197721E-2</v>
      </c>
      <c r="S202" s="270">
        <f t="shared" si="47"/>
        <v>5.3637275030889199E-2</v>
      </c>
      <c r="T202" s="270">
        <f t="shared" si="47"/>
        <v>5.3359608868487722E-2</v>
      </c>
      <c r="U202" s="270">
        <f t="shared" si="47"/>
        <v>5.4831637662326217E-2</v>
      </c>
      <c r="V202" s="270">
        <f t="shared" si="47"/>
        <v>5.5721769246647221E-2</v>
      </c>
      <c r="W202" s="270">
        <f t="shared" si="47"/>
        <v>6.5061852378158383E-2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0.51756502934736037</v>
      </c>
      <c r="C203" s="271">
        <f t="shared" si="48"/>
        <v>0.49684896281148522</v>
      </c>
      <c r="D203" s="271">
        <f t="shared" si="48"/>
        <v>0.50479039372876811</v>
      </c>
      <c r="E203" s="271">
        <f t="shared" si="48"/>
        <v>0.50846628872336708</v>
      </c>
      <c r="F203" s="271">
        <f t="shared" si="48"/>
        <v>0.42047052838015159</v>
      </c>
      <c r="G203" s="271">
        <f t="shared" si="48"/>
        <v>0.4187045044791729</v>
      </c>
      <c r="H203" s="271">
        <f t="shared" si="48"/>
        <v>0.42012025336388914</v>
      </c>
      <c r="I203" s="271">
        <f t="shared" si="48"/>
        <v>0.45059666709185991</v>
      </c>
      <c r="J203" s="271">
        <f t="shared" si="48"/>
        <v>0.43663513086209477</v>
      </c>
      <c r="K203" s="271">
        <f t="shared" si="48"/>
        <v>0.39537840576411781</v>
      </c>
      <c r="L203" s="271">
        <f t="shared" si="48"/>
        <v>0.42698051983140833</v>
      </c>
      <c r="M203" s="271">
        <f t="shared" si="48"/>
        <v>0.40751930725767799</v>
      </c>
      <c r="N203" s="271">
        <f t="shared" si="48"/>
        <v>0.48768652779360766</v>
      </c>
      <c r="O203" s="271">
        <f t="shared" si="48"/>
        <v>0.4420135628633815</v>
      </c>
      <c r="P203" s="271">
        <f t="shared" si="48"/>
        <v>0.47772387854889298</v>
      </c>
      <c r="Q203" s="271">
        <f t="shared" si="48"/>
        <v>0.42419433787133737</v>
      </c>
      <c r="R203" s="271">
        <f t="shared" si="48"/>
        <v>0.44430402369974159</v>
      </c>
      <c r="S203" s="271">
        <f t="shared" si="48"/>
        <v>0.42251132206924652</v>
      </c>
      <c r="T203" s="271">
        <f t="shared" si="48"/>
        <v>0.43004436311260791</v>
      </c>
      <c r="U203" s="271">
        <f t="shared" si="48"/>
        <v>0.43014747289048405</v>
      </c>
      <c r="V203" s="271">
        <f t="shared" si="48"/>
        <v>0.41299346486767269</v>
      </c>
      <c r="W203" s="271">
        <f t="shared" si="48"/>
        <v>0.44178577261085011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0.51756502934736037</v>
      </c>
      <c r="C204" s="320">
        <f t="shared" si="49"/>
        <v>0.49684896281148522</v>
      </c>
      <c r="D204" s="320">
        <f t="shared" si="49"/>
        <v>0.50479039372876811</v>
      </c>
      <c r="E204" s="320">
        <f t="shared" si="49"/>
        <v>0.50846628872336708</v>
      </c>
      <c r="F204" s="320">
        <f t="shared" si="49"/>
        <v>0.42047052838015159</v>
      </c>
      <c r="G204" s="320">
        <f t="shared" si="49"/>
        <v>0.4187045044791729</v>
      </c>
      <c r="H204" s="320">
        <f t="shared" si="49"/>
        <v>0.42012025336388914</v>
      </c>
      <c r="I204" s="320">
        <f t="shared" si="49"/>
        <v>0.45059666709185991</v>
      </c>
      <c r="J204" s="320">
        <f t="shared" si="49"/>
        <v>0.43663513086209477</v>
      </c>
      <c r="K204" s="320">
        <f t="shared" si="49"/>
        <v>0.39537840576411781</v>
      </c>
      <c r="L204" s="320">
        <f t="shared" si="49"/>
        <v>0.42698051983140833</v>
      </c>
      <c r="M204" s="320">
        <f t="shared" si="49"/>
        <v>0.40751930725767799</v>
      </c>
      <c r="N204" s="320">
        <f t="shared" si="49"/>
        <v>0.48768652779360766</v>
      </c>
      <c r="O204" s="320">
        <f t="shared" si="49"/>
        <v>0.4420135628633815</v>
      </c>
      <c r="P204" s="320">
        <f t="shared" si="49"/>
        <v>0.47772387854889298</v>
      </c>
      <c r="Q204" s="320">
        <f t="shared" si="49"/>
        <v>0.42419433787133737</v>
      </c>
      <c r="R204" s="320">
        <f t="shared" si="49"/>
        <v>0.44430402369974159</v>
      </c>
      <c r="S204" s="320">
        <f t="shared" si="49"/>
        <v>0.42251132206924652</v>
      </c>
      <c r="T204" s="320">
        <f t="shared" si="49"/>
        <v>0.43004436311260791</v>
      </c>
      <c r="U204" s="320">
        <f t="shared" si="49"/>
        <v>0.43014747289048405</v>
      </c>
      <c r="V204" s="320">
        <f t="shared" si="49"/>
        <v>0.41299346486767269</v>
      </c>
      <c r="W204" s="320">
        <f t="shared" si="49"/>
        <v>0.44178577261085011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0.27036714269640516</v>
      </c>
      <c r="C206" s="271">
        <f t="shared" si="51"/>
        <v>0.28597890007246168</v>
      </c>
      <c r="D206" s="271">
        <f t="shared" si="51"/>
        <v>0.2787810186659464</v>
      </c>
      <c r="E206" s="271">
        <f t="shared" si="51"/>
        <v>0.27404893477529058</v>
      </c>
      <c r="F206" s="271">
        <f t="shared" si="51"/>
        <v>0.34040181673205178</v>
      </c>
      <c r="G206" s="271">
        <f t="shared" si="51"/>
        <v>0.3427948740059823</v>
      </c>
      <c r="H206" s="271">
        <f t="shared" si="51"/>
        <v>0.34415178998473855</v>
      </c>
      <c r="I206" s="271">
        <f t="shared" si="51"/>
        <v>0.32275804879777764</v>
      </c>
      <c r="J206" s="271">
        <f t="shared" si="51"/>
        <v>0.35944716637347912</v>
      </c>
      <c r="K206" s="271">
        <f t="shared" si="51"/>
        <v>0.3645782974547479</v>
      </c>
      <c r="L206" s="271">
        <f t="shared" si="51"/>
        <v>0.34467465698261901</v>
      </c>
      <c r="M206" s="271">
        <f t="shared" si="51"/>
        <v>0.39562512007836032</v>
      </c>
      <c r="N206" s="271">
        <f t="shared" si="51"/>
        <v>0.31620777254812554</v>
      </c>
      <c r="O206" s="271">
        <f t="shared" si="51"/>
        <v>0.35407077202120874</v>
      </c>
      <c r="P206" s="271">
        <f t="shared" si="51"/>
        <v>0.3282742567736805</v>
      </c>
      <c r="Q206" s="271">
        <f t="shared" si="51"/>
        <v>0.37657452271637765</v>
      </c>
      <c r="R206" s="271">
        <f t="shared" si="51"/>
        <v>0.35729530637472223</v>
      </c>
      <c r="S206" s="271">
        <f t="shared" si="51"/>
        <v>0.37109238699444447</v>
      </c>
      <c r="T206" s="271">
        <f t="shared" si="51"/>
        <v>0.36954416272961854</v>
      </c>
      <c r="U206" s="271">
        <f t="shared" si="51"/>
        <v>0.36468680885162541</v>
      </c>
      <c r="V206" s="271">
        <f t="shared" si="51"/>
        <v>0.38120935586279825</v>
      </c>
      <c r="W206" s="271">
        <f t="shared" si="51"/>
        <v>0.31362727044870825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0.27036714269640516</v>
      </c>
      <c r="C207" s="320">
        <f t="shared" si="52"/>
        <v>0.28597890007246168</v>
      </c>
      <c r="D207" s="320">
        <f t="shared" si="52"/>
        <v>0.2787810186659464</v>
      </c>
      <c r="E207" s="320">
        <f t="shared" si="52"/>
        <v>0.27404893477529058</v>
      </c>
      <c r="F207" s="320">
        <f t="shared" si="52"/>
        <v>0.34040181673205178</v>
      </c>
      <c r="G207" s="320">
        <f t="shared" si="52"/>
        <v>0.3427948740059823</v>
      </c>
      <c r="H207" s="320">
        <f t="shared" si="52"/>
        <v>0.34415178998473855</v>
      </c>
      <c r="I207" s="320">
        <f t="shared" si="52"/>
        <v>0.32275804879777764</v>
      </c>
      <c r="J207" s="320">
        <f t="shared" si="52"/>
        <v>0.35944716637347912</v>
      </c>
      <c r="K207" s="320">
        <f t="shared" si="52"/>
        <v>0.3645782974547479</v>
      </c>
      <c r="L207" s="320">
        <f t="shared" si="52"/>
        <v>0.34467465698261901</v>
      </c>
      <c r="M207" s="320">
        <f t="shared" si="52"/>
        <v>0.39562512007836032</v>
      </c>
      <c r="N207" s="320">
        <f t="shared" si="52"/>
        <v>0.31620777254812554</v>
      </c>
      <c r="O207" s="320">
        <f t="shared" si="52"/>
        <v>0.35407077202120874</v>
      </c>
      <c r="P207" s="320">
        <f t="shared" si="52"/>
        <v>0.3282742567736805</v>
      </c>
      <c r="Q207" s="320">
        <f t="shared" si="52"/>
        <v>0.37657452271637765</v>
      </c>
      <c r="R207" s="320">
        <f t="shared" si="52"/>
        <v>0.35729530637472223</v>
      </c>
      <c r="S207" s="320">
        <f t="shared" si="52"/>
        <v>0.37109238699444447</v>
      </c>
      <c r="T207" s="320">
        <f t="shared" si="52"/>
        <v>0.36954416272961854</v>
      </c>
      <c r="U207" s="320">
        <f t="shared" si="52"/>
        <v>0.36468680885162541</v>
      </c>
      <c r="V207" s="320">
        <f t="shared" si="52"/>
        <v>0.38120935586279825</v>
      </c>
      <c r="W207" s="320">
        <f t="shared" si="52"/>
        <v>0.31362727044870825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0.16209654899024317</v>
      </c>
      <c r="C209" s="271">
        <f t="shared" si="54"/>
        <v>0.1647863654122815</v>
      </c>
      <c r="D209" s="271">
        <f t="shared" si="54"/>
        <v>0.16457438474960026</v>
      </c>
      <c r="E209" s="271">
        <f t="shared" si="54"/>
        <v>0.16542180897046779</v>
      </c>
      <c r="F209" s="271">
        <f t="shared" si="54"/>
        <v>0.17622873445406775</v>
      </c>
      <c r="G209" s="271">
        <f t="shared" si="54"/>
        <v>0.17572494582065012</v>
      </c>
      <c r="H209" s="271">
        <f t="shared" si="54"/>
        <v>0.17411909319438984</v>
      </c>
      <c r="I209" s="271">
        <f t="shared" si="54"/>
        <v>0.16899521028341205</v>
      </c>
      <c r="J209" s="271">
        <f t="shared" si="54"/>
        <v>0.15315524450304716</v>
      </c>
      <c r="K209" s="271">
        <f t="shared" si="54"/>
        <v>0.17652292879640871</v>
      </c>
      <c r="L209" s="271">
        <f t="shared" si="54"/>
        <v>0.16977826251501224</v>
      </c>
      <c r="M209" s="271">
        <f t="shared" si="54"/>
        <v>0.13729467003866572</v>
      </c>
      <c r="N209" s="271">
        <f t="shared" si="54"/>
        <v>0.14621040177161865</v>
      </c>
      <c r="O209" s="271">
        <f t="shared" si="54"/>
        <v>0.15128962311098654</v>
      </c>
      <c r="P209" s="271">
        <f t="shared" si="54"/>
        <v>0.14546779159760978</v>
      </c>
      <c r="Q209" s="271">
        <f t="shared" si="54"/>
        <v>0.1463774494783234</v>
      </c>
      <c r="R209" s="271">
        <f t="shared" si="54"/>
        <v>0.14744352486833853</v>
      </c>
      <c r="S209" s="271">
        <f t="shared" si="54"/>
        <v>0.15275901590541974</v>
      </c>
      <c r="T209" s="271">
        <f t="shared" si="54"/>
        <v>0.14705186528928532</v>
      </c>
      <c r="U209" s="271">
        <f t="shared" si="54"/>
        <v>0.15033408059556425</v>
      </c>
      <c r="V209" s="271">
        <f t="shared" si="54"/>
        <v>0.15007541002288216</v>
      </c>
      <c r="W209" s="271">
        <f t="shared" si="54"/>
        <v>0.17952510456228327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0.10388859964559803</v>
      </c>
      <c r="C210" s="320">
        <f t="shared" si="55"/>
        <v>0.10890824842331362</v>
      </c>
      <c r="D210" s="320">
        <f t="shared" si="55"/>
        <v>0.10780313475831164</v>
      </c>
      <c r="E210" s="320">
        <f t="shared" si="55"/>
        <v>0.10823714946054992</v>
      </c>
      <c r="F210" s="320">
        <f t="shared" si="55"/>
        <v>0.12894051784536412</v>
      </c>
      <c r="G210" s="320">
        <f t="shared" si="55"/>
        <v>0.12863534508423452</v>
      </c>
      <c r="H210" s="320">
        <f t="shared" si="55"/>
        <v>0.12687027026425257</v>
      </c>
      <c r="I210" s="320">
        <f t="shared" si="55"/>
        <v>0.11831885758233741</v>
      </c>
      <c r="J210" s="320">
        <f t="shared" si="55"/>
        <v>0.10404907592870991</v>
      </c>
      <c r="K210" s="320">
        <f t="shared" si="55"/>
        <v>0.13205669767622519</v>
      </c>
      <c r="L210" s="320">
        <f t="shared" si="55"/>
        <v>0.12175789973888565</v>
      </c>
      <c r="M210" s="320">
        <f t="shared" si="55"/>
        <v>9.1463012471439148E-2</v>
      </c>
      <c r="N210" s="320">
        <f t="shared" si="55"/>
        <v>9.1362738007179312E-2</v>
      </c>
      <c r="O210" s="320">
        <f t="shared" si="55"/>
        <v>0.10157856919909219</v>
      </c>
      <c r="P210" s="320">
        <f t="shared" si="55"/>
        <v>9.1740577148121449E-2</v>
      </c>
      <c r="Q210" s="320">
        <f t="shared" si="55"/>
        <v>9.8670434647287475E-2</v>
      </c>
      <c r="R210" s="320">
        <f t="shared" si="55"/>
        <v>9.747487428592172E-2</v>
      </c>
      <c r="S210" s="320">
        <f t="shared" si="55"/>
        <v>0.10524128144109994</v>
      </c>
      <c r="T210" s="320">
        <f t="shared" si="55"/>
        <v>9.8686927388489137E-2</v>
      </c>
      <c r="U210" s="320">
        <f t="shared" si="55"/>
        <v>0.10195754645393407</v>
      </c>
      <c r="V210" s="320">
        <f t="shared" si="55"/>
        <v>0.10362810133782607</v>
      </c>
      <c r="W210" s="320">
        <f t="shared" si="55"/>
        <v>0.12983966908040004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5.8207949344645141E-2</v>
      </c>
      <c r="C211" s="320">
        <f t="shared" si="56"/>
        <v>5.5878116988967864E-2</v>
      </c>
      <c r="D211" s="320">
        <f t="shared" si="56"/>
        <v>5.6771249991288596E-2</v>
      </c>
      <c r="E211" s="320">
        <f t="shared" si="56"/>
        <v>5.7184659509917864E-2</v>
      </c>
      <c r="F211" s="320">
        <f t="shared" si="56"/>
        <v>4.7288216608703644E-2</v>
      </c>
      <c r="G211" s="320">
        <f t="shared" si="56"/>
        <v>4.7089600736415591E-2</v>
      </c>
      <c r="H211" s="320">
        <f t="shared" si="56"/>
        <v>4.7248822930137283E-2</v>
      </c>
      <c r="I211" s="320">
        <f t="shared" si="56"/>
        <v>5.0676352701074644E-2</v>
      </c>
      <c r="J211" s="320">
        <f t="shared" si="56"/>
        <v>4.9106168574337264E-2</v>
      </c>
      <c r="K211" s="320">
        <f t="shared" si="56"/>
        <v>4.4466231120183553E-2</v>
      </c>
      <c r="L211" s="320">
        <f t="shared" si="56"/>
        <v>4.8020362776126597E-2</v>
      </c>
      <c r="M211" s="320">
        <f t="shared" si="56"/>
        <v>4.5831657567226562E-2</v>
      </c>
      <c r="N211" s="320">
        <f t="shared" si="56"/>
        <v>5.4847663764439315E-2</v>
      </c>
      <c r="O211" s="320">
        <f t="shared" si="56"/>
        <v>4.9711053911894357E-2</v>
      </c>
      <c r="P211" s="320">
        <f t="shared" si="56"/>
        <v>5.3727214449488331E-2</v>
      </c>
      <c r="Q211" s="320">
        <f t="shared" si="56"/>
        <v>4.7707014831035933E-2</v>
      </c>
      <c r="R211" s="320">
        <f t="shared" si="56"/>
        <v>4.9968650582416813E-2</v>
      </c>
      <c r="S211" s="320">
        <f t="shared" si="56"/>
        <v>4.7517734464319776E-2</v>
      </c>
      <c r="T211" s="320">
        <f t="shared" si="56"/>
        <v>4.8364937900796198E-2</v>
      </c>
      <c r="U211" s="320">
        <f t="shared" si="56"/>
        <v>4.8376534141630179E-2</v>
      </c>
      <c r="V211" s="320">
        <f t="shared" si="56"/>
        <v>4.6447308685056095E-2</v>
      </c>
      <c r="W211" s="320">
        <f t="shared" si="56"/>
        <v>4.9685435481883221E-2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1.639041558127025</v>
      </c>
      <c r="C217" s="322">
        <f>IF(C$5=0,0,(C$5-C$16-C$59)/(CHI_fec!C$5-CHI_fec!C$16))</f>
        <v>1.4524933049587789</v>
      </c>
      <c r="D217" s="322">
        <f>IF(D$5=0,0,(D$5-D$16-D$59)/(CHI_fec!D$5-CHI_fec!D$16))</f>
        <v>1.4881488265580061</v>
      </c>
      <c r="E217" s="322">
        <f>IF(E$5=0,0,(E$5-E$16-E$59)/(CHI_fec!E$5-CHI_fec!E$16))</f>
        <v>1.5987502910652149</v>
      </c>
      <c r="F217" s="322">
        <f>IF(F$5=0,0,(F$5-F$16-F$59)/(CHI_fec!F$5-CHI_fec!F$16))</f>
        <v>1.1166174316292679</v>
      </c>
      <c r="G217" s="322">
        <f>IF(G$5=0,0,(G$5-G$16-G$59)/(CHI_fec!G$5-CHI_fec!G$16))</f>
        <v>1.1171657324896813</v>
      </c>
      <c r="H217" s="322">
        <f>IF(H$5=0,0,(H$5-H$16-H$59)/(CHI_fec!H$5-CHI_fec!H$16))</f>
        <v>1.0914370219143954</v>
      </c>
      <c r="I217" s="322">
        <f>IF(I$5=0,0,(I$5-I$16-I$59)/(CHI_fec!I$5-CHI_fec!I$16))</f>
        <v>1.2603897822073398</v>
      </c>
      <c r="J217" s="322">
        <f>IF(J$5=0,0,(J$5-J$16-J$59)/(CHI_fec!J$5-CHI_fec!J$16))</f>
        <v>1.0411201807172643</v>
      </c>
      <c r="K217" s="322">
        <f>IF(K$5=0,0,(K$5-K$16-K$59)/(CHI_fec!K$5-CHI_fec!K$16))</f>
        <v>1.0621878981749333</v>
      </c>
      <c r="L217" s="322">
        <f>IF(L$5=0,0,(L$5-L$16-L$59)/(CHI_fec!L$5-CHI_fec!L$16))</f>
        <v>1.0361177267888533</v>
      </c>
      <c r="M217" s="322">
        <f>IF(M$5=0,0,(M$5-M$16-M$59)/(CHI_fec!M$5-CHI_fec!M$16))</f>
        <v>1.0553787280010896</v>
      </c>
      <c r="N217" s="322">
        <f>IF(N$5=0,0,(N$5-N$16-N$59)/(CHI_fec!N$5-CHI_fec!N$16))</f>
        <v>1.1776629579713116</v>
      </c>
      <c r="O217" s="322">
        <f>IF(O$5=0,0,(O$5-O$16-O$59)/(CHI_fec!O$5-CHI_fec!O$16))</f>
        <v>0.98477630270407324</v>
      </c>
      <c r="P217" s="322">
        <f>IF(P$5=0,0,(P$5-P$16-P$59)/(CHI_fec!P$5-CHI_fec!P$16))</f>
        <v>1.0722584847904923</v>
      </c>
      <c r="Q217" s="322">
        <f>IF(Q$5=0,0,(Q$5-Q$16-Q$59)/(CHI_fec!Q$5-CHI_fec!Q$16))</f>
        <v>1.0075011783994572</v>
      </c>
      <c r="R217" s="322">
        <f>IF(R$5=0,0,(R$5-R$16-R$59)/(CHI_fec!R$5-CHI_fec!R$16))</f>
        <v>1.0704508178515981</v>
      </c>
      <c r="S217" s="322">
        <f>IF(S$5=0,0,(S$5-S$16-S$59)/(CHI_fec!S$5-CHI_fec!S$16))</f>
        <v>0.97011494218193062</v>
      </c>
      <c r="T217" s="322">
        <f>IF(T$5=0,0,(T$5-T$16-T$59)/(CHI_fec!T$5-CHI_fec!T$16))</f>
        <v>1.0050719223085367</v>
      </c>
      <c r="U217" s="322">
        <f>IF(U$5=0,0,(U$5-U$16-U$59)/(CHI_fec!U$5-CHI_fec!U$16))</f>
        <v>1.0086090838945889</v>
      </c>
      <c r="V217" s="322">
        <f>IF(V$5=0,0,(V$5-V$16-V$59)/(CHI_fec!V$5-CHI_fec!V$16))</f>
        <v>0.95155789089790255</v>
      </c>
      <c r="W217" s="322">
        <f>IF(W$5=0,0,(W$5-W$16-W$59)/(CHI_fec!W$5-CHI_fec!W$16))</f>
        <v>1.3511350093484462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1.6725247812544954</v>
      </c>
      <c r="C222" s="277">
        <f>IF(C$10=0,0,C$10/CHI_fec!C$10)</f>
        <v>1.5381748912193061</v>
      </c>
      <c r="D222" s="277">
        <f>IF(D$10=0,0,D$10/CHI_fec!D$10)</f>
        <v>1.5678280790883299</v>
      </c>
      <c r="E222" s="277">
        <f>IF(E$10=0,0,E$10/CHI_fec!E$10)</f>
        <v>1.707516002905016</v>
      </c>
      <c r="F222" s="277">
        <f>IF(F$10=0,0,F$10/CHI_fec!F$10)</f>
        <v>1.5709921186133702</v>
      </c>
      <c r="G222" s="277">
        <f>IF(G$10=0,0,G$10/CHI_fec!G$10)</f>
        <v>1.5517355992544852</v>
      </c>
      <c r="H222" s="277">
        <f>IF(H$10=0,0,H$10/CHI_fec!H$10)</f>
        <v>1.4728673898770239</v>
      </c>
      <c r="I222" s="277">
        <f>IF(I$10=0,0,I$10/CHI_fec!I$10)</f>
        <v>1.6251265874569873</v>
      </c>
      <c r="J222" s="277">
        <f>IF(J$10=0,0,J$10/CHI_fec!J$10)</f>
        <v>1.1631958917346437</v>
      </c>
      <c r="K222" s="277">
        <f>IF(K$10=0,0,K$10/CHI_fec!K$10)</f>
        <v>1.497205254741399</v>
      </c>
      <c r="L222" s="277">
        <f>IF(L$10=0,0,L$10/CHI_fec!L$10)</f>
        <v>1.2930911632900826</v>
      </c>
      <c r="M222" s="277">
        <f>IF(M$10=0,0,M$10/CHI_fec!M$10)</f>
        <v>1.3046019099056299</v>
      </c>
      <c r="N222" s="277">
        <f>IF(N$10=0,0,N$10/CHI_fec!N$10)</f>
        <v>1.2592920256407154</v>
      </c>
      <c r="O222" s="277">
        <f>IF(O$10=0,0,O$10/CHI_fec!O$10)</f>
        <v>1.1596283200268915</v>
      </c>
      <c r="P222" s="277">
        <f>IF(P$10=0,0,P$10/CHI_fec!P$10)</f>
        <v>1.0975273664396867</v>
      </c>
      <c r="Q222" s="277">
        <f>IF(Q$10=0,0,Q$10/CHI_fec!Q$10)</f>
        <v>1.082947813683883</v>
      </c>
      <c r="R222" s="277">
        <f>IF(R$10=0,0,R$10/CHI_fec!R$10)</f>
        <v>1.1469213943253393</v>
      </c>
      <c r="S222" s="277">
        <f>IF(S$10=0,0,S$10/CHI_fec!S$10)</f>
        <v>1.118265216652907</v>
      </c>
      <c r="T222" s="277">
        <f>IF(T$10=0,0,T$10/CHI_fec!T$10)</f>
        <v>1.1436159722953247</v>
      </c>
      <c r="U222" s="277">
        <f>IF(U$10=0,0,U$10/CHI_fec!U$10)</f>
        <v>1.1935559932729032</v>
      </c>
      <c r="V222" s="277">
        <f>IF(V$10=0,0,V$10/CHI_fec!V$10)</f>
        <v>1.1318011097809026</v>
      </c>
      <c r="W222" s="277">
        <f>IF(W$10=0,0,W$10/CHI_fec!W$10)</f>
        <v>1.7755281274446526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2.6502613066572542</v>
      </c>
      <c r="C224" s="278">
        <f>IF(C$25=0,0,C$25/CHI_fec!C$25)</f>
        <v>2.4840166489514743</v>
      </c>
      <c r="D224" s="278">
        <f>IF(D$25=0,0,D$25/CHI_fec!D$25)</f>
        <v>2.5272338033313919</v>
      </c>
      <c r="E224" s="278">
        <f>IF(E$25=0,0,E$25/CHI_fec!E$25)</f>
        <v>2.5847366278666262</v>
      </c>
      <c r="F224" s="278">
        <f>IF(F$25=0,0,F$25/CHI_fec!F$25)</f>
        <v>1.4310804033292801</v>
      </c>
      <c r="G224" s="278">
        <f>IF(G$25=0,0,G$25/CHI_fec!G$25)</f>
        <v>1.3962572958994088</v>
      </c>
      <c r="H224" s="278">
        <f>IF(H$25=0,0,H$25/CHI_fec!H$25)</f>
        <v>1.3871110731013037</v>
      </c>
      <c r="I224" s="278">
        <f>IF(I$25=0,0,I$25/CHI_fec!I$25)</f>
        <v>1.567692523219572</v>
      </c>
      <c r="J224" s="278">
        <f>IF(J$25=0,0,J$25/CHI_fec!J$25)</f>
        <v>1.27553550222846</v>
      </c>
      <c r="K224" s="278">
        <f>IF(K$25=0,0,K$25/CHI_fec!K$25)</f>
        <v>1.197036781601998</v>
      </c>
      <c r="L224" s="278">
        <f>IF(L$25=0,0,L$25/CHI_fec!L$25)</f>
        <v>1.2769509820637861</v>
      </c>
      <c r="M224" s="278">
        <f>IF(M$25=0,0,M$25/CHI_fec!M$25)</f>
        <v>1.209597722185298</v>
      </c>
      <c r="N224" s="278">
        <f>IF(N$25=0,0,N$25/CHI_fec!N$25)</f>
        <v>1.546996268180832</v>
      </c>
      <c r="O224" s="278">
        <f>IF(O$25=0,0,O$25/CHI_fec!O$25)</f>
        <v>1.1388462221652014</v>
      </c>
      <c r="P224" s="278">
        <f>IF(P$25=0,0,P$25/CHI_fec!P$25)</f>
        <v>1.4154402527775154</v>
      </c>
      <c r="Q224" s="278">
        <f>IF(Q$25=0,0,Q$25/CHI_fec!Q$25)</f>
        <v>1.2477416536936199</v>
      </c>
      <c r="R224" s="278">
        <f>IF(R$25=0,0,R$25/CHI_fec!R$25)</f>
        <v>1.322514343060964</v>
      </c>
      <c r="S224" s="278">
        <f>IF(S$25=0,0,S$25/CHI_fec!S$25)</f>
        <v>1.129420793997914</v>
      </c>
      <c r="T224" s="278">
        <f>IF(T$25=0,0,T$25/CHI_fec!T$25)</f>
        <v>1.1856472162731855</v>
      </c>
      <c r="U224" s="278">
        <f>IF(U$25=0,0,U$25/CHI_fec!U$25)</f>
        <v>1.1802099427905968</v>
      </c>
      <c r="V224" s="278">
        <f>IF(V$25=0,0,V$25/CHI_fec!V$25)</f>
        <v>1.0883546821905117</v>
      </c>
      <c r="W224" s="278">
        <f>IF(W$25=0,0,W$25/CHI_fec!W$25)</f>
        <v>1.7483771031287518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2.4517442334736153</v>
      </c>
      <c r="C225" s="278">
        <f>IF(C$36=0,0,C$36/CHI_fec!C$36)</f>
        <v>2.3836090043546654</v>
      </c>
      <c r="D225" s="278">
        <f>IF(D$36=0,0,D$36/CHI_fec!D$36)</f>
        <v>2.3773649216107802</v>
      </c>
      <c r="E225" s="278">
        <f>IF(E$36=0,0,E$36/CHI_fec!E$36)</f>
        <v>2.442028517256229</v>
      </c>
      <c r="F225" s="278">
        <f>IF(F$36=0,0,F$36/CHI_fec!F$36)</f>
        <v>2.3340549340465628</v>
      </c>
      <c r="G225" s="278">
        <f>IF(G$36=0,0,G$36/CHI_fec!G$36)</f>
        <v>2.3285160718396503</v>
      </c>
      <c r="H225" s="278">
        <f>IF(H$36=0,0,H$36/CHI_fec!H$36)</f>
        <v>2.2971775775695558</v>
      </c>
      <c r="I225" s="278">
        <f>IF(I$36=0,0,I$36/CHI_fec!I$36)</f>
        <v>2.4132420812367319</v>
      </c>
      <c r="J225" s="278">
        <f>IF(J$36=0,0,J$36/CHI_fec!J$36)</f>
        <v>2.3427129426455786</v>
      </c>
      <c r="K225" s="278">
        <f>IF(K$36=0,0,K$36/CHI_fec!K$36)</f>
        <v>2.3533114817508922</v>
      </c>
      <c r="L225" s="278">
        <f>IF(L$36=0,0,L$36/CHI_fec!L$36)</f>
        <v>2.2089892842382155</v>
      </c>
      <c r="M225" s="278">
        <f>IF(M$36=0,0,M$36/CHI_fec!M$36)</f>
        <v>2.4985566201202203</v>
      </c>
      <c r="N225" s="278">
        <f>IF(N$36=0,0,N$36/CHI_fec!N$36)</f>
        <v>2.3028726997261044</v>
      </c>
      <c r="O225" s="278">
        <f>IF(O$36=0,0,O$36/CHI_fec!O$36)</f>
        <v>2.2517859865360617</v>
      </c>
      <c r="P225" s="278">
        <f>IF(P$36=0,0,P$36/CHI_fec!P$36)</f>
        <v>2.2209391500937716</v>
      </c>
      <c r="Q225" s="278">
        <f>IF(Q$36=0,0,Q$36/CHI_fec!Q$36)</f>
        <v>2.2869574679413733</v>
      </c>
      <c r="R225" s="278">
        <f>IF(R$36=0,0,R$36/CHI_fec!R$36)</f>
        <v>2.3157747698535167</v>
      </c>
      <c r="S225" s="278">
        <f>IF(S$36=0,0,S$36/CHI_fec!S$36)</f>
        <v>2.248709895792175</v>
      </c>
      <c r="T225" s="278">
        <f>IF(T$36=0,0,T$36/CHI_fec!T$36)</f>
        <v>2.2909523099863058</v>
      </c>
      <c r="U225" s="278">
        <f>IF(U$36=0,0,U$36/CHI_fec!U$36)</f>
        <v>2.2788229339343467</v>
      </c>
      <c r="V225" s="278">
        <f>IF(V$36=0,0,V$36/CHI_fec!V$36)</f>
        <v>2.25235590515546</v>
      </c>
      <c r="W225" s="278">
        <f>IF(W$36=0,0,W$36/CHI_fec!W$36)</f>
        <v>2.3356850962347662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1.9474974062684891</v>
      </c>
      <c r="C226" s="278">
        <f>IF(C$44=0,0,C$44/CHI_fec!C$44)</f>
        <v>1.7842078737424993</v>
      </c>
      <c r="D226" s="278">
        <f>IF(D$44=0,0,D$44/CHI_fec!D$44)</f>
        <v>1.8225757601621244</v>
      </c>
      <c r="E226" s="278">
        <f>IF(E$44=0,0,E$44/CHI_fec!E$44)</f>
        <v>1.9519212176596286</v>
      </c>
      <c r="F226" s="278">
        <f>IF(F$44=0,0,F$44/CHI_fec!F$44)</f>
        <v>1.5144370307618173</v>
      </c>
      <c r="G226" s="278">
        <f>IF(G$44=0,0,G$44/CHI_fec!G$44)</f>
        <v>1.4898613141917421</v>
      </c>
      <c r="H226" s="278">
        <f>IF(H$44=0,0,H$44/CHI_fec!H$44)</f>
        <v>1.4378822519021284</v>
      </c>
      <c r="I226" s="278">
        <f>IF(I$44=0,0,I$44/CHI_fec!I$44)</f>
        <v>1.5940583644046051</v>
      </c>
      <c r="J226" s="278">
        <f>IF(J$44=0,0,J$44/CHI_fec!J$44)</f>
        <v>1.1883595573158996</v>
      </c>
      <c r="K226" s="278">
        <f>IF(K$44=0,0,K$44/CHI_fec!K$44)</f>
        <v>1.4017842449371076</v>
      </c>
      <c r="L226" s="278">
        <f>IF(L$44=0,0,L$44/CHI_fec!L$44)</f>
        <v>1.288144348346193</v>
      </c>
      <c r="M226" s="278">
        <f>IF(M$44=0,0,M$44/CHI_fec!M$44)</f>
        <v>1.0445529814121568</v>
      </c>
      <c r="N226" s="278">
        <f>IF(N$44=0,0,N$44/CHI_fec!N$44)</f>
        <v>1.2538577233612374</v>
      </c>
      <c r="O226" s="278">
        <f>IF(O$44=0,0,O$44/CHI_fec!O$44)</f>
        <v>1.0992774199734039</v>
      </c>
      <c r="P226" s="278">
        <f>IF(P$44=0,0,P$44/CHI_fec!P$44)</f>
        <v>1.1292668500929248</v>
      </c>
      <c r="Q226" s="278">
        <f>IF(Q$44=0,0,Q$44/CHI_fec!Q$44)</f>
        <v>1.0539100567084634</v>
      </c>
      <c r="R226" s="278">
        <f>IF(R$44=0,0,R$44/CHI_fec!R$44)</f>
        <v>1.140170211681186</v>
      </c>
      <c r="S226" s="278">
        <f>IF(S$44=0,0,S$44/CHI_fec!S$44)</f>
        <v>1.0798397096320602</v>
      </c>
      <c r="T226" s="278">
        <f>IF(T$44=0,0,T$44/CHI_fec!T$44)</f>
        <v>1.0727174207207657</v>
      </c>
      <c r="U226" s="278">
        <f>IF(U$44=0,0,U$44/CHI_fec!U$44)</f>
        <v>1.1063778223759684</v>
      </c>
      <c r="V226" s="278">
        <f>IF(V$44=0,0,V$44/CHI_fec!V$44)</f>
        <v>1.0380315027755118</v>
      </c>
      <c r="W226" s="278">
        <f>IF(W$44=0,0,W$44/CHI_fec!W$44)</f>
        <v>1.7256412757095385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1.7010642756183354</v>
      </c>
      <c r="C229" s="322">
        <f>IF(C$61=0,0,(C$61-C$108)/CHI_fec!C$61)</f>
        <v>1.5093228011495772</v>
      </c>
      <c r="D229" s="322">
        <f>IF(D$61=0,0,(D$61-D$108)/CHI_fec!D$61)</f>
        <v>1.5465208070015874</v>
      </c>
      <c r="E229" s="322">
        <f>IF(E$61=0,0,(E$61-E$108)/CHI_fec!E$61)</f>
        <v>1.6713454339551581</v>
      </c>
      <c r="F229" s="322">
        <f>IF(F$61=0,0,(F$61-F$108)/CHI_fec!F$61)</f>
        <v>1.1630182242529272</v>
      </c>
      <c r="G229" s="322">
        <f>IF(G$61=0,0,(G$61-G$108)/CHI_fec!G$61)</f>
        <v>1.1446715104984782</v>
      </c>
      <c r="H229" s="322">
        <f>IF(H$61=0,0,(H$61-H$108)/CHI_fec!H$61)</f>
        <v>1.1119666126549397</v>
      </c>
      <c r="I229" s="322">
        <f>IF(I$61=0,0,(I$61-I$108)/CHI_fec!I$61)</f>
        <v>1.2832085420977939</v>
      </c>
      <c r="J229" s="322">
        <f>IF(J$61=0,0,(J$61-J$108)/CHI_fec!J$61)</f>
        <v>1.0386606516902221</v>
      </c>
      <c r="K229" s="322">
        <f>IF(K$61=0,0,(K$61-K$108)/CHI_fec!K$61)</f>
        <v>1.059715378384295</v>
      </c>
      <c r="L229" s="322">
        <f>IF(L$61=0,0,(L$61-L$108)/CHI_fec!L$61)</f>
        <v>1.0101110727714777</v>
      </c>
      <c r="M229" s="322">
        <f>IF(M$61=0,0,(M$61-M$108)/CHI_fec!M$61)</f>
        <v>1.0225873994080574</v>
      </c>
      <c r="N229" s="322">
        <f>IF(N$61=0,0,(N$61-N$108)/CHI_fec!N$61)</f>
        <v>1.1519678069940009</v>
      </c>
      <c r="O229" s="322">
        <f>IF(O$61=0,0,(O$61-O$108)/CHI_fec!O$61)</f>
        <v>0.96162403580801559</v>
      </c>
      <c r="P229" s="322">
        <f>IF(P$61=0,0,(P$61-P$108)/CHI_fec!P$61)</f>
        <v>1.0437792576642806</v>
      </c>
      <c r="Q229" s="322">
        <f>IF(Q$61=0,0,(Q$61-Q$108)/CHI_fec!Q$61)</f>
        <v>0.97492889343473599</v>
      </c>
      <c r="R229" s="322">
        <f>IF(R$61=0,0,(R$61-R$108)/CHI_fec!R$61)</f>
        <v>1.0417754128524952</v>
      </c>
      <c r="S229" s="322">
        <f>IF(S$61=0,0,(S$61-S$108)/CHI_fec!S$61)</f>
        <v>0.94332215920291362</v>
      </c>
      <c r="T229" s="322">
        <f>IF(T$61=0,0,(T$61-T$108)/CHI_fec!T$61)</f>
        <v>0.97751326817291373</v>
      </c>
      <c r="U229" s="322">
        <f>IF(U$61=0,0,(U$61-U$108)/CHI_fec!U$61)</f>
        <v>0.98268720334000326</v>
      </c>
      <c r="V229" s="322">
        <f>IF(V$61=0,0,(V$61-V$108)/CHI_fec!V$61)</f>
        <v>0.92413222288878627</v>
      </c>
      <c r="W229" s="322">
        <f>IF(W$61=0,0,(W$61-W$108)/CHI_fec!W$61)</f>
        <v>1.3325340788974911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1.6725247812544952</v>
      </c>
      <c r="C234" s="277">
        <f>IF(C$66=0,0,C$66/CHI_fec!C$66)</f>
        <v>1.5381748912193065</v>
      </c>
      <c r="D234" s="277">
        <f>IF(D$66=0,0,D$66/CHI_fec!D$66)</f>
        <v>1.5678280790883299</v>
      </c>
      <c r="E234" s="277">
        <f>IF(E$66=0,0,E$66/CHI_fec!E$66)</f>
        <v>1.7075160029050158</v>
      </c>
      <c r="F234" s="277">
        <f>IF(F$66=0,0,F$66/CHI_fec!F$66)</f>
        <v>1.5709921186133704</v>
      </c>
      <c r="G234" s="277">
        <f>IF(G$66=0,0,G$66/CHI_fec!G$66)</f>
        <v>1.5517355992544855</v>
      </c>
      <c r="H234" s="277">
        <f>IF(H$66=0,0,H$66/CHI_fec!H$66)</f>
        <v>1.4728673898770241</v>
      </c>
      <c r="I234" s="277">
        <f>IF(I$66=0,0,I$66/CHI_fec!I$66)</f>
        <v>1.6251265874569876</v>
      </c>
      <c r="J234" s="277">
        <f>IF(J$66=0,0,J$66/CHI_fec!J$66)</f>
        <v>1.1631958917346437</v>
      </c>
      <c r="K234" s="277">
        <f>IF(K$66=0,0,K$66/CHI_fec!K$66)</f>
        <v>1.4972052547413994</v>
      </c>
      <c r="L234" s="277">
        <f>IF(L$66=0,0,L$66/CHI_fec!L$66)</f>
        <v>1.2930911632900826</v>
      </c>
      <c r="M234" s="277">
        <f>IF(M$66=0,0,M$66/CHI_fec!M$66)</f>
        <v>1.3046019099056301</v>
      </c>
      <c r="N234" s="277">
        <f>IF(N$66=0,0,N$66/CHI_fec!N$66)</f>
        <v>1.2592920256407159</v>
      </c>
      <c r="O234" s="277">
        <f>IF(O$66=0,0,O$66/CHI_fec!O$66)</f>
        <v>1.1596283200268918</v>
      </c>
      <c r="P234" s="277">
        <f>IF(P$66=0,0,P$66/CHI_fec!P$66)</f>
        <v>1.0975273664396865</v>
      </c>
      <c r="Q234" s="277">
        <f>IF(Q$66=0,0,Q$66/CHI_fec!Q$66)</f>
        <v>1.0829478136838833</v>
      </c>
      <c r="R234" s="277">
        <f>IF(R$66=0,0,R$66/CHI_fec!R$66)</f>
        <v>1.1469213943253396</v>
      </c>
      <c r="S234" s="277">
        <f>IF(S$66=0,0,S$66/CHI_fec!S$66)</f>
        <v>1.1182652166529072</v>
      </c>
      <c r="T234" s="277">
        <f>IF(T$66=0,0,T$66/CHI_fec!T$66)</f>
        <v>1.1436159722953245</v>
      </c>
      <c r="U234" s="277">
        <f>IF(U$66=0,0,U$66/CHI_fec!U$66)</f>
        <v>1.193555993272903</v>
      </c>
      <c r="V234" s="277">
        <f>IF(V$66=0,0,V$66/CHI_fec!V$66)</f>
        <v>1.1318011097809024</v>
      </c>
      <c r="W234" s="277">
        <f>IF(W$66=0,0,W$66/CHI_fec!W$66)</f>
        <v>1.7755281274446522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2.6477194078056008</v>
      </c>
      <c r="C235" s="278">
        <f>IF(C$72=0,0,C$72/CHI_fec!C$72)</f>
        <v>2.481082680710649</v>
      </c>
      <c r="D235" s="278">
        <f>IF(D$72=0,0,D$72/CHI_fec!D$72)</f>
        <v>2.5243757391255315</v>
      </c>
      <c r="E235" s="278">
        <f>IF(E$72=0,0,E$72/CHI_fec!E$72)</f>
        <v>2.5822372693888576</v>
      </c>
      <c r="F235" s="278">
        <f>IF(F$72=0,0,F$72/CHI_fec!F$72)</f>
        <v>1.4298166732682771</v>
      </c>
      <c r="G235" s="278">
        <f>IF(G$72=0,0,G$72/CHI_fec!G$72)</f>
        <v>1.3950306438207609</v>
      </c>
      <c r="H235" s="278">
        <f>IF(H$72=0,0,H$72/CHI_fec!H$72)</f>
        <v>1.3858202152513002</v>
      </c>
      <c r="I235" s="278">
        <f>IF(I$72=0,0,I$72/CHI_fec!I$72)</f>
        <v>1.5665054581885396</v>
      </c>
      <c r="J235" s="278">
        <f>IF(J$72=0,0,J$72/CHI_fec!J$72)</f>
        <v>1.2743758545052952</v>
      </c>
      <c r="K235" s="278">
        <f>IF(K$72=0,0,K$72/CHI_fec!K$72)</f>
        <v>1.1960260644573519</v>
      </c>
      <c r="L235" s="278">
        <f>IF(L$72=0,0,L$72/CHI_fec!L$72)</f>
        <v>1.2757086973954048</v>
      </c>
      <c r="M235" s="278">
        <f>IF(M$72=0,0,M$72/CHI_fec!M$72)</f>
        <v>1.2084142744904225</v>
      </c>
      <c r="N235" s="278">
        <f>IF(N$72=0,0,N$72/CHI_fec!N$72)</f>
        <v>1.5456029107447617</v>
      </c>
      <c r="O235" s="278">
        <f>IF(O$72=0,0,O$72/CHI_fec!O$72)</f>
        <v>1.1378898385047003</v>
      </c>
      <c r="P235" s="278">
        <f>IF(P$72=0,0,P$72/CHI_fec!P$72)</f>
        <v>1.4140578631696958</v>
      </c>
      <c r="Q235" s="278">
        <f>IF(Q$72=0,0,Q$72/CHI_fec!Q$72)</f>
        <v>1.2464172250249177</v>
      </c>
      <c r="R235" s="278">
        <f>IF(R$72=0,0,R$72/CHI_fec!R$72)</f>
        <v>1.3212565091577877</v>
      </c>
      <c r="S235" s="278">
        <f>IF(S$72=0,0,S$72/CHI_fec!S$72)</f>
        <v>1.128371843986804</v>
      </c>
      <c r="T235" s="278">
        <f>IF(T$72=0,0,T$72/CHI_fec!T$72)</f>
        <v>1.1845481407838376</v>
      </c>
      <c r="U235" s="278">
        <f>IF(U$72=0,0,U$72/CHI_fec!U$72)</f>
        <v>1.179149056128759</v>
      </c>
      <c r="V235" s="278">
        <f>IF(V$72=0,0,V$72/CHI_fec!V$72)</f>
        <v>1.0873327157844199</v>
      </c>
      <c r="W235" s="278">
        <f>IF(W$72=0,0,W$72/CHI_fec!W$72)</f>
        <v>1.7468486830015357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2.4517442334736157</v>
      </c>
      <c r="C236" s="278">
        <f>IF(C$85=0,0,C$85/CHI_fec!C$85)</f>
        <v>2.3836090043546645</v>
      </c>
      <c r="D236" s="278">
        <f>IF(D$85=0,0,D$85/CHI_fec!D$85)</f>
        <v>2.3773649216107797</v>
      </c>
      <c r="E236" s="278">
        <f>IF(E$85=0,0,E$85/CHI_fec!E$85)</f>
        <v>2.4420285172562286</v>
      </c>
      <c r="F236" s="278">
        <f>IF(F$85=0,0,F$85/CHI_fec!F$85)</f>
        <v>2.3340549340465619</v>
      </c>
      <c r="G236" s="278">
        <f>IF(G$85=0,0,G$85/CHI_fec!G$85)</f>
        <v>2.3285160718396503</v>
      </c>
      <c r="H236" s="278">
        <f>IF(H$85=0,0,H$85/CHI_fec!H$85)</f>
        <v>2.2971775775695558</v>
      </c>
      <c r="I236" s="278">
        <f>IF(I$85=0,0,I$85/CHI_fec!I$85)</f>
        <v>2.4132420812367323</v>
      </c>
      <c r="J236" s="278">
        <f>IF(J$85=0,0,J$85/CHI_fec!J$85)</f>
        <v>2.3427129426455782</v>
      </c>
      <c r="K236" s="278">
        <f>IF(K$85=0,0,K$85/CHI_fec!K$85)</f>
        <v>2.3533114817508927</v>
      </c>
      <c r="L236" s="278">
        <f>IF(L$85=0,0,L$85/CHI_fec!L$85)</f>
        <v>2.2089892842382151</v>
      </c>
      <c r="M236" s="278">
        <f>IF(M$85=0,0,M$85/CHI_fec!M$85)</f>
        <v>2.4985566201202203</v>
      </c>
      <c r="N236" s="278">
        <f>IF(N$85=0,0,N$85/CHI_fec!N$85)</f>
        <v>2.3028726997261049</v>
      </c>
      <c r="O236" s="278">
        <f>IF(O$85=0,0,O$85/CHI_fec!O$85)</f>
        <v>2.2517859865360612</v>
      </c>
      <c r="P236" s="278">
        <f>IF(P$85=0,0,P$85/CHI_fec!P$85)</f>
        <v>2.2209391500937716</v>
      </c>
      <c r="Q236" s="278">
        <f>IF(Q$85=0,0,Q$85/CHI_fec!Q$85)</f>
        <v>2.2869574679413733</v>
      </c>
      <c r="R236" s="278">
        <f>IF(R$85=0,0,R$85/CHI_fec!R$85)</f>
        <v>2.3157747698535167</v>
      </c>
      <c r="S236" s="278">
        <f>IF(S$85=0,0,S$85/CHI_fec!S$85)</f>
        <v>2.2487098957921754</v>
      </c>
      <c r="T236" s="278">
        <f>IF(T$85=0,0,T$85/CHI_fec!T$85)</f>
        <v>2.2909523099863063</v>
      </c>
      <c r="U236" s="278">
        <f>IF(U$85=0,0,U$85/CHI_fec!U$85)</f>
        <v>2.2788229339343467</v>
      </c>
      <c r="V236" s="278">
        <f>IF(V$85=0,0,V$85/CHI_fec!V$85)</f>
        <v>2.2523559051554591</v>
      </c>
      <c r="W236" s="278">
        <f>IF(W$85=0,0,W$85/CHI_fec!W$85)</f>
        <v>2.3356850962347666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1.8856519193123875</v>
      </c>
      <c r="C237" s="278">
        <f>IF(C$93=0,0,C$93/CHI_fec!C$93)</f>
        <v>1.7276197414991892</v>
      </c>
      <c r="D237" s="278">
        <f>IF(D$93=0,0,D$93/CHI_fec!D$93)</f>
        <v>1.7643134206673627</v>
      </c>
      <c r="E237" s="278">
        <f>IF(E$93=0,0,E$93/CHI_fec!E$93)</f>
        <v>1.8967955801636283</v>
      </c>
      <c r="F237" s="278">
        <f>IF(F$93=0,0,F$93/CHI_fec!F$93)</f>
        <v>1.5224663658297941</v>
      </c>
      <c r="G237" s="278">
        <f>IF(G$93=0,0,G$93/CHI_fec!G$93)</f>
        <v>1.4989468646392632</v>
      </c>
      <c r="H237" s="278">
        <f>IF(H$93=0,0,H$93/CHI_fec!H$93)</f>
        <v>1.4427207142970266</v>
      </c>
      <c r="I237" s="278">
        <f>IF(I$93=0,0,I$93/CHI_fec!I$93)</f>
        <v>1.5967950504989454</v>
      </c>
      <c r="J237" s="278">
        <f>IF(J$93=0,0,J$93/CHI_fec!J$93)</f>
        <v>1.1795343319014855</v>
      </c>
      <c r="K237" s="278">
        <f>IF(K$93=0,0,K$93/CHI_fec!K$93)</f>
        <v>1.4223876465939849</v>
      </c>
      <c r="L237" s="278">
        <f>IF(L$93=0,0,L$93/CHI_fec!L$93)</f>
        <v>1.2892264172659162</v>
      </c>
      <c r="M237" s="278">
        <f>IF(M$93=0,0,M$93/CHI_fec!M$93)</f>
        <v>1.0285097894753195</v>
      </c>
      <c r="N237" s="278">
        <f>IF(N$93=0,0,N$93/CHI_fec!N$93)</f>
        <v>1.2237842326669497</v>
      </c>
      <c r="O237" s="278">
        <f>IF(O$93=0,0,O$93/CHI_fec!O$93)</f>
        <v>1.095001414513594</v>
      </c>
      <c r="P237" s="278">
        <f>IF(P$93=0,0,P$93/CHI_fec!P$93)</f>
        <v>1.100884722131692</v>
      </c>
      <c r="Q237" s="278">
        <f>IF(Q$93=0,0,Q$93/CHI_fec!Q$93)</f>
        <v>1.0359797388197582</v>
      </c>
      <c r="R237" s="278">
        <f>IF(R$93=0,0,R$93/CHI_fec!R$93)</f>
        <v>1.1221921380897955</v>
      </c>
      <c r="S237" s="278">
        <f>IF(S$93=0,0,S$93/CHI_fec!S$93)</f>
        <v>1.0748391682348033</v>
      </c>
      <c r="T237" s="278">
        <f>IF(T$93=0,0,T$93/CHI_fec!T$93)</f>
        <v>1.0613439669865201</v>
      </c>
      <c r="U237" s="278">
        <f>IF(U$93=0,0,U$93/CHI_fec!U$93)</f>
        <v>1.0988231976460767</v>
      </c>
      <c r="V237" s="278">
        <f>IF(V$93=0,0,V$93/CHI_fec!V$93)</f>
        <v>1.032996988046351</v>
      </c>
      <c r="W237" s="278">
        <f>IF(W$93=0,0,W$93/CHI_fec!W$93)</f>
        <v>1.7235442506305769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2.2053947881495484</v>
      </c>
      <c r="C240" s="322">
        <f>IF(C$110=0,0,C$110/CHI_fec!C$110)</f>
        <v>2.040244126007055</v>
      </c>
      <c r="D240" s="322">
        <f>IF(D$110=0,0,D$110/CHI_fec!D$110)</f>
        <v>2.0737868211101764</v>
      </c>
      <c r="E240" s="322">
        <f>IF(E$110=0,0,E$110/CHI_fec!E$110)</f>
        <v>2.1768167155826896</v>
      </c>
      <c r="F240" s="322">
        <f>IF(F$110=0,0,F$110/CHI_fec!F$110)</f>
        <v>1.5555991620738754</v>
      </c>
      <c r="G240" s="322">
        <f>IF(G$110=0,0,G$110/CHI_fec!G$110)</f>
        <v>1.5314718582596913</v>
      </c>
      <c r="H240" s="322">
        <f>IF(H$110=0,0,H$110/CHI_fec!H$110)</f>
        <v>1.5003354798280848</v>
      </c>
      <c r="I240" s="322">
        <f>IF(I$110=0,0,I$110/CHI_fec!I$110)</f>
        <v>1.6611200741060883</v>
      </c>
      <c r="J240" s="322">
        <f>IF(J$110=0,0,J$110/CHI_fec!J$110)</f>
        <v>1.3794711223348257</v>
      </c>
      <c r="K240" s="322">
        <f>IF(K$110=0,0,K$110/CHI_fec!K$110)</f>
        <v>1.4176842068784559</v>
      </c>
      <c r="L240" s="322">
        <f>IF(L$110=0,0,L$110/CHI_fec!L$110)</f>
        <v>1.3768456707350372</v>
      </c>
      <c r="M240" s="322">
        <f>IF(M$110=0,0,M$110/CHI_fec!M$110)</f>
        <v>1.4001299421552167</v>
      </c>
      <c r="N240" s="322">
        <f>IF(N$110=0,0,N$110/CHI_fec!N$110)</f>
        <v>1.5081567344834084</v>
      </c>
      <c r="O240" s="322">
        <f>IF(O$110=0,0,O$110/CHI_fec!O$110)</f>
        <v>1.2565371813636761</v>
      </c>
      <c r="P240" s="322">
        <f>IF(P$110=0,0,P$110/CHI_fec!P$110)</f>
        <v>1.3831927328857339</v>
      </c>
      <c r="Q240" s="322">
        <f>IF(Q$110=0,0,Q$110/CHI_fec!Q$110)</f>
        <v>1.2346860054838702</v>
      </c>
      <c r="R240" s="322">
        <f>IF(R$110=0,0,R$110/CHI_fec!R$110)</f>
        <v>1.307588658993118</v>
      </c>
      <c r="S240" s="322">
        <f>IF(S$110=0,0,S$110/CHI_fec!S$110)</f>
        <v>1.2063467997194743</v>
      </c>
      <c r="T240" s="322">
        <f>IF(T$110=0,0,T$110/CHI_fec!T$110)</f>
        <v>1.2247812484888576</v>
      </c>
      <c r="U240" s="322">
        <f>IF(U$110=0,0,U$110/CHI_fec!U$110)</f>
        <v>1.1856810646138021</v>
      </c>
      <c r="V240" s="322">
        <f>IF(V$110=0,0,V$110/CHI_fec!V$110)</f>
        <v>1.1078865937898625</v>
      </c>
      <c r="W240" s="322">
        <f>IF(W$110=0,0,W$110/CHI_fec!W$110)</f>
        <v>1.595450838946243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1.6725247812544954</v>
      </c>
      <c r="C245" s="277">
        <f>IF(C$115=0,0,C$115/CHI_fec!C$115)</f>
        <v>1.538174891219307</v>
      </c>
      <c r="D245" s="277">
        <f>IF(D$115=0,0,D$115/CHI_fec!D$115)</f>
        <v>1.5678280790883303</v>
      </c>
      <c r="E245" s="277">
        <f>IF(E$115=0,0,E$115/CHI_fec!E$115)</f>
        <v>1.707516002905016</v>
      </c>
      <c r="F245" s="277">
        <f>IF(F$115=0,0,F$115/CHI_fec!F$115)</f>
        <v>1.5709921186133704</v>
      </c>
      <c r="G245" s="277">
        <f>IF(G$115=0,0,G$115/CHI_fec!G$115)</f>
        <v>1.551735599254485</v>
      </c>
      <c r="H245" s="277">
        <f>IF(H$115=0,0,H$115/CHI_fec!H$115)</f>
        <v>1.472867389877025</v>
      </c>
      <c r="I245" s="277">
        <f>IF(I$115=0,0,I$115/CHI_fec!I$115)</f>
        <v>1.6251265874569878</v>
      </c>
      <c r="J245" s="277">
        <f>IF(J$115=0,0,J$115/CHI_fec!J$115)</f>
        <v>1.1631958917346437</v>
      </c>
      <c r="K245" s="277">
        <f>IF(K$115=0,0,K$115/CHI_fec!K$115)</f>
        <v>1.497205254741399</v>
      </c>
      <c r="L245" s="277">
        <f>IF(L$115=0,0,L$115/CHI_fec!L$115)</f>
        <v>1.2930911632900826</v>
      </c>
      <c r="M245" s="277">
        <f>IF(M$115=0,0,M$115/CHI_fec!M$115)</f>
        <v>1.3046019099056299</v>
      </c>
      <c r="N245" s="277">
        <f>IF(N$115=0,0,N$115/CHI_fec!N$115)</f>
        <v>1.2592920256407154</v>
      </c>
      <c r="O245" s="277">
        <f>IF(O$115=0,0,O$115/CHI_fec!O$115)</f>
        <v>1.1596283200268913</v>
      </c>
      <c r="P245" s="277">
        <f>IF(P$115=0,0,P$115/CHI_fec!P$115)</f>
        <v>1.0975273664396867</v>
      </c>
      <c r="Q245" s="277">
        <f>IF(Q$115=0,0,Q$115/CHI_fec!Q$115)</f>
        <v>1.082947813683883</v>
      </c>
      <c r="R245" s="277">
        <f>IF(R$115=0,0,R$115/CHI_fec!R$115)</f>
        <v>1.1469213943253396</v>
      </c>
      <c r="S245" s="277">
        <f>IF(S$115=0,0,S$115/CHI_fec!S$115)</f>
        <v>1.118265216652907</v>
      </c>
      <c r="T245" s="277">
        <f>IF(T$115=0,0,T$115/CHI_fec!T$115)</f>
        <v>1.1436159722953245</v>
      </c>
      <c r="U245" s="277">
        <f>IF(U$115=0,0,U$115/CHI_fec!U$115)</f>
        <v>1.193555993272903</v>
      </c>
      <c r="V245" s="277">
        <f>IF(V$115=0,0,V$115/CHI_fec!V$115)</f>
        <v>1.1318011097809022</v>
      </c>
      <c r="W245" s="277">
        <f>IF(W$115=0,0,W$115/CHI_fec!W$115)</f>
        <v>1.7755281274446528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2.6466651528388212</v>
      </c>
      <c r="C246" s="278">
        <f>IF(C$121=0,0,C$121/CHI_fec!C$121)</f>
        <v>2.4798661971553804</v>
      </c>
      <c r="D246" s="278">
        <f>IF(D$121=0,0,D$121/CHI_fec!D$121)</f>
        <v>2.5231906426353921</v>
      </c>
      <c r="E246" s="278">
        <f>IF(E$121=0,0,E$121/CHI_fec!E$121)</f>
        <v>2.5812006696145318</v>
      </c>
      <c r="F246" s="278">
        <f>IF(F$121=0,0,F$121/CHI_fec!F$121)</f>
        <v>1.4292924835731691</v>
      </c>
      <c r="G246" s="278">
        <f>IF(G$121=0,0,G$121/CHI_fec!G$121)</f>
        <v>1.3945218306454452</v>
      </c>
      <c r="H246" s="278">
        <f>IF(H$121=0,0,H$121/CHI_fec!H$121)</f>
        <v>1.3852848091193528</v>
      </c>
      <c r="I246" s="278">
        <f>IF(I$121=0,0,I$121/CHI_fec!I$121)</f>
        <v>1.5660129810557291</v>
      </c>
      <c r="J246" s="278">
        <f>IF(J$121=0,0,J$121/CHI_fec!J$121)</f>
        <v>1.2738948554759535</v>
      </c>
      <c r="K246" s="278">
        <f>IF(K$121=0,0,K$121/CHI_fec!K$121)</f>
        <v>1.1956068004303031</v>
      </c>
      <c r="L246" s="278">
        <f>IF(L$121=0,0,L$121/CHI_fec!L$121)</f>
        <v>1.2751934686723594</v>
      </c>
      <c r="M246" s="278">
        <f>IF(M$121=0,0,M$121/CHI_fec!M$121)</f>
        <v>1.2079234518263013</v>
      </c>
      <c r="N246" s="278">
        <f>IF(N$121=0,0,N$121/CHI_fec!N$121)</f>
        <v>1.5450249666070921</v>
      </c>
      <c r="O246" s="278">
        <f>IF(O$121=0,0,O$121/CHI_fec!O$121)</f>
        <v>1.1374931104391499</v>
      </c>
      <c r="P246" s="278">
        <f>IF(P$121=0,0,P$121/CHI_fec!P$121)</f>
        <v>1.4134845300037036</v>
      </c>
      <c r="Q246" s="278">
        <f>IF(Q$121=0,0,Q$121/CHI_fec!Q$121)</f>
        <v>1.2458679965858555</v>
      </c>
      <c r="R246" s="278">
        <f>IF(R$121=0,0,R$121/CHI_fec!R$121)</f>
        <v>1.3207348154251748</v>
      </c>
      <c r="S246" s="278">
        <f>IF(S$121=0,0,S$121/CHI_fec!S$121)</f>
        <v>1.1279367722660303</v>
      </c>
      <c r="T246" s="278">
        <f>IF(T$121=0,0,T$121/CHI_fec!T$121)</f>
        <v>1.1840922774388405</v>
      </c>
      <c r="U246" s="278">
        <f>IF(U$121=0,0,U$121/CHI_fec!U$121)</f>
        <v>1.17870901485545</v>
      </c>
      <c r="V246" s="278">
        <f>IF(V$121=0,0,V$121/CHI_fec!V$121)</f>
        <v>1.0869088421737325</v>
      </c>
      <c r="W246" s="278">
        <f>IF(W$121=0,0,W$121/CHI_fec!W$121)</f>
        <v>1.7462146930661908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2.4517442334736157</v>
      </c>
      <c r="C247" s="278">
        <f>IF(C$134=0,0,C$134/CHI_fec!C$134)</f>
        <v>2.3836090043546649</v>
      </c>
      <c r="D247" s="278">
        <f>IF(D$134=0,0,D$134/CHI_fec!D$134)</f>
        <v>2.3773649216107797</v>
      </c>
      <c r="E247" s="278">
        <f>IF(E$134=0,0,E$134/CHI_fec!E$134)</f>
        <v>2.4420285172562286</v>
      </c>
      <c r="F247" s="278">
        <f>IF(F$134=0,0,F$134/CHI_fec!F$134)</f>
        <v>2.3340549340465615</v>
      </c>
      <c r="G247" s="278">
        <f>IF(G$134=0,0,G$134/CHI_fec!G$134)</f>
        <v>2.3285160718396498</v>
      </c>
      <c r="H247" s="278">
        <f>IF(H$134=0,0,H$134/CHI_fec!H$134)</f>
        <v>2.2971775775695558</v>
      </c>
      <c r="I247" s="278">
        <f>IF(I$134=0,0,I$134/CHI_fec!I$134)</f>
        <v>2.4132420812367319</v>
      </c>
      <c r="J247" s="278">
        <f>IF(J$134=0,0,J$134/CHI_fec!J$134)</f>
        <v>2.3427129426455786</v>
      </c>
      <c r="K247" s="278">
        <f>IF(K$134=0,0,K$134/CHI_fec!K$134)</f>
        <v>2.3533114817508922</v>
      </c>
      <c r="L247" s="278">
        <f>IF(L$134=0,0,L$134/CHI_fec!L$134)</f>
        <v>2.2089892842382155</v>
      </c>
      <c r="M247" s="278">
        <f>IF(M$134=0,0,M$134/CHI_fec!M$134)</f>
        <v>2.4985566201202207</v>
      </c>
      <c r="N247" s="278">
        <f>IF(N$134=0,0,N$134/CHI_fec!N$134)</f>
        <v>2.3028726997261044</v>
      </c>
      <c r="O247" s="278">
        <f>IF(O$134=0,0,O$134/CHI_fec!O$134)</f>
        <v>2.2517859865360621</v>
      </c>
      <c r="P247" s="278">
        <f>IF(P$134=0,0,P$134/CHI_fec!P$134)</f>
        <v>2.2209391500937712</v>
      </c>
      <c r="Q247" s="278">
        <f>IF(Q$134=0,0,Q$134/CHI_fec!Q$134)</f>
        <v>2.2869574679413738</v>
      </c>
      <c r="R247" s="278">
        <f>IF(R$134=0,0,R$134/CHI_fec!R$134)</f>
        <v>2.3157747698535172</v>
      </c>
      <c r="S247" s="278">
        <f>IF(S$134=0,0,S$134/CHI_fec!S$134)</f>
        <v>2.2487098957921758</v>
      </c>
      <c r="T247" s="278">
        <f>IF(T$134=0,0,T$134/CHI_fec!T$134)</f>
        <v>2.2909523099863067</v>
      </c>
      <c r="U247" s="278">
        <f>IF(U$134=0,0,U$134/CHI_fec!U$134)</f>
        <v>2.2788229339343475</v>
      </c>
      <c r="V247" s="278">
        <f>IF(V$134=0,0,V$134/CHI_fec!V$134)</f>
        <v>2.25235590515546</v>
      </c>
      <c r="W247" s="278">
        <f>IF(W$134=0,0,W$134/CHI_fec!W$134)</f>
        <v>2.3356850962347666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1.927932147804851</v>
      </c>
      <c r="C248" s="278">
        <f>IF(C$142=0,0,C$142/CHI_fec!C$142)</f>
        <v>1.7662251284152604</v>
      </c>
      <c r="D248" s="278">
        <f>IF(D$142=0,0,D$142/CHI_fec!D$142)</f>
        <v>1.8040822181115255</v>
      </c>
      <c r="E248" s="278">
        <f>IF(E$142=0,0,E$142/CHI_fec!E$142)</f>
        <v>1.9344720566894533</v>
      </c>
      <c r="F248" s="278">
        <f>IF(F$142=0,0,F$142/CHI_fec!F$142)</f>
        <v>1.5169639545282272</v>
      </c>
      <c r="G248" s="278">
        <f>IF(G$142=0,0,G$142/CHI_fec!G$142)</f>
        <v>1.4927193215785193</v>
      </c>
      <c r="H248" s="278">
        <f>IF(H$142=0,0,H$142/CHI_fec!H$142)</f>
        <v>1.4394059483799615</v>
      </c>
      <c r="I248" s="278">
        <f>IF(I$142=0,0,I$142/CHI_fec!I$142)</f>
        <v>1.5949156272028246</v>
      </c>
      <c r="J248" s="278">
        <f>IF(J$142=0,0,J$142/CHI_fec!J$142)</f>
        <v>1.1855906550758939</v>
      </c>
      <c r="K248" s="278">
        <f>IF(K$142=0,0,K$142/CHI_fec!K$142)</f>
        <v>1.4082509768563354</v>
      </c>
      <c r="L248" s="278">
        <f>IF(L$142=0,0,L$142/CHI_fec!L$142)</f>
        <v>1.2884848143165493</v>
      </c>
      <c r="M248" s="278">
        <f>IF(M$142=0,0,M$142/CHI_fec!M$142)</f>
        <v>1.0395067808442222</v>
      </c>
      <c r="N248" s="278">
        <f>IF(N$142=0,0,N$142/CHI_fec!N$142)</f>
        <v>1.2444301781403904</v>
      </c>
      <c r="O248" s="278">
        <f>IF(O$142=0,0,O$142/CHI_fec!O$142)</f>
        <v>1.0979415154510705</v>
      </c>
      <c r="P248" s="278">
        <f>IF(P$142=0,0,P$142/CHI_fec!P$142)</f>
        <v>1.120350569874359</v>
      </c>
      <c r="Q248" s="278">
        <f>IF(Q$142=0,0,Q$142/CHI_fec!Q$142)</f>
        <v>1.0482536721914268</v>
      </c>
      <c r="R248" s="278">
        <f>IF(R$142=0,0,R$142/CHI_fec!R$142)</f>
        <v>1.134520319502063</v>
      </c>
      <c r="S248" s="278">
        <f>IF(S$142=0,0,S$142/CHI_fec!S$142)</f>
        <v>1.0782704262529397</v>
      </c>
      <c r="T248" s="278">
        <f>IF(T$142=0,0,T$142/CHI_fec!T$142)</f>
        <v>1.0691478541437349</v>
      </c>
      <c r="U248" s="278">
        <f>IF(U$142=0,0,U$142/CHI_fec!U$142)</f>
        <v>1.1040091738379845</v>
      </c>
      <c r="V248" s="278">
        <f>IF(V$142=0,0,V$142/CHI_fec!V$142)</f>
        <v>1.0364507575580615</v>
      </c>
      <c r="W248" s="278">
        <f>IF(W$142=0,0,W$142/CHI_fec!W$142)</f>
        <v>1.7249796260381409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IT: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15998.940116587175</v>
      </c>
      <c r="C3" s="205">
        <f t="shared" si="0"/>
        <v>16384.997509801164</v>
      </c>
      <c r="D3" s="205">
        <f t="shared" si="0"/>
        <v>17442.758484120892</v>
      </c>
      <c r="E3" s="205">
        <f t="shared" si="0"/>
        <v>16406.683239315425</v>
      </c>
      <c r="F3" s="205">
        <f t="shared" si="0"/>
        <v>16311.61241306762</v>
      </c>
      <c r="G3" s="205">
        <f t="shared" si="0"/>
        <v>16216.966415856123</v>
      </c>
      <c r="H3" s="205">
        <f t="shared" si="0"/>
        <v>15818.837793209528</v>
      </c>
      <c r="I3" s="205">
        <f t="shared" si="0"/>
        <v>16166.624411644751</v>
      </c>
      <c r="J3" s="205">
        <f t="shared" si="0"/>
        <v>14631.026037638569</v>
      </c>
      <c r="K3" s="205">
        <f t="shared" si="0"/>
        <v>12612.307206401012</v>
      </c>
      <c r="L3" s="205">
        <f t="shared" si="0"/>
        <v>12256.796213726298</v>
      </c>
      <c r="M3" s="205">
        <f t="shared" si="0"/>
        <v>11502.000519615485</v>
      </c>
      <c r="N3" s="205">
        <f t="shared" si="0"/>
        <v>10200.014382133279</v>
      </c>
      <c r="O3" s="205">
        <f t="shared" si="0"/>
        <v>9684.0939795016584</v>
      </c>
      <c r="P3" s="205">
        <f t="shared" si="0"/>
        <v>9356.8655135898334</v>
      </c>
      <c r="Q3" s="205">
        <f t="shared" si="0"/>
        <v>9438.0999999999985</v>
      </c>
      <c r="R3" s="205">
        <f t="shared" si="0"/>
        <v>9756.8367983676872</v>
      </c>
      <c r="S3" s="205">
        <f t="shared" si="0"/>
        <v>9786.9242725323165</v>
      </c>
      <c r="T3" s="205">
        <f t="shared" si="0"/>
        <v>10071.130399244908</v>
      </c>
      <c r="U3" s="205">
        <f t="shared" si="0"/>
        <v>10025.175796510113</v>
      </c>
      <c r="V3" s="205">
        <f t="shared" si="0"/>
        <v>9067.0393708248448</v>
      </c>
      <c r="W3" s="205">
        <f t="shared" si="0"/>
        <v>10828.563103328355</v>
      </c>
      <c r="DA3" s="112"/>
    </row>
    <row r="4" spans="1:105" ht="12" customHeight="1" x14ac:dyDescent="0.25">
      <c r="A4" s="50" t="s">
        <v>49</v>
      </c>
      <c r="B4" s="243">
        <v>5543.1080495265787</v>
      </c>
      <c r="C4" s="243">
        <v>5902.5959097867681</v>
      </c>
      <c r="D4" s="243">
        <v>6700.6434807066471</v>
      </c>
      <c r="E4" s="243">
        <v>5789.5789396015116</v>
      </c>
      <c r="F4" s="243">
        <v>5721.7308123993234</v>
      </c>
      <c r="G4" s="243">
        <v>4764.5119534483647</v>
      </c>
      <c r="H4" s="243">
        <v>5952.7307332997989</v>
      </c>
      <c r="I4" s="243">
        <v>6066.9962367941898</v>
      </c>
      <c r="J4" s="243">
        <v>4924.781273679655</v>
      </c>
      <c r="K4" s="243">
        <v>4331.5019197694992</v>
      </c>
      <c r="L4" s="243">
        <v>3772.256970706831</v>
      </c>
      <c r="M4" s="243">
        <v>3374.971962135261</v>
      </c>
      <c r="N4" s="243">
        <v>2806.5578230665028</v>
      </c>
      <c r="O4" s="243">
        <v>2395.7780784603569</v>
      </c>
      <c r="P4" s="243">
        <v>2290.8150697459951</v>
      </c>
      <c r="Q4" s="243">
        <v>2237.849421033096</v>
      </c>
      <c r="R4" s="243">
        <v>2199.734699604217</v>
      </c>
      <c r="S4" s="243">
        <v>2381.5953494145951</v>
      </c>
      <c r="T4" s="243">
        <v>2477.4474271482582</v>
      </c>
      <c r="U4" s="243">
        <v>2681.9582440847998</v>
      </c>
      <c r="V4" s="243">
        <v>2432.1432008454071</v>
      </c>
      <c r="W4" s="243">
        <v>2709.6744649775069</v>
      </c>
      <c r="DA4" s="83" t="s">
        <v>1406</v>
      </c>
    </row>
    <row r="5" spans="1:105" ht="12" customHeight="1" x14ac:dyDescent="0.25">
      <c r="A5" s="144" t="s">
        <v>50</v>
      </c>
      <c r="B5" s="284">
        <v>7484.4053407002166</v>
      </c>
      <c r="C5" s="284">
        <v>7335.0936892074587</v>
      </c>
      <c r="D5" s="284">
        <v>7471.6641524608604</v>
      </c>
      <c r="E5" s="284">
        <v>7726.3409102290716</v>
      </c>
      <c r="F5" s="284">
        <v>7824.1043870924668</v>
      </c>
      <c r="G5" s="284">
        <v>8785.2291705061889</v>
      </c>
      <c r="H5" s="284">
        <v>7058.9225915494644</v>
      </c>
      <c r="I5" s="284">
        <v>7191.0345568742814</v>
      </c>
      <c r="J5" s="284">
        <v>7097.1668311824742</v>
      </c>
      <c r="K5" s="284">
        <v>6103.0889805667721</v>
      </c>
      <c r="L5" s="284">
        <v>5927.5426110519193</v>
      </c>
      <c r="M5" s="284">
        <v>5799.2259932514708</v>
      </c>
      <c r="N5" s="284">
        <v>5071.1750269187314</v>
      </c>
      <c r="O5" s="284">
        <v>4979.0002025938084</v>
      </c>
      <c r="P5" s="284">
        <v>4939.0597980813654</v>
      </c>
      <c r="Q5" s="284">
        <v>5013.9641052361176</v>
      </c>
      <c r="R5" s="284">
        <v>5227.4390064944246</v>
      </c>
      <c r="S5" s="284">
        <v>5084.2794343604492</v>
      </c>
      <c r="T5" s="284">
        <v>5045.8655305138745</v>
      </c>
      <c r="U5" s="284">
        <v>4846.6345194542209</v>
      </c>
      <c r="V5" s="284">
        <v>4343.0759260282921</v>
      </c>
      <c r="W5" s="284">
        <v>5520.9813340549345</v>
      </c>
      <c r="DA5" s="94" t="s">
        <v>1407</v>
      </c>
    </row>
    <row r="6" spans="1:105" ht="12" customHeight="1" x14ac:dyDescent="0.25">
      <c r="A6" s="49" t="s">
        <v>58</v>
      </c>
      <c r="B6" s="244">
        <v>2971.4267263603801</v>
      </c>
      <c r="C6" s="244">
        <v>3147.3079108069378</v>
      </c>
      <c r="D6" s="244">
        <v>3270.4508509533848</v>
      </c>
      <c r="E6" s="244">
        <v>2890.7633894848418</v>
      </c>
      <c r="F6" s="244">
        <v>2765.7772135758291</v>
      </c>
      <c r="G6" s="244">
        <v>2667.2252919015682</v>
      </c>
      <c r="H6" s="244">
        <v>2807.184468360264</v>
      </c>
      <c r="I6" s="244">
        <v>2908.5936179762798</v>
      </c>
      <c r="J6" s="244">
        <v>2609.077932776439</v>
      </c>
      <c r="K6" s="244">
        <v>2177.7163060647399</v>
      </c>
      <c r="L6" s="244">
        <v>2556.9966319675468</v>
      </c>
      <c r="M6" s="244">
        <v>2327.8025642287539</v>
      </c>
      <c r="N6" s="244">
        <v>2322.2815321480439</v>
      </c>
      <c r="O6" s="244">
        <v>2309.315698447494</v>
      </c>
      <c r="P6" s="244">
        <v>2126.990645762472</v>
      </c>
      <c r="Q6" s="244">
        <v>2186.2864737307841</v>
      </c>
      <c r="R6" s="244">
        <v>2329.663092269046</v>
      </c>
      <c r="S6" s="244">
        <v>2321.0494887572718</v>
      </c>
      <c r="T6" s="244">
        <v>2547.8174415827762</v>
      </c>
      <c r="U6" s="244">
        <v>2496.5830329710921</v>
      </c>
      <c r="V6" s="244">
        <v>2291.820243951146</v>
      </c>
      <c r="W6" s="244">
        <v>2597.907304295913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38925</v>
      </c>
      <c r="C9" s="243">
        <v>39804</v>
      </c>
      <c r="D9" s="243">
        <v>41722</v>
      </c>
      <c r="E9" s="243">
        <v>43580</v>
      </c>
      <c r="F9" s="243">
        <v>45343</v>
      </c>
      <c r="G9" s="243">
        <v>40284</v>
      </c>
      <c r="H9" s="243">
        <v>47814</v>
      </c>
      <c r="I9" s="243">
        <v>47541.637000000002</v>
      </c>
      <c r="J9" s="243">
        <v>42863.063000000002</v>
      </c>
      <c r="K9" s="243">
        <v>33611.625</v>
      </c>
      <c r="L9" s="243">
        <v>37061.576000000001</v>
      </c>
      <c r="M9" s="243">
        <v>33988.540999999997</v>
      </c>
      <c r="N9" s="243">
        <v>27490.415000000001</v>
      </c>
      <c r="O9" s="243">
        <v>22956.031999999999</v>
      </c>
      <c r="P9" s="243">
        <v>20908.057000000001</v>
      </c>
      <c r="Q9" s="243">
        <v>19909.585999999999</v>
      </c>
      <c r="R9" s="243">
        <v>19730.072</v>
      </c>
      <c r="S9" s="243">
        <v>19576.280999999999</v>
      </c>
      <c r="T9" s="243">
        <v>18406.310000000001</v>
      </c>
      <c r="U9" s="243">
        <v>19384.976999999999</v>
      </c>
      <c r="V9" s="243">
        <v>19582.511999999999</v>
      </c>
      <c r="W9" s="243">
        <v>19850.893736766458</v>
      </c>
      <c r="DA9" s="83" t="s">
        <v>1410</v>
      </c>
    </row>
    <row r="10" spans="1:105" ht="12" customHeight="1" x14ac:dyDescent="0.25">
      <c r="A10" s="144" t="s">
        <v>1411</v>
      </c>
      <c r="B10" s="284">
        <v>79913.00968579312</v>
      </c>
      <c r="C10" s="284">
        <v>75209.766561442695</v>
      </c>
      <c r="D10" s="284">
        <v>70737.687851777169</v>
      </c>
      <c r="E10" s="284">
        <v>88429.877438425581</v>
      </c>
      <c r="F10" s="284">
        <v>94276.266455434001</v>
      </c>
      <c r="G10" s="284">
        <v>112941.1412024711</v>
      </c>
      <c r="H10" s="284">
        <v>86210.898011780882</v>
      </c>
      <c r="I10" s="284">
        <v>85679.454396535482</v>
      </c>
      <c r="J10" s="284">
        <v>93921.750938379468</v>
      </c>
      <c r="K10" s="284">
        <v>56063.336145162248</v>
      </c>
      <c r="L10" s="284">
        <v>55869.873400117103</v>
      </c>
      <c r="M10" s="284">
        <v>56776.951401376253</v>
      </c>
      <c r="N10" s="284">
        <v>57878.22328439384</v>
      </c>
      <c r="O10" s="284">
        <v>60335.641927952893</v>
      </c>
      <c r="P10" s="284">
        <v>52025.601168439323</v>
      </c>
      <c r="Q10" s="284">
        <v>63614.118544880293</v>
      </c>
      <c r="R10" s="284">
        <v>57239.652195259827</v>
      </c>
      <c r="S10" s="284">
        <v>45606.085704002217</v>
      </c>
      <c r="T10" s="284">
        <v>52720.776757467611</v>
      </c>
      <c r="U10" s="284">
        <v>49193.242428970247</v>
      </c>
      <c r="V10" s="284">
        <v>42373.106038734622</v>
      </c>
      <c r="W10" s="284">
        <v>60135.371569302333</v>
      </c>
      <c r="DA10" s="94" t="s">
        <v>1412</v>
      </c>
    </row>
    <row r="11" spans="1:105" ht="12" customHeight="1" x14ac:dyDescent="0.25">
      <c r="A11" s="49" t="s">
        <v>1413</v>
      </c>
      <c r="B11" s="244">
        <v>4929.6090000000004</v>
      </c>
      <c r="C11" s="244">
        <v>5014.1239999999998</v>
      </c>
      <c r="D11" s="244">
        <v>4810.9229999999998</v>
      </c>
      <c r="E11" s="244">
        <v>5140.732</v>
      </c>
      <c r="F11" s="244">
        <v>5178.1210000000001</v>
      </c>
      <c r="G11" s="244">
        <v>5327.777</v>
      </c>
      <c r="H11" s="244">
        <v>5326.991</v>
      </c>
      <c r="I11" s="244">
        <v>5384.6270000000004</v>
      </c>
      <c r="J11" s="244">
        <v>5364.8239999999996</v>
      </c>
      <c r="K11" s="244">
        <v>4736.0720000000001</v>
      </c>
      <c r="L11" s="244">
        <v>5063.1059999999998</v>
      </c>
      <c r="M11" s="244">
        <v>5188.0169999999998</v>
      </c>
      <c r="N11" s="244">
        <v>4879.7190000000001</v>
      </c>
      <c r="O11" s="244">
        <v>4771.3429999999998</v>
      </c>
      <c r="P11" s="244">
        <v>4871.5569999999998</v>
      </c>
      <c r="Q11" s="244">
        <v>5243.7730000000001</v>
      </c>
      <c r="R11" s="244">
        <v>5346.817</v>
      </c>
      <c r="S11" s="244">
        <v>5540.7246533333328</v>
      </c>
      <c r="T11" s="244">
        <v>5914.3280433333321</v>
      </c>
      <c r="U11" s="244">
        <v>6033.4445566666673</v>
      </c>
      <c r="V11" s="244">
        <v>5875.6040366666684</v>
      </c>
      <c r="W11" s="244">
        <v>6006.6737575046154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43250</v>
      </c>
      <c r="C14" s="243">
        <v>43250</v>
      </c>
      <c r="D14" s="243">
        <v>47130.231570408658</v>
      </c>
      <c r="E14" s="243">
        <v>47130.231570408658</v>
      </c>
      <c r="F14" s="243">
        <v>51010.463140817323</v>
      </c>
      <c r="G14" s="243">
        <v>51010.463140817323</v>
      </c>
      <c r="H14" s="243">
        <v>51010.463140817323</v>
      </c>
      <c r="I14" s="243">
        <v>51010.463140817323</v>
      </c>
      <c r="J14" s="243">
        <v>47130.231570408658</v>
      </c>
      <c r="K14" s="243">
        <v>47130.231570408658</v>
      </c>
      <c r="L14" s="243">
        <v>47130.231570408658</v>
      </c>
      <c r="M14" s="243">
        <v>47130.231570408658</v>
      </c>
      <c r="N14" s="243">
        <v>43250</v>
      </c>
      <c r="O14" s="243">
        <v>43250</v>
      </c>
      <c r="P14" s="243">
        <v>43250</v>
      </c>
      <c r="Q14" s="243">
        <v>43250</v>
      </c>
      <c r="R14" s="243">
        <v>39369.768429591342</v>
      </c>
      <c r="S14" s="243">
        <v>39369.768429591342</v>
      </c>
      <c r="T14" s="243">
        <v>39369.768429591342</v>
      </c>
      <c r="U14" s="243">
        <v>39369.768429591342</v>
      </c>
      <c r="V14" s="243">
        <v>35489.536859182677</v>
      </c>
      <c r="W14" s="243">
        <v>35489.536859182677</v>
      </c>
      <c r="DA14" s="83" t="s">
        <v>1415</v>
      </c>
    </row>
    <row r="15" spans="1:105" ht="12" customHeight="1" x14ac:dyDescent="0.25">
      <c r="A15" s="107" t="s">
        <v>1411</v>
      </c>
      <c r="B15" s="284">
        <v>88792.23298421457</v>
      </c>
      <c r="C15" s="284">
        <v>88792.23298421457</v>
      </c>
      <c r="D15" s="284">
        <v>81978.635873643099</v>
      </c>
      <c r="E15" s="284">
        <v>95605.830094786026</v>
      </c>
      <c r="F15" s="284">
        <v>102419.4272053575</v>
      </c>
      <c r="G15" s="284">
        <v>122860.21853707189</v>
      </c>
      <c r="H15" s="284">
        <v>122860.21853707189</v>
      </c>
      <c r="I15" s="284">
        <v>122860.21853707189</v>
      </c>
      <c r="J15" s="284">
        <v>116046.62142650039</v>
      </c>
      <c r="K15" s="284">
        <v>116046.62142650039</v>
      </c>
      <c r="L15" s="284">
        <v>116046.62142650039</v>
      </c>
      <c r="M15" s="284">
        <v>109233.024315929</v>
      </c>
      <c r="N15" s="284">
        <v>109233.024315929</v>
      </c>
      <c r="O15" s="284">
        <v>109233.024315929</v>
      </c>
      <c r="P15" s="284">
        <v>102419.4272053575</v>
      </c>
      <c r="Q15" s="284">
        <v>102419.4272053575</v>
      </c>
      <c r="R15" s="284">
        <v>102419.4272053575</v>
      </c>
      <c r="S15" s="284">
        <v>95605.830094786012</v>
      </c>
      <c r="T15" s="284">
        <v>95605.830094786012</v>
      </c>
      <c r="U15" s="284">
        <v>95605.830094786012</v>
      </c>
      <c r="V15" s="284">
        <v>88792.232984214541</v>
      </c>
      <c r="W15" s="284">
        <v>88792.232984214541</v>
      </c>
      <c r="DA15" s="94" t="s">
        <v>1416</v>
      </c>
    </row>
    <row r="16" spans="1:105" ht="12" customHeight="1" x14ac:dyDescent="0.25">
      <c r="A16" s="49" t="s">
        <v>1413</v>
      </c>
      <c r="B16" s="244">
        <v>6611.1111111111104</v>
      </c>
      <c r="C16" s="244">
        <v>6387.7681605403923</v>
      </c>
      <c r="D16" s="244">
        <v>6077.1857622247499</v>
      </c>
      <c r="E16" s="244">
        <v>5853.8428116540317</v>
      </c>
      <c r="F16" s="244">
        <v>5853.8428116540317</v>
      </c>
      <c r="G16" s="244">
        <v>5853.8428116540317</v>
      </c>
      <c r="H16" s="244">
        <v>5853.8428116540317</v>
      </c>
      <c r="I16" s="244">
        <v>5853.8428116540317</v>
      </c>
      <c r="J16" s="244">
        <v>5853.8428116540317</v>
      </c>
      <c r="K16" s="244">
        <v>5543.2604133383884</v>
      </c>
      <c r="L16" s="244">
        <v>5630.4998610833136</v>
      </c>
      <c r="M16" s="244">
        <v>5630.4998610833136</v>
      </c>
      <c r="N16" s="244">
        <v>5319.9174627676712</v>
      </c>
      <c r="O16" s="244">
        <v>5630.4998610833136</v>
      </c>
      <c r="P16" s="244">
        <v>5407.1569105125964</v>
      </c>
      <c r="Q16" s="244">
        <v>5630.4998610833136</v>
      </c>
      <c r="R16" s="244">
        <v>5941.0822593989578</v>
      </c>
      <c r="S16" s="244">
        <v>6164.4252099696751</v>
      </c>
      <c r="T16" s="244">
        <v>6475.0076082853184</v>
      </c>
      <c r="U16" s="244">
        <v>6475.0076082853184</v>
      </c>
      <c r="V16" s="244">
        <v>6475.0076082853184</v>
      </c>
      <c r="W16" s="244">
        <v>6475.0076082853184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3880.2315704086559</v>
      </c>
      <c r="E18" s="243">
        <v>0</v>
      </c>
      <c r="F18" s="243">
        <v>7760.4631408173127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13627.19422114293</v>
      </c>
      <c r="F19" s="284">
        <v>6813.5971105714643</v>
      </c>
      <c r="G19" s="284">
        <v>27254.388442285861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0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87.239447744925911</v>
      </c>
      <c r="F20" s="244">
        <v>0</v>
      </c>
      <c r="G20" s="244">
        <v>533.92534888636123</v>
      </c>
      <c r="H20" s="244">
        <v>533.92534888636123</v>
      </c>
      <c r="I20" s="244">
        <v>0</v>
      </c>
      <c r="J20" s="244">
        <v>533.92534888636123</v>
      </c>
      <c r="K20" s="244">
        <v>0</v>
      </c>
      <c r="L20" s="244">
        <v>397.82184606056938</v>
      </c>
      <c r="M20" s="244">
        <v>0</v>
      </c>
      <c r="N20" s="244">
        <v>0</v>
      </c>
      <c r="O20" s="244">
        <v>621.16479663128712</v>
      </c>
      <c r="P20" s="244">
        <v>0</v>
      </c>
      <c r="Q20" s="244">
        <v>533.92534888636123</v>
      </c>
      <c r="R20" s="244">
        <v>844.50774720200479</v>
      </c>
      <c r="S20" s="244">
        <v>223.34295057071759</v>
      </c>
      <c r="T20" s="244">
        <v>844.50774720200479</v>
      </c>
      <c r="U20" s="244">
        <v>310.58239831564362</v>
      </c>
      <c r="V20" s="244">
        <v>223.34295057071759</v>
      </c>
      <c r="W20" s="244">
        <v>533.92534888636123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3880.2315704086504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3880.231570408665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3880.2315704086577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3880.2315704086577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3880.231570408665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6813.5971105714707</v>
      </c>
      <c r="E23" s="284">
        <f t="shared" si="2"/>
        <v>0</v>
      </c>
      <c r="F23" s="284">
        <f t="shared" si="2"/>
        <v>0</v>
      </c>
      <c r="G23" s="284">
        <f t="shared" si="2"/>
        <v>6813.5971105714561</v>
      </c>
      <c r="H23" s="284">
        <f t="shared" si="2"/>
        <v>0</v>
      </c>
      <c r="I23" s="284">
        <f t="shared" si="2"/>
        <v>0</v>
      </c>
      <c r="J23" s="284">
        <f t="shared" si="2"/>
        <v>6813.5971105714998</v>
      </c>
      <c r="K23" s="284">
        <f t="shared" si="2"/>
        <v>0</v>
      </c>
      <c r="L23" s="284">
        <f t="shared" si="2"/>
        <v>0</v>
      </c>
      <c r="M23" s="284">
        <f t="shared" si="2"/>
        <v>6813.5971105713979</v>
      </c>
      <c r="N23" s="284">
        <f t="shared" si="2"/>
        <v>0</v>
      </c>
      <c r="O23" s="284">
        <f t="shared" si="2"/>
        <v>0</v>
      </c>
      <c r="P23" s="284">
        <f t="shared" si="2"/>
        <v>6813.5971105714998</v>
      </c>
      <c r="Q23" s="284">
        <f t="shared" si="2"/>
        <v>0</v>
      </c>
      <c r="R23" s="284">
        <f t="shared" si="2"/>
        <v>0</v>
      </c>
      <c r="S23" s="284">
        <f t="shared" si="2"/>
        <v>6813.5971105714852</v>
      </c>
      <c r="T23" s="284">
        <f t="shared" si="2"/>
        <v>0</v>
      </c>
      <c r="U23" s="284">
        <f t="shared" si="2"/>
        <v>0</v>
      </c>
      <c r="V23" s="284">
        <f t="shared" si="2"/>
        <v>6813.5971105714707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223.34295057071813</v>
      </c>
      <c r="D24" s="244">
        <f t="shared" si="3"/>
        <v>310.58239831564242</v>
      </c>
      <c r="E24" s="244">
        <f t="shared" si="3"/>
        <v>310.58239831564424</v>
      </c>
      <c r="F24" s="244">
        <f t="shared" si="3"/>
        <v>0</v>
      </c>
      <c r="G24" s="244">
        <f t="shared" si="3"/>
        <v>533.92534888636146</v>
      </c>
      <c r="H24" s="244">
        <f t="shared" si="3"/>
        <v>533.92534888636146</v>
      </c>
      <c r="I24" s="244">
        <f t="shared" si="3"/>
        <v>0</v>
      </c>
      <c r="J24" s="244">
        <f t="shared" si="3"/>
        <v>533.92534888636146</v>
      </c>
      <c r="K24" s="244">
        <f t="shared" si="3"/>
        <v>310.58239831564333</v>
      </c>
      <c r="L24" s="244">
        <f t="shared" si="3"/>
        <v>310.58239831564424</v>
      </c>
      <c r="M24" s="244">
        <f t="shared" si="3"/>
        <v>0</v>
      </c>
      <c r="N24" s="244">
        <f t="shared" si="3"/>
        <v>310.58239831564242</v>
      </c>
      <c r="O24" s="244">
        <f t="shared" si="3"/>
        <v>310.58239831564424</v>
      </c>
      <c r="P24" s="244">
        <f t="shared" si="3"/>
        <v>223.34295057071722</v>
      </c>
      <c r="Q24" s="244">
        <f t="shared" si="3"/>
        <v>310.58239831564424</v>
      </c>
      <c r="R24" s="244">
        <f t="shared" si="3"/>
        <v>533.92534888636055</v>
      </c>
      <c r="S24" s="244">
        <f t="shared" si="3"/>
        <v>0</v>
      </c>
      <c r="T24" s="244">
        <f t="shared" si="3"/>
        <v>533.92534888636146</v>
      </c>
      <c r="U24" s="244">
        <f t="shared" si="3"/>
        <v>310.58239831564333</v>
      </c>
      <c r="V24" s="244">
        <f t="shared" si="3"/>
        <v>223.34295057071722</v>
      </c>
      <c r="W24" s="244">
        <f t="shared" si="3"/>
        <v>533.92534888636146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4325</v>
      </c>
      <c r="C26" s="243">
        <f t="shared" si="4"/>
        <v>3446</v>
      </c>
      <c r="D26" s="243">
        <f t="shared" si="4"/>
        <v>5408.2315704086577</v>
      </c>
      <c r="E26" s="243">
        <f t="shared" si="4"/>
        <v>3550.2315704086577</v>
      </c>
      <c r="F26" s="243">
        <f t="shared" si="4"/>
        <v>5667.4631408173227</v>
      </c>
      <c r="G26" s="243">
        <f t="shared" si="4"/>
        <v>10726.463140817323</v>
      </c>
      <c r="H26" s="243">
        <f t="shared" si="4"/>
        <v>3196.4631408173227</v>
      </c>
      <c r="I26" s="243">
        <f t="shared" si="4"/>
        <v>3468.8261408173203</v>
      </c>
      <c r="J26" s="243">
        <f t="shared" si="4"/>
        <v>4267.1685704086558</v>
      </c>
      <c r="K26" s="243">
        <f t="shared" si="4"/>
        <v>13518.606570408658</v>
      </c>
      <c r="L26" s="243">
        <f t="shared" si="4"/>
        <v>10068.655570408657</v>
      </c>
      <c r="M26" s="243">
        <f t="shared" si="4"/>
        <v>13141.69057040866</v>
      </c>
      <c r="N26" s="243">
        <f t="shared" si="4"/>
        <v>15759.584999999999</v>
      </c>
      <c r="O26" s="243">
        <f t="shared" si="4"/>
        <v>20293.968000000001</v>
      </c>
      <c r="P26" s="243">
        <f t="shared" si="4"/>
        <v>22341.942999999999</v>
      </c>
      <c r="Q26" s="243">
        <f t="shared" si="4"/>
        <v>23340.414000000001</v>
      </c>
      <c r="R26" s="243">
        <f t="shared" si="4"/>
        <v>19639.696429591342</v>
      </c>
      <c r="S26" s="243">
        <f t="shared" si="4"/>
        <v>19793.487429591343</v>
      </c>
      <c r="T26" s="243">
        <f t="shared" si="4"/>
        <v>20963.458429591341</v>
      </c>
      <c r="U26" s="243">
        <f t="shared" si="4"/>
        <v>19984.791429591343</v>
      </c>
      <c r="V26" s="243">
        <f t="shared" si="4"/>
        <v>15907.024859182678</v>
      </c>
      <c r="W26" s="243">
        <f t="shared" si="4"/>
        <v>15638.643122416219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8879.2232984214497</v>
      </c>
      <c r="C27" s="284">
        <f t="shared" si="5"/>
        <v>13582.466422771875</v>
      </c>
      <c r="D27" s="284">
        <f t="shared" si="5"/>
        <v>11240.94802186593</v>
      </c>
      <c r="E27" s="284">
        <f t="shared" si="5"/>
        <v>7175.952656360445</v>
      </c>
      <c r="F27" s="284">
        <f t="shared" si="5"/>
        <v>8143.160749923496</v>
      </c>
      <c r="G27" s="284">
        <f t="shared" si="5"/>
        <v>9919.0773346007918</v>
      </c>
      <c r="H27" s="284">
        <f t="shared" si="5"/>
        <v>36649.320525291012</v>
      </c>
      <c r="I27" s="284">
        <f t="shared" si="5"/>
        <v>37180.764140536412</v>
      </c>
      <c r="J27" s="284">
        <f t="shared" si="5"/>
        <v>22124.870488120927</v>
      </c>
      <c r="K27" s="284">
        <f t="shared" si="5"/>
        <v>59983.285281338147</v>
      </c>
      <c r="L27" s="284">
        <f t="shared" si="5"/>
        <v>60176.748026383291</v>
      </c>
      <c r="M27" s="284">
        <f t="shared" si="5"/>
        <v>52456.072914552744</v>
      </c>
      <c r="N27" s="284">
        <f t="shared" si="5"/>
        <v>51354.801031535157</v>
      </c>
      <c r="O27" s="284">
        <f t="shared" si="5"/>
        <v>48897.382387976104</v>
      </c>
      <c r="P27" s="284">
        <f t="shared" si="5"/>
        <v>50393.826036918173</v>
      </c>
      <c r="Q27" s="284">
        <f t="shared" si="5"/>
        <v>38805.308660477203</v>
      </c>
      <c r="R27" s="284">
        <f t="shared" si="5"/>
        <v>45179.77501009767</v>
      </c>
      <c r="S27" s="284">
        <f t="shared" si="5"/>
        <v>49999.744390783795</v>
      </c>
      <c r="T27" s="284">
        <f t="shared" si="5"/>
        <v>42885.053337318401</v>
      </c>
      <c r="U27" s="284">
        <f t="shared" si="5"/>
        <v>46412.587665815765</v>
      </c>
      <c r="V27" s="284">
        <f t="shared" si="5"/>
        <v>46419.126945479919</v>
      </c>
      <c r="W27" s="284">
        <f t="shared" si="5"/>
        <v>28656.861414912208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1681.50211111111</v>
      </c>
      <c r="C28" s="244">
        <f t="shared" si="6"/>
        <v>1373.6441605403925</v>
      </c>
      <c r="D28" s="244">
        <f t="shared" si="6"/>
        <v>1266.2627622247501</v>
      </c>
      <c r="E28" s="244">
        <f t="shared" si="6"/>
        <v>713.11081165403175</v>
      </c>
      <c r="F28" s="244">
        <f t="shared" si="6"/>
        <v>675.72181165403163</v>
      </c>
      <c r="G28" s="244">
        <f t="shared" si="6"/>
        <v>526.06581165403168</v>
      </c>
      <c r="H28" s="244">
        <f t="shared" si="6"/>
        <v>526.85181165403174</v>
      </c>
      <c r="I28" s="244">
        <f t="shared" si="6"/>
        <v>469.21581165403131</v>
      </c>
      <c r="J28" s="244">
        <f t="shared" si="6"/>
        <v>489.01881165403211</v>
      </c>
      <c r="K28" s="244">
        <f t="shared" si="6"/>
        <v>807.18841333838827</v>
      </c>
      <c r="L28" s="244">
        <f t="shared" si="6"/>
        <v>567.39386108331382</v>
      </c>
      <c r="M28" s="244">
        <f t="shared" si="6"/>
        <v>442.48286108331376</v>
      </c>
      <c r="N28" s="244">
        <f t="shared" si="6"/>
        <v>440.19846276767112</v>
      </c>
      <c r="O28" s="244">
        <f t="shared" si="6"/>
        <v>859.15686108331374</v>
      </c>
      <c r="P28" s="244">
        <f t="shared" si="6"/>
        <v>535.59991051259658</v>
      </c>
      <c r="Q28" s="244">
        <f t="shared" si="6"/>
        <v>386.72686108331345</v>
      </c>
      <c r="R28" s="244">
        <f t="shared" si="6"/>
        <v>594.26525939895782</v>
      </c>
      <c r="S28" s="244">
        <f t="shared" si="6"/>
        <v>623.7005566363423</v>
      </c>
      <c r="T28" s="244">
        <f t="shared" si="6"/>
        <v>560.67956495198632</v>
      </c>
      <c r="U28" s="244">
        <f t="shared" si="6"/>
        <v>441.56305161865112</v>
      </c>
      <c r="V28" s="244">
        <f t="shared" si="6"/>
        <v>599.40357161864995</v>
      </c>
      <c r="W28" s="244">
        <f t="shared" si="6"/>
        <v>468.33385078070296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8089.6926053310399</v>
      </c>
      <c r="C31" s="212">
        <v>7624.1777300085978</v>
      </c>
      <c r="D31" s="212">
        <v>7685.5558899398111</v>
      </c>
      <c r="E31" s="212">
        <v>8463.087876182286</v>
      </c>
      <c r="F31" s="212">
        <v>8814.1635425623372</v>
      </c>
      <c r="G31" s="212">
        <v>8893.1264832330198</v>
      </c>
      <c r="H31" s="212">
        <v>8152.9257953568349</v>
      </c>
      <c r="I31" s="212">
        <v>8122.7839208942378</v>
      </c>
      <c r="J31" s="212">
        <v>8218.053826311263</v>
      </c>
      <c r="K31" s="212">
        <v>5942.8233877901976</v>
      </c>
      <c r="L31" s="212">
        <v>5947.8480653482366</v>
      </c>
      <c r="M31" s="212">
        <v>5841.6398968185722</v>
      </c>
      <c r="N31" s="212">
        <v>5395.9010318142728</v>
      </c>
      <c r="O31" s="212">
        <v>4984.1308684436799</v>
      </c>
      <c r="P31" s="212">
        <v>4486.7515047291481</v>
      </c>
      <c r="Q31" s="212">
        <v>4970.6382631126389</v>
      </c>
      <c r="R31" s="212">
        <v>4621.9447979363704</v>
      </c>
      <c r="S31" s="212">
        <v>4193.0898538263109</v>
      </c>
      <c r="T31" s="212">
        <v>4298.927343078245</v>
      </c>
      <c r="U31" s="212">
        <v>4236.9904557179707</v>
      </c>
      <c r="V31" s="212">
        <v>4219.5325881341359</v>
      </c>
      <c r="W31" s="212">
        <v>4730.2089506123812</v>
      </c>
      <c r="DA31" s="109" t="s">
        <v>1421</v>
      </c>
    </row>
    <row r="32" spans="1:105" ht="12" customHeight="1" x14ac:dyDescent="0.25">
      <c r="A32" s="24" t="s">
        <v>30</v>
      </c>
      <c r="B32" s="215">
        <v>371.61435941530522</v>
      </c>
      <c r="C32" s="215">
        <v>375.57016337059332</v>
      </c>
      <c r="D32" s="215">
        <v>339.21023215821162</v>
      </c>
      <c r="E32" s="215">
        <v>502.49028374892521</v>
      </c>
      <c r="F32" s="215">
        <v>265.89750644883918</v>
      </c>
      <c r="G32" s="215">
        <v>354.60791057609617</v>
      </c>
      <c r="H32" s="215">
        <v>110.9343078245916</v>
      </c>
      <c r="I32" s="215">
        <v>562.33680137575243</v>
      </c>
      <c r="J32" s="215">
        <v>581.63224419604467</v>
      </c>
      <c r="K32" s="215">
        <v>108.7998280309544</v>
      </c>
      <c r="L32" s="215">
        <v>62.804643164230427</v>
      </c>
      <c r="M32" s="215">
        <v>333.86070507308682</v>
      </c>
      <c r="N32" s="215">
        <v>301.58091143594152</v>
      </c>
      <c r="O32" s="215">
        <v>241.002407566638</v>
      </c>
      <c r="P32" s="215">
        <v>310.95606190885638</v>
      </c>
      <c r="Q32" s="215">
        <v>137.62983662940681</v>
      </c>
      <c r="R32" s="215">
        <v>225.4773000859845</v>
      </c>
      <c r="S32" s="215">
        <v>147.75932932072229</v>
      </c>
      <c r="T32" s="215">
        <v>168.73396388650039</v>
      </c>
      <c r="U32" s="215">
        <v>172.25580395528809</v>
      </c>
      <c r="V32" s="215">
        <v>147.20292347377469</v>
      </c>
      <c r="W32" s="215">
        <v>34.430438521066193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2891.3490111779884</v>
      </c>
      <c r="C33" s="206">
        <f t="shared" si="7"/>
        <v>2388.7217540842648</v>
      </c>
      <c r="D33" s="206">
        <f t="shared" si="7"/>
        <v>2477.1759243336201</v>
      </c>
      <c r="E33" s="206">
        <f t="shared" si="7"/>
        <v>3003.4967325881348</v>
      </c>
      <c r="F33" s="206">
        <f t="shared" si="7"/>
        <v>3533.8636285468619</v>
      </c>
      <c r="G33" s="206">
        <f t="shared" si="7"/>
        <v>3627.2427343078243</v>
      </c>
      <c r="H33" s="206">
        <f t="shared" si="7"/>
        <v>3337.8380051590702</v>
      </c>
      <c r="I33" s="206">
        <f t="shared" si="7"/>
        <v>3081.584952708512</v>
      </c>
      <c r="J33" s="206">
        <f t="shared" si="7"/>
        <v>3395.8440240756668</v>
      </c>
      <c r="K33" s="206">
        <f t="shared" si="7"/>
        <v>2368.3242476354258</v>
      </c>
      <c r="L33" s="206">
        <f t="shared" si="7"/>
        <v>2226.0771281169386</v>
      </c>
      <c r="M33" s="206">
        <f t="shared" si="7"/>
        <v>2056.4870163370592</v>
      </c>
      <c r="N33" s="206">
        <f t="shared" si="7"/>
        <v>1806.7257953568351</v>
      </c>
      <c r="O33" s="206">
        <f t="shared" si="7"/>
        <v>1519.575838349097</v>
      </c>
      <c r="P33" s="206">
        <f t="shared" si="7"/>
        <v>1010.6764402407566</v>
      </c>
      <c r="Q33" s="206">
        <f t="shared" si="7"/>
        <v>1687.484436801376</v>
      </c>
      <c r="R33" s="206">
        <f t="shared" si="7"/>
        <v>1317.0440240756661</v>
      </c>
      <c r="S33" s="206">
        <f t="shared" si="7"/>
        <v>882.25030094582962</v>
      </c>
      <c r="T33" s="206">
        <f t="shared" si="7"/>
        <v>899.07747205503006</v>
      </c>
      <c r="U33" s="206">
        <f t="shared" si="7"/>
        <v>826.70481513327593</v>
      </c>
      <c r="V33" s="206">
        <f t="shared" si="7"/>
        <v>955.11470335339641</v>
      </c>
      <c r="W33" s="206">
        <f t="shared" si="7"/>
        <v>1181.9220980223561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161.50756663800519</v>
      </c>
      <c r="C35" s="206">
        <v>159.31023215821151</v>
      </c>
      <c r="D35" s="206">
        <v>149.42201203783321</v>
      </c>
      <c r="E35" s="206">
        <v>170.29716251074811</v>
      </c>
      <c r="F35" s="206">
        <v>171.39578675838351</v>
      </c>
      <c r="G35" s="206">
        <v>167.0010318142734</v>
      </c>
      <c r="H35" s="206">
        <v>158.21152192605331</v>
      </c>
      <c r="I35" s="206">
        <v>158.21152192605331</v>
      </c>
      <c r="J35" s="206">
        <v>126.34944110060189</v>
      </c>
      <c r="K35" s="206">
        <v>109.8691315563199</v>
      </c>
      <c r="L35" s="206">
        <v>137.33637145313841</v>
      </c>
      <c r="M35" s="206">
        <v>115.3625967325881</v>
      </c>
      <c r="N35" s="206">
        <v>103.2769561478934</v>
      </c>
      <c r="O35" s="206">
        <v>86.796560619088552</v>
      </c>
      <c r="P35" s="206">
        <v>48.342390369733437</v>
      </c>
      <c r="Q35" s="206">
        <v>94.487446259673249</v>
      </c>
      <c r="R35" s="206">
        <v>97.783490971625099</v>
      </c>
      <c r="S35" s="206">
        <v>41.75030094582975</v>
      </c>
      <c r="T35" s="206">
        <v>41.75030094582975</v>
      </c>
      <c r="U35" s="206">
        <v>43.571883061049007</v>
      </c>
      <c r="V35" s="206">
        <v>37.842218400687877</v>
      </c>
      <c r="W35" s="206">
        <v>52.736113499570067</v>
      </c>
      <c r="DA35" s="71" t="s">
        <v>1424</v>
      </c>
    </row>
    <row r="36" spans="1:105" ht="12" customHeight="1" x14ac:dyDescent="0.25">
      <c r="A36" s="18" t="s">
        <v>69</v>
      </c>
      <c r="B36" s="206">
        <v>5.0874462596732588</v>
      </c>
      <c r="C36" s="206">
        <v>45.786758383490969</v>
      </c>
      <c r="D36" s="206">
        <v>44.769303525365437</v>
      </c>
      <c r="E36" s="206">
        <v>54.944110060189161</v>
      </c>
      <c r="F36" s="206">
        <v>64.101461736887359</v>
      </c>
      <c r="G36" s="206">
        <v>60.031556319862418</v>
      </c>
      <c r="H36" s="206">
        <v>51.891659501289773</v>
      </c>
      <c r="I36" s="206">
        <v>64.101461736887359</v>
      </c>
      <c r="J36" s="206">
        <v>52.909114359415298</v>
      </c>
      <c r="K36" s="206">
        <v>45.786758383490969</v>
      </c>
      <c r="L36" s="206">
        <v>70.206362854686148</v>
      </c>
      <c r="M36" s="206">
        <v>55.9615649183147</v>
      </c>
      <c r="N36" s="206">
        <v>40.699312123817712</v>
      </c>
      <c r="O36" s="206">
        <v>26.454600171969041</v>
      </c>
      <c r="P36" s="206">
        <v>35.611951848667232</v>
      </c>
      <c r="Q36" s="206">
        <v>46.804213241616502</v>
      </c>
      <c r="R36" s="206">
        <v>40.699312123817712</v>
      </c>
      <c r="S36" s="206">
        <v>41.716852966466028</v>
      </c>
      <c r="T36" s="206">
        <v>42.734307824591568</v>
      </c>
      <c r="U36" s="206">
        <v>40.664746345657782</v>
      </c>
      <c r="V36" s="206">
        <v>38.607394668959593</v>
      </c>
      <c r="W36" s="206">
        <v>53.31306964746345</v>
      </c>
      <c r="DA36" s="71" t="s">
        <v>1425</v>
      </c>
    </row>
    <row r="37" spans="1:105" ht="12" customHeight="1" x14ac:dyDescent="0.25">
      <c r="A37" s="18" t="s">
        <v>70</v>
      </c>
      <c r="B37" s="206">
        <v>875.1313843508168</v>
      </c>
      <c r="C37" s="206">
        <v>378.33190025795352</v>
      </c>
      <c r="D37" s="206">
        <v>385.97497850386929</v>
      </c>
      <c r="E37" s="206">
        <v>385.97497850386929</v>
      </c>
      <c r="F37" s="206">
        <v>400.30576096302661</v>
      </c>
      <c r="G37" s="206">
        <v>397.43955288048147</v>
      </c>
      <c r="H37" s="206">
        <v>362.09036973344797</v>
      </c>
      <c r="I37" s="206">
        <v>315.27661220980218</v>
      </c>
      <c r="J37" s="206">
        <v>359.22424763542563</v>
      </c>
      <c r="K37" s="206">
        <v>259.86431642304387</v>
      </c>
      <c r="L37" s="206">
        <v>191.07669819432499</v>
      </c>
      <c r="M37" s="206">
        <v>63.055288048151333</v>
      </c>
      <c r="N37" s="206">
        <v>89.806018916595008</v>
      </c>
      <c r="O37" s="206">
        <v>76.430696474634559</v>
      </c>
      <c r="P37" s="206">
        <v>82.16302665520206</v>
      </c>
      <c r="Q37" s="206">
        <v>164.32596732588141</v>
      </c>
      <c r="R37" s="206">
        <v>256.04282029234741</v>
      </c>
      <c r="S37" s="206">
        <v>175.48099742046429</v>
      </c>
      <c r="T37" s="206">
        <v>166.23671539122961</v>
      </c>
      <c r="U37" s="206">
        <v>109.4478073946689</v>
      </c>
      <c r="V37" s="206">
        <v>83.503353396388647</v>
      </c>
      <c r="W37" s="206">
        <v>107.20928632846091</v>
      </c>
      <c r="DA37" s="71" t="s">
        <v>1426</v>
      </c>
    </row>
    <row r="38" spans="1:105" ht="12" customHeight="1" x14ac:dyDescent="0.25">
      <c r="A38" s="18" t="s">
        <v>34</v>
      </c>
      <c r="B38" s="206">
        <v>1849.6226139294929</v>
      </c>
      <c r="C38" s="206">
        <v>1805.292863284609</v>
      </c>
      <c r="D38" s="206">
        <v>1897.009630266552</v>
      </c>
      <c r="E38" s="206">
        <v>2392.2804815133281</v>
      </c>
      <c r="F38" s="206">
        <v>2898.0606190885642</v>
      </c>
      <c r="G38" s="206">
        <v>3002.7705932932072</v>
      </c>
      <c r="H38" s="206">
        <v>2765.644453998279</v>
      </c>
      <c r="I38" s="206">
        <v>2543.9953568357691</v>
      </c>
      <c r="J38" s="206">
        <v>2857.3612209802241</v>
      </c>
      <c r="K38" s="206">
        <v>1952.8040412725711</v>
      </c>
      <c r="L38" s="206">
        <v>1827.4576956147889</v>
      </c>
      <c r="M38" s="206">
        <v>1822.107566638005</v>
      </c>
      <c r="N38" s="206">
        <v>1572.943508168529</v>
      </c>
      <c r="O38" s="206">
        <v>1329.8939810834049</v>
      </c>
      <c r="P38" s="206">
        <v>844.55907136715382</v>
      </c>
      <c r="Q38" s="206">
        <v>1381.8668099742049</v>
      </c>
      <c r="R38" s="206">
        <v>922.51840068787601</v>
      </c>
      <c r="S38" s="206">
        <v>623.30214961306956</v>
      </c>
      <c r="T38" s="206">
        <v>648.3561478933791</v>
      </c>
      <c r="U38" s="206">
        <v>633.02037833190025</v>
      </c>
      <c r="V38" s="206">
        <v>795.16173688736023</v>
      </c>
      <c r="W38" s="206">
        <v>968.66362854686156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3584.7592433361988</v>
      </c>
      <c r="C39" s="206">
        <f t="shared" si="8"/>
        <v>3595.4213241616508</v>
      </c>
      <c r="D39" s="206">
        <f t="shared" si="8"/>
        <v>3574.1186586414442</v>
      </c>
      <c r="E39" s="206">
        <f t="shared" si="8"/>
        <v>3642.9277730008598</v>
      </c>
      <c r="F39" s="206">
        <f t="shared" si="8"/>
        <v>3597.291487532244</v>
      </c>
      <c r="G39" s="206">
        <f t="shared" si="8"/>
        <v>3487.6397248495268</v>
      </c>
      <c r="H39" s="206">
        <f t="shared" si="8"/>
        <v>3244.690455717971</v>
      </c>
      <c r="I39" s="206">
        <f t="shared" si="8"/>
        <v>3058.0395528804811</v>
      </c>
      <c r="J39" s="206">
        <f t="shared" si="8"/>
        <v>2862.7042132416159</v>
      </c>
      <c r="K39" s="206">
        <f t="shared" si="8"/>
        <v>2268.594153052451</v>
      </c>
      <c r="L39" s="206">
        <f t="shared" si="8"/>
        <v>2348.538263112639</v>
      </c>
      <c r="M39" s="206">
        <f t="shared" si="8"/>
        <v>2126.117798796216</v>
      </c>
      <c r="N39" s="206">
        <f t="shared" si="8"/>
        <v>2023.47377472055</v>
      </c>
      <c r="O39" s="206">
        <f t="shared" si="8"/>
        <v>2004.2777300085979</v>
      </c>
      <c r="P39" s="206">
        <f t="shared" si="8"/>
        <v>1965.133276010318</v>
      </c>
      <c r="Q39" s="206">
        <f t="shared" si="8"/>
        <v>1892.734307824591</v>
      </c>
      <c r="R39" s="206">
        <f t="shared" si="8"/>
        <v>1902.2570937231301</v>
      </c>
      <c r="S39" s="206">
        <f t="shared" si="8"/>
        <v>2004.0465176268269</v>
      </c>
      <c r="T39" s="206">
        <f t="shared" si="8"/>
        <v>2033.1560619088559</v>
      </c>
      <c r="U39" s="206">
        <f t="shared" si="8"/>
        <v>2016.1458297506449</v>
      </c>
      <c r="V39" s="206">
        <f t="shared" si="8"/>
        <v>1864.2141014617371</v>
      </c>
      <c r="W39" s="206">
        <f t="shared" si="8"/>
        <v>2126.1601891659502</v>
      </c>
      <c r="DA39" s="71"/>
    </row>
    <row r="40" spans="1:105" ht="12" customHeight="1" x14ac:dyDescent="0.25">
      <c r="A40" s="18" t="s">
        <v>72</v>
      </c>
      <c r="B40" s="206">
        <v>3584.7592433361988</v>
      </c>
      <c r="C40" s="206">
        <v>3595.4213241616508</v>
      </c>
      <c r="D40" s="206">
        <v>3574.1186586414442</v>
      </c>
      <c r="E40" s="206">
        <v>3642.9277730008598</v>
      </c>
      <c r="F40" s="206">
        <v>3597.291487532244</v>
      </c>
      <c r="G40" s="206">
        <v>3487.6397248495268</v>
      </c>
      <c r="H40" s="206">
        <v>3244.690455717971</v>
      </c>
      <c r="I40" s="206">
        <v>3058.0395528804811</v>
      </c>
      <c r="J40" s="206">
        <v>2862.7042132416159</v>
      </c>
      <c r="K40" s="206">
        <v>2268.594153052451</v>
      </c>
      <c r="L40" s="206">
        <v>2348.538263112639</v>
      </c>
      <c r="M40" s="206">
        <v>2126.117798796216</v>
      </c>
      <c r="N40" s="206">
        <v>2023.47377472055</v>
      </c>
      <c r="O40" s="206">
        <v>2004.2777300085979</v>
      </c>
      <c r="P40" s="206">
        <v>1965.133276010318</v>
      </c>
      <c r="Q40" s="206">
        <v>1892.734307824591</v>
      </c>
      <c r="R40" s="206">
        <v>1902.2570937231301</v>
      </c>
      <c r="S40" s="206">
        <v>2004.0465176268269</v>
      </c>
      <c r="T40" s="206">
        <v>2033.1560619088559</v>
      </c>
      <c r="U40" s="206">
        <v>2016.1458297506449</v>
      </c>
      <c r="V40" s="206">
        <v>1864.2141014617371</v>
      </c>
      <c r="W40" s="206">
        <v>2126.1601891659502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64.153998280309537</v>
      </c>
      <c r="C42" s="206">
        <f t="shared" si="9"/>
        <v>66.61410146173688</v>
      </c>
      <c r="D42" s="206">
        <f t="shared" si="9"/>
        <v>64.440584694754932</v>
      </c>
      <c r="E42" s="206">
        <f t="shared" si="9"/>
        <v>63.700171969045563</v>
      </c>
      <c r="F42" s="206">
        <f t="shared" si="9"/>
        <v>62.912037833190027</v>
      </c>
      <c r="G42" s="206">
        <f t="shared" si="9"/>
        <v>61.431126397248491</v>
      </c>
      <c r="H42" s="206">
        <f t="shared" si="9"/>
        <v>61.431126397248491</v>
      </c>
      <c r="I42" s="206">
        <f t="shared" si="9"/>
        <v>51.829578675838349</v>
      </c>
      <c r="J42" s="206">
        <f t="shared" si="9"/>
        <v>75.331986242476347</v>
      </c>
      <c r="K42" s="206">
        <f t="shared" si="9"/>
        <v>116.079105760963</v>
      </c>
      <c r="L42" s="206">
        <f t="shared" si="9"/>
        <v>211.83241616509019</v>
      </c>
      <c r="M42" s="206">
        <f t="shared" si="9"/>
        <v>254.49028374892521</v>
      </c>
      <c r="N42" s="206">
        <f t="shared" si="9"/>
        <v>304.88675838349099</v>
      </c>
      <c r="O42" s="206">
        <f t="shared" si="9"/>
        <v>297.53035253654349</v>
      </c>
      <c r="P42" s="206">
        <f t="shared" si="9"/>
        <v>280.78727429062758</v>
      </c>
      <c r="Q42" s="206">
        <f t="shared" si="9"/>
        <v>314.05846947549441</v>
      </c>
      <c r="R42" s="206">
        <f t="shared" si="9"/>
        <v>283.98779019776441</v>
      </c>
      <c r="S42" s="206">
        <f t="shared" si="9"/>
        <v>266.89269131556318</v>
      </c>
      <c r="T42" s="206">
        <f t="shared" si="9"/>
        <v>283.47575236457442</v>
      </c>
      <c r="U42" s="206">
        <f t="shared" si="9"/>
        <v>297.45623387790198</v>
      </c>
      <c r="V42" s="206">
        <f t="shared" si="9"/>
        <v>362.10679277730009</v>
      </c>
      <c r="W42" s="206">
        <f t="shared" si="9"/>
        <v>436.29330142923465</v>
      </c>
      <c r="DA42" s="71"/>
    </row>
    <row r="43" spans="1:105" ht="12" customHeight="1" x14ac:dyDescent="0.25">
      <c r="A43" s="18" t="s">
        <v>73</v>
      </c>
      <c r="B43" s="206">
        <v>64.153998280309537</v>
      </c>
      <c r="C43" s="206">
        <v>66.61410146173688</v>
      </c>
      <c r="D43" s="206">
        <v>64.440584694754932</v>
      </c>
      <c r="E43" s="206">
        <v>63.700171969045563</v>
      </c>
      <c r="F43" s="206">
        <v>62.912037833190027</v>
      </c>
      <c r="G43" s="206">
        <v>61.431126397248491</v>
      </c>
      <c r="H43" s="206">
        <v>61.431126397248491</v>
      </c>
      <c r="I43" s="206">
        <v>51.829578675838349</v>
      </c>
      <c r="J43" s="206">
        <v>75.331986242476347</v>
      </c>
      <c r="K43" s="206">
        <v>116.079105760963</v>
      </c>
      <c r="L43" s="206">
        <v>211.83241616509019</v>
      </c>
      <c r="M43" s="206">
        <v>254.49028374892521</v>
      </c>
      <c r="N43" s="206">
        <v>304.88675838349099</v>
      </c>
      <c r="O43" s="206">
        <v>297.53035253654349</v>
      </c>
      <c r="P43" s="206">
        <v>280.78727429062758</v>
      </c>
      <c r="Q43" s="206">
        <v>314.05846947549441</v>
      </c>
      <c r="R43" s="206">
        <v>283.98779019776441</v>
      </c>
      <c r="S43" s="206">
        <v>266.89269131556318</v>
      </c>
      <c r="T43" s="206">
        <v>283.47575236457442</v>
      </c>
      <c r="U43" s="206">
        <v>297.45623387790198</v>
      </c>
      <c r="V43" s="206">
        <v>362.10679277730009</v>
      </c>
      <c r="W43" s="206">
        <v>435.70945829750639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0.58384313172824509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98.308942390369737</v>
      </c>
      <c r="G49" s="206">
        <v>100.12416165090281</v>
      </c>
      <c r="H49" s="206">
        <v>113.16517626827169</v>
      </c>
      <c r="I49" s="206">
        <v>97.281943250214951</v>
      </c>
      <c r="J49" s="206">
        <v>101.0796216680997</v>
      </c>
      <c r="K49" s="206">
        <v>73.803353396388644</v>
      </c>
      <c r="L49" s="206">
        <v>77.959329320722262</v>
      </c>
      <c r="M49" s="206">
        <v>84.097678417884779</v>
      </c>
      <c r="N49" s="206">
        <v>100.0764402407567</v>
      </c>
      <c r="O49" s="206">
        <v>108.24496990541699</v>
      </c>
      <c r="P49" s="206">
        <v>130.29045571797079</v>
      </c>
      <c r="Q49" s="206">
        <v>165.90232158211521</v>
      </c>
      <c r="R49" s="206">
        <v>134.2791917454858</v>
      </c>
      <c r="S49" s="206">
        <v>126.43637145313841</v>
      </c>
      <c r="T49" s="206">
        <v>146.98392089423899</v>
      </c>
      <c r="U49" s="206">
        <v>158.962252794497</v>
      </c>
      <c r="V49" s="206">
        <v>149.89621668099741</v>
      </c>
      <c r="W49" s="206">
        <v>111.6588993981083</v>
      </c>
      <c r="DA49" s="71" t="s">
        <v>1436</v>
      </c>
    </row>
    <row r="50" spans="1:105" ht="12" customHeight="1" x14ac:dyDescent="0.25">
      <c r="A50" s="21" t="s">
        <v>38</v>
      </c>
      <c r="B50" s="209">
        <v>1177.8159931212381</v>
      </c>
      <c r="C50" s="209">
        <v>1197.850386930352</v>
      </c>
      <c r="D50" s="209">
        <v>1230.6104901117801</v>
      </c>
      <c r="E50" s="209">
        <v>1250.472914875322</v>
      </c>
      <c r="F50" s="209">
        <v>1255.889939810834</v>
      </c>
      <c r="G50" s="209">
        <v>1262.0808254514191</v>
      </c>
      <c r="H50" s="209">
        <v>1284.866723989682</v>
      </c>
      <c r="I50" s="209">
        <v>1271.711092003439</v>
      </c>
      <c r="J50" s="209">
        <v>1201.4617368873601</v>
      </c>
      <c r="K50" s="209">
        <v>1007.222699914015</v>
      </c>
      <c r="L50" s="209">
        <v>1020.6362854686161</v>
      </c>
      <c r="M50" s="209">
        <v>986.58641444539978</v>
      </c>
      <c r="N50" s="209">
        <v>859.15735167669811</v>
      </c>
      <c r="O50" s="209">
        <v>813.49957007738601</v>
      </c>
      <c r="P50" s="209">
        <v>788.90799656061904</v>
      </c>
      <c r="Q50" s="209">
        <v>772.82889079965605</v>
      </c>
      <c r="R50" s="209">
        <v>758.89939810834039</v>
      </c>
      <c r="S50" s="209">
        <v>765.70464316423045</v>
      </c>
      <c r="T50" s="209">
        <v>767.50017196904548</v>
      </c>
      <c r="U50" s="209">
        <v>765.46552020636273</v>
      </c>
      <c r="V50" s="209">
        <v>740.99785038693028</v>
      </c>
      <c r="W50" s="209">
        <v>839.74402407566629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8089.6926053310381</v>
      </c>
      <c r="C51" s="286">
        <f t="shared" si="10"/>
        <v>7624.177730008596</v>
      </c>
      <c r="D51" s="286">
        <f t="shared" si="10"/>
        <v>7685.555889939812</v>
      </c>
      <c r="E51" s="286">
        <f t="shared" si="10"/>
        <v>8463.0878761822896</v>
      </c>
      <c r="F51" s="286">
        <f t="shared" si="10"/>
        <v>8814.1635425623354</v>
      </c>
      <c r="G51" s="286">
        <f t="shared" si="10"/>
        <v>8893.1264832330253</v>
      </c>
      <c r="H51" s="286">
        <f t="shared" si="10"/>
        <v>8152.9257953568367</v>
      </c>
      <c r="I51" s="286">
        <f t="shared" si="10"/>
        <v>8122.7839208942396</v>
      </c>
      <c r="J51" s="286">
        <f t="shared" si="10"/>
        <v>8218.0538263112649</v>
      </c>
      <c r="K51" s="286">
        <f t="shared" si="10"/>
        <v>5942.8233877902003</v>
      </c>
      <c r="L51" s="286">
        <f t="shared" si="10"/>
        <v>5947.8480653482347</v>
      </c>
      <c r="M51" s="286">
        <f t="shared" si="10"/>
        <v>5841.6398968185722</v>
      </c>
      <c r="N51" s="286">
        <f t="shared" si="10"/>
        <v>5395.9010318142718</v>
      </c>
      <c r="O51" s="286">
        <f t="shared" si="10"/>
        <v>4984.130868443679</v>
      </c>
      <c r="P51" s="286">
        <f t="shared" si="10"/>
        <v>4486.751504729149</v>
      </c>
      <c r="Q51" s="286">
        <f t="shared" si="10"/>
        <v>4970.6382631126398</v>
      </c>
      <c r="R51" s="286">
        <f t="shared" si="10"/>
        <v>4621.9447979363731</v>
      </c>
      <c r="S51" s="286">
        <f t="shared" si="10"/>
        <v>4193.0898538263118</v>
      </c>
      <c r="T51" s="286">
        <f t="shared" si="10"/>
        <v>4298.9273430782459</v>
      </c>
      <c r="U51" s="286">
        <f t="shared" si="10"/>
        <v>4236.9904557179707</v>
      </c>
      <c r="V51" s="286">
        <f t="shared" si="10"/>
        <v>4219.5325881341359</v>
      </c>
      <c r="W51" s="286">
        <f t="shared" si="10"/>
        <v>4730.2089506123821</v>
      </c>
      <c r="DA51" s="118"/>
    </row>
    <row r="52" spans="1:105" ht="12" customHeight="1" x14ac:dyDescent="0.25">
      <c r="A52" s="51" t="s">
        <v>49</v>
      </c>
      <c r="B52" s="243">
        <f>NMM_fec!B5</f>
        <v>3172.3874999999989</v>
      </c>
      <c r="C52" s="243">
        <f>NMM_fec!C5</f>
        <v>3111.4583230021999</v>
      </c>
      <c r="D52" s="243">
        <f>NMM_fec!D5</f>
        <v>3287.1945575478662</v>
      </c>
      <c r="E52" s="243">
        <f>NMM_fec!E5</f>
        <v>3382.400035335374</v>
      </c>
      <c r="F52" s="243">
        <f>NMM_fec!F5</f>
        <v>3365.538160528316</v>
      </c>
      <c r="G52" s="243">
        <f>NMM_fec!G5</f>
        <v>2962.0809820540981</v>
      </c>
      <c r="H52" s="243">
        <f>NMM_fec!H5</f>
        <v>3469.8039074200551</v>
      </c>
      <c r="I52" s="243">
        <f>NMM_fec!I5</f>
        <v>3451.542695336148</v>
      </c>
      <c r="J52" s="243">
        <f>NMM_fec!J5</f>
        <v>3159.3135616365512</v>
      </c>
      <c r="K52" s="243">
        <f>NMM_fec!K5</f>
        <v>2548.9433515204541</v>
      </c>
      <c r="L52" s="243">
        <f>NMM_fec!L5</f>
        <v>2685.719840543808</v>
      </c>
      <c r="M52" s="243">
        <f>NMM_fec!M5</f>
        <v>2486.1356329531891</v>
      </c>
      <c r="N52" s="243">
        <f>NMM_fec!N5</f>
        <v>2032.442828273767</v>
      </c>
      <c r="O52" s="243">
        <f>NMM_fec!O5</f>
        <v>1656.567749264485</v>
      </c>
      <c r="P52" s="243">
        <f>NMM_fec!P5</f>
        <v>1502.9791747564771</v>
      </c>
      <c r="Q52" s="243">
        <f>NMM_fec!Q5</f>
        <v>1441.091734270115</v>
      </c>
      <c r="R52" s="243">
        <f>NMM_fec!R5</f>
        <v>1417.0812623166671</v>
      </c>
      <c r="S52" s="243">
        <f>NMM_fec!S5</f>
        <v>1425.8757753852949</v>
      </c>
      <c r="T52" s="243">
        <f>NMM_fec!T5</f>
        <v>1302.432261990293</v>
      </c>
      <c r="U52" s="243">
        <f>NMM_fec!U5</f>
        <v>1375.1969395360161</v>
      </c>
      <c r="V52" s="243">
        <f>NMM_fec!V5</f>
        <v>1490.427692794193</v>
      </c>
      <c r="W52" s="243">
        <f>NMM_fec!W5</f>
        <v>1422.8962127344389</v>
      </c>
      <c r="DA52" s="83"/>
    </row>
    <row r="53" spans="1:105" ht="12" customHeight="1" x14ac:dyDescent="0.25">
      <c r="A53" s="99" t="s">
        <v>50</v>
      </c>
      <c r="B53" s="284">
        <f>NMM_fec!B48</f>
        <v>3894.8467340944462</v>
      </c>
      <c r="C53" s="284">
        <f>NMM_fec!C48</f>
        <v>3515.821256845029</v>
      </c>
      <c r="D53" s="284">
        <f>NMM_fec!D48</f>
        <v>3431.274135315512</v>
      </c>
      <c r="E53" s="284">
        <f>NMM_fec!E48</f>
        <v>4060.7474600264168</v>
      </c>
      <c r="F53" s="284">
        <f>NMM_fec!F48</f>
        <v>4389.9326325692055</v>
      </c>
      <c r="G53" s="284">
        <f>NMM_fec!G48</f>
        <v>4874.3381226539104</v>
      </c>
      <c r="H53" s="284">
        <f>NMM_fec!H48</f>
        <v>3672.071790758308</v>
      </c>
      <c r="I53" s="284">
        <f>NMM_fec!I48</f>
        <v>3651.026206975223</v>
      </c>
      <c r="J53" s="284">
        <f>NMM_fec!J48</f>
        <v>4063.262212232396</v>
      </c>
      <c r="K53" s="284">
        <f>NMM_fec!K48</f>
        <v>2495.4493048707618</v>
      </c>
      <c r="L53" s="284">
        <f>NMM_fec!L48</f>
        <v>2376.3677579010441</v>
      </c>
      <c r="M53" s="284">
        <f>NMM_fec!M48</f>
        <v>2437.6059726644112</v>
      </c>
      <c r="N53" s="284">
        <f>NMM_fec!N48</f>
        <v>2511.6051942903032</v>
      </c>
      <c r="O53" s="284">
        <f>NMM_fec!O48</f>
        <v>2555.5563294537992</v>
      </c>
      <c r="P53" s="284">
        <f>NMM_fec!P48</f>
        <v>2195.1061915895671</v>
      </c>
      <c r="Q53" s="284">
        <f>NMM_fec!Q48</f>
        <v>2702.6017362732441</v>
      </c>
      <c r="R53" s="284">
        <f>NMM_fec!R48</f>
        <v>2413.027166903983</v>
      </c>
      <c r="S53" s="284">
        <f>NMM_fec!S48</f>
        <v>1949.7253542063179</v>
      </c>
      <c r="T53" s="284">
        <f>NMM_fec!T48</f>
        <v>2189.6230354249369</v>
      </c>
      <c r="U53" s="284">
        <f>NMM_fec!U48</f>
        <v>2048.3501389491248</v>
      </c>
      <c r="V53" s="284">
        <f>NMM_fec!V48</f>
        <v>1892.9186479802311</v>
      </c>
      <c r="W53" s="284">
        <f>NMM_fec!W48</f>
        <v>2530.0103477320072</v>
      </c>
      <c r="DA53" s="94"/>
    </row>
    <row r="54" spans="1:105" ht="12" customHeight="1" x14ac:dyDescent="0.25">
      <c r="A54" s="52" t="s">
        <v>51</v>
      </c>
      <c r="B54" s="244">
        <f>NMM_fec!B99</f>
        <v>1022.4583712365931</v>
      </c>
      <c r="C54" s="244">
        <f>NMM_fec!C99</f>
        <v>996.89815016136754</v>
      </c>
      <c r="D54" s="244">
        <f>NMM_fec!D99</f>
        <v>967.08719707643354</v>
      </c>
      <c r="E54" s="244">
        <f>NMM_fec!E99</f>
        <v>1019.9403808204989</v>
      </c>
      <c r="F54" s="244">
        <f>NMM_fec!F99</f>
        <v>1058.6927494648139</v>
      </c>
      <c r="G54" s="244">
        <f>NMM_fec!G99</f>
        <v>1056.7073785250161</v>
      </c>
      <c r="H54" s="244">
        <f>NMM_fec!H99</f>
        <v>1011.0500971784739</v>
      </c>
      <c r="I54" s="244">
        <f>NMM_fec!I99</f>
        <v>1020.215018582869</v>
      </c>
      <c r="J54" s="244">
        <f>NMM_fec!J99</f>
        <v>995.47805244231756</v>
      </c>
      <c r="K54" s="244">
        <f>NMM_fec!K99</f>
        <v>898.43073139898479</v>
      </c>
      <c r="L54" s="244">
        <f>NMM_fec!L99</f>
        <v>885.76046690338273</v>
      </c>
      <c r="M54" s="244">
        <f>NMM_fec!M99</f>
        <v>917.89829120097113</v>
      </c>
      <c r="N54" s="244">
        <f>NMM_fec!N99</f>
        <v>851.85300925020181</v>
      </c>
      <c r="O54" s="244">
        <f>NMM_fec!O99</f>
        <v>772.00678972539527</v>
      </c>
      <c r="P54" s="244">
        <f>NMM_fec!P99</f>
        <v>788.66613838310525</v>
      </c>
      <c r="Q54" s="244">
        <f>NMM_fec!Q99</f>
        <v>826.94479256928071</v>
      </c>
      <c r="R54" s="244">
        <f>NMM_fec!R99</f>
        <v>791.83636871572276</v>
      </c>
      <c r="S54" s="244">
        <f>NMM_fec!S99</f>
        <v>817.48872423469902</v>
      </c>
      <c r="T54" s="244">
        <f>NMM_fec!T99</f>
        <v>806.87204566301614</v>
      </c>
      <c r="U54" s="244">
        <f>NMM_fec!U99</f>
        <v>813.44337723283002</v>
      </c>
      <c r="V54" s="244">
        <f>NMM_fec!V99</f>
        <v>836.1862473597123</v>
      </c>
      <c r="W54" s="244">
        <f>NMM_fec!W99</f>
        <v>777.30239014593576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41453.484541764279</v>
      </c>
      <c r="C56" s="205">
        <f t="shared" si="11"/>
        <v>40637.188495836926</v>
      </c>
      <c r="D56" s="205">
        <f t="shared" si="11"/>
        <v>40831.977981299337</v>
      </c>
      <c r="E56" s="205">
        <f t="shared" si="11"/>
        <v>44629.159367165092</v>
      </c>
      <c r="F56" s="205">
        <f t="shared" si="11"/>
        <v>46021.174457414498</v>
      </c>
      <c r="G56" s="205">
        <f t="shared" si="11"/>
        <v>46656.880159157787</v>
      </c>
      <c r="H56" s="205">
        <f t="shared" si="11"/>
        <v>44067.37289055578</v>
      </c>
      <c r="I56" s="205">
        <f t="shared" si="11"/>
        <v>44830.430358498328</v>
      </c>
      <c r="J56" s="205">
        <f t="shared" si="11"/>
        <v>43392.330495723967</v>
      </c>
      <c r="K56" s="205">
        <f t="shared" si="11"/>
        <v>32253.805024561596</v>
      </c>
      <c r="L56" s="205">
        <f t="shared" si="11"/>
        <v>32625.544691762625</v>
      </c>
      <c r="M56" s="205">
        <f t="shared" si="11"/>
        <v>32143.076069422768</v>
      </c>
      <c r="N56" s="205">
        <f t="shared" si="11"/>
        <v>28081.646783840231</v>
      </c>
      <c r="O56" s="205">
        <f t="shared" si="11"/>
        <v>25134.89444451411</v>
      </c>
      <c r="P56" s="205">
        <f t="shared" si="11"/>
        <v>22531.799611958646</v>
      </c>
      <c r="Q56" s="205">
        <f t="shared" si="11"/>
        <v>23856.207119917904</v>
      </c>
      <c r="R56" s="205">
        <f t="shared" si="11"/>
        <v>21966.800720467203</v>
      </c>
      <c r="S56" s="205">
        <f t="shared" si="11"/>
        <v>20310.144799906178</v>
      </c>
      <c r="T56" s="205">
        <f t="shared" si="11"/>
        <v>20767.536133990463</v>
      </c>
      <c r="U56" s="205">
        <f t="shared" si="11"/>
        <v>20587.771418997094</v>
      </c>
      <c r="V56" s="205">
        <f t="shared" si="11"/>
        <v>19594.06898793919</v>
      </c>
      <c r="W56" s="205">
        <f t="shared" si="11"/>
        <v>22053.159485308337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20704.46591240113</v>
      </c>
      <c r="C57" s="215">
        <f>(NMM_emi!C5-NMM_emi!C46)+(NMM_emi!C48-NMM_emi!C97)+(NMM_emi!C99-NMM_emi!C128)</f>
        <v>19105.839243437644</v>
      </c>
      <c r="D57" s="215">
        <f>(NMM_emi!D5-NMM_emi!D46)+(NMM_emi!D48-NMM_emi!D97)+(NMM_emi!D99-NMM_emi!D128)</f>
        <v>19277.421243211265</v>
      </c>
      <c r="E57" s="215">
        <f>(NMM_emi!E5-NMM_emi!E46)+(NMM_emi!E48-NMM_emi!E97)+(NMM_emi!E99-NMM_emi!E128)</f>
        <v>22199.429505845477</v>
      </c>
      <c r="F57" s="215">
        <f>(NMM_emi!F5-NMM_emi!F46)+(NMM_emi!F48-NMM_emi!F97)+(NMM_emi!F99-NMM_emi!F128)</f>
        <v>22834.355889232145</v>
      </c>
      <c r="G57" s="215">
        <f>(NMM_emi!G5-NMM_emi!G46)+(NMM_emi!G48-NMM_emi!G97)+(NMM_emi!G99-NMM_emi!G128)</f>
        <v>23352.131606530489</v>
      </c>
      <c r="H57" s="215">
        <f>(NMM_emi!H5-NMM_emi!H46)+(NMM_emi!H48-NMM_emi!H97)+(NMM_emi!H99-NMM_emi!H128)</f>
        <v>20705.618075060935</v>
      </c>
      <c r="I57" s="215">
        <f>(NMM_emi!I5-NMM_emi!I46)+(NMM_emi!I48-NMM_emi!I97)+(NMM_emi!I99-NMM_emi!I128)</f>
        <v>21048.486042903009</v>
      </c>
      <c r="J57" s="215">
        <f>(NMM_emi!J5-NMM_emi!J46)+(NMM_emi!J48-NMM_emi!J97)+(NMM_emi!J99-NMM_emi!J128)</f>
        <v>21894.147231180748</v>
      </c>
      <c r="K57" s="215">
        <f>(NMM_emi!K5-NMM_emi!K46)+(NMM_emi!K48-NMM_emi!K97)+(NMM_emi!K99-NMM_emi!K128)</f>
        <v>15003.814345786552</v>
      </c>
      <c r="L57" s="215">
        <f>(NMM_emi!L5-NMM_emi!L46)+(NMM_emi!L48-NMM_emi!L97)+(NMM_emi!L99-NMM_emi!L128)</f>
        <v>15284.055405456182</v>
      </c>
      <c r="M57" s="215">
        <f>(NMM_emi!M5-NMM_emi!M46)+(NMM_emi!M48-NMM_emi!M97)+(NMM_emi!M99-NMM_emi!M128)</f>
        <v>15429.825593956091</v>
      </c>
      <c r="N57" s="215">
        <f>(NMM_emi!N5-NMM_emi!N46)+(NMM_emi!N48-NMM_emi!N97)+(NMM_emi!N99-NMM_emi!N128)</f>
        <v>14306.207289223938</v>
      </c>
      <c r="O57" s="215">
        <f>(NMM_emi!O5-NMM_emi!O46)+(NMM_emi!O48-NMM_emi!O97)+(NMM_emi!O99-NMM_emi!O128)</f>
        <v>12853.832383382121</v>
      </c>
      <c r="P57" s="215">
        <f>(NMM_emi!P5-NMM_emi!P46)+(NMM_emi!P48-NMM_emi!P97)+(NMM_emi!P99-NMM_emi!P128)</f>
        <v>10846.466109686096</v>
      </c>
      <c r="Q57" s="215">
        <f>(NMM_emi!Q5-NMM_emi!Q46)+(NMM_emi!Q48-NMM_emi!Q97)+(NMM_emi!Q99-NMM_emi!Q128)</f>
        <v>12565.032955236889</v>
      </c>
      <c r="R57" s="215">
        <f>(NMM_emi!R5-NMM_emi!R46)+(NMM_emi!R48-NMM_emi!R97)+(NMM_emi!R99-NMM_emi!R128)</f>
        <v>11275.251383560315</v>
      </c>
      <c r="S57" s="215">
        <f>(NMM_emi!S5-NMM_emi!S46)+(NMM_emi!S48-NMM_emi!S97)+(NMM_emi!S99-NMM_emi!S128)</f>
        <v>9438.5704283764717</v>
      </c>
      <c r="T57" s="215">
        <f>(NMM_emi!T5-NMM_emi!T46)+(NMM_emi!T48-NMM_emi!T97)+(NMM_emi!T99-NMM_emi!T128)</f>
        <v>9775.2051867826813</v>
      </c>
      <c r="U57" s="215">
        <f>(NMM_emi!U5-NMM_emi!U46)+(NMM_emi!U48-NMM_emi!U97)+(NMM_emi!U99-NMM_emi!U128)</f>
        <v>9582.1143643901032</v>
      </c>
      <c r="V57" s="215">
        <f>(NMM_emi!V5-NMM_emi!V46)+(NMM_emi!V48-NMM_emi!V97)+(NMM_emi!V99-NMM_emi!V128)</f>
        <v>9731.8885279119568</v>
      </c>
      <c r="W57" s="215">
        <f>(NMM_emi!W5-NMM_emi!W46)+(NMM_emi!W48-NMM_emi!W97)+(NMM_emi!W99-NMM_emi!W128)</f>
        <v>10907.508273236095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20749.018629363145</v>
      </c>
      <c r="C58" s="206">
        <f>NMM_emi!C46+NMM_emi!C97+NMM_emi!C128</f>
        <v>21531.349252399283</v>
      </c>
      <c r="D58" s="206">
        <f>NMM_emi!D46+NMM_emi!D97+NMM_emi!D128</f>
        <v>21554.556738088071</v>
      </c>
      <c r="E58" s="206">
        <f>NMM_emi!E46+NMM_emi!E97+NMM_emi!E128</f>
        <v>22429.729861319614</v>
      </c>
      <c r="F58" s="206">
        <f>NMM_emi!F46+NMM_emi!F97+NMM_emi!F128</f>
        <v>23186.818568182352</v>
      </c>
      <c r="G58" s="206">
        <f>NMM_emi!G46+NMM_emi!G97+NMM_emi!G128</f>
        <v>23304.748552627298</v>
      </c>
      <c r="H58" s="206">
        <f>NMM_emi!H46+NMM_emi!H97+NMM_emi!H128</f>
        <v>23361.754815494842</v>
      </c>
      <c r="I58" s="206">
        <f>NMM_emi!I46+NMM_emi!I97+NMM_emi!I128</f>
        <v>23781.944315595319</v>
      </c>
      <c r="J58" s="206">
        <f>NMM_emi!J46+NMM_emi!J97+NMM_emi!J128</f>
        <v>21498.183264543219</v>
      </c>
      <c r="K58" s="206">
        <f>NMM_emi!K46+NMM_emi!K97+NMM_emi!K128</f>
        <v>17249.990678775044</v>
      </c>
      <c r="L58" s="206">
        <f>NMM_emi!L46+NMM_emi!L97+NMM_emi!L128</f>
        <v>17341.489286306445</v>
      </c>
      <c r="M58" s="206">
        <f>NMM_emi!M46+NMM_emi!M97+NMM_emi!M128</f>
        <v>16713.250475466677</v>
      </c>
      <c r="N58" s="206">
        <f>NMM_emi!N46+NMM_emi!N97+NMM_emi!N128</f>
        <v>13775.439494616294</v>
      </c>
      <c r="O58" s="206">
        <f>NMM_emi!O46+NMM_emi!O97+NMM_emi!O128</f>
        <v>12281.062061131986</v>
      </c>
      <c r="P58" s="206">
        <f>NMM_emi!P46+NMM_emi!P97+NMM_emi!P128</f>
        <v>11685.33350227255</v>
      </c>
      <c r="Q58" s="206">
        <f>NMM_emi!Q46+NMM_emi!Q97+NMM_emi!Q128</f>
        <v>11291.174164681017</v>
      </c>
      <c r="R58" s="206">
        <f>NMM_emi!R46+NMM_emi!R97+NMM_emi!R128</f>
        <v>10691.54933690689</v>
      </c>
      <c r="S58" s="206">
        <f>NMM_emi!S46+NMM_emi!S97+NMM_emi!S128</f>
        <v>10871.574371529709</v>
      </c>
      <c r="T58" s="206">
        <f>NMM_emi!T46+NMM_emi!T97+NMM_emi!T128</f>
        <v>10992.330947207784</v>
      </c>
      <c r="U58" s="206">
        <f>NMM_emi!U46+NMM_emi!U97+NMM_emi!U128</f>
        <v>11005.657054606991</v>
      </c>
      <c r="V58" s="206">
        <f>NMM_emi!V46+NMM_emi!V97+NMM_emi!V128</f>
        <v>9862.1804600272335</v>
      </c>
      <c r="W58" s="206">
        <f>NMM_emi!W46+NMM_emi!W97+NMM_emi!W128</f>
        <v>11145.651212072244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41453.484541764279</v>
      </c>
      <c r="C59" s="212">
        <f t="shared" si="12"/>
        <v>40637.188495836926</v>
      </c>
      <c r="D59" s="212">
        <f t="shared" si="12"/>
        <v>40831.977981299337</v>
      </c>
      <c r="E59" s="212">
        <f t="shared" si="12"/>
        <v>44629.159367165092</v>
      </c>
      <c r="F59" s="212">
        <f t="shared" si="12"/>
        <v>46021.174457414498</v>
      </c>
      <c r="G59" s="212">
        <f t="shared" si="12"/>
        <v>46656.880159157794</v>
      </c>
      <c r="H59" s="212">
        <f t="shared" si="12"/>
        <v>44067.37289055578</v>
      </c>
      <c r="I59" s="212">
        <f t="shared" si="12"/>
        <v>44830.430358498328</v>
      </c>
      <c r="J59" s="212">
        <f t="shared" si="12"/>
        <v>43392.330495723967</v>
      </c>
      <c r="K59" s="212">
        <f t="shared" si="12"/>
        <v>32253.8050245616</v>
      </c>
      <c r="L59" s="212">
        <f t="shared" si="12"/>
        <v>32625.544691762632</v>
      </c>
      <c r="M59" s="212">
        <f t="shared" si="12"/>
        <v>32143.076069422765</v>
      </c>
      <c r="N59" s="212">
        <f t="shared" si="12"/>
        <v>28081.646783840231</v>
      </c>
      <c r="O59" s="212">
        <f t="shared" si="12"/>
        <v>25134.89444451411</v>
      </c>
      <c r="P59" s="212">
        <f t="shared" si="12"/>
        <v>22531.799611958646</v>
      </c>
      <c r="Q59" s="212">
        <f t="shared" si="12"/>
        <v>23856.207119917904</v>
      </c>
      <c r="R59" s="212">
        <f t="shared" si="12"/>
        <v>21966.800720467207</v>
      </c>
      <c r="S59" s="212">
        <f t="shared" si="12"/>
        <v>20310.144799906182</v>
      </c>
      <c r="T59" s="212">
        <f t="shared" si="12"/>
        <v>20767.536133990463</v>
      </c>
      <c r="U59" s="212">
        <f t="shared" si="12"/>
        <v>20587.771418997094</v>
      </c>
      <c r="V59" s="212">
        <f t="shared" si="12"/>
        <v>19594.06898793919</v>
      </c>
      <c r="W59" s="212">
        <f t="shared" si="12"/>
        <v>22053.159485308337</v>
      </c>
      <c r="DA59" s="109"/>
    </row>
    <row r="60" spans="1:105" ht="12" customHeight="1" x14ac:dyDescent="0.25">
      <c r="A60" s="51" t="s">
        <v>49</v>
      </c>
      <c r="B60" s="243">
        <f>NMM_emi!B$5</f>
        <v>26857.813454450741</v>
      </c>
      <c r="C60" s="243">
        <f>NMM_emi!C$5</f>
        <v>27227.159812815578</v>
      </c>
      <c r="D60" s="243">
        <f>NMM_emi!D$5</f>
        <v>27606.421718838465</v>
      </c>
      <c r="E60" s="243">
        <f>NMM_emi!E$5</f>
        <v>29097.274791484924</v>
      </c>
      <c r="F60" s="243">
        <f>NMM_emi!F$5</f>
        <v>29581.894406389169</v>
      </c>
      <c r="G60" s="243">
        <f>NMM_emi!G$5</f>
        <v>28636.395417043102</v>
      </c>
      <c r="H60" s="243">
        <f>NMM_emi!H$5</f>
        <v>29925.327375793975</v>
      </c>
      <c r="I60" s="243">
        <f>NMM_emi!I$5</f>
        <v>30374.909391225461</v>
      </c>
      <c r="J60" s="243">
        <f>NMM_emi!J$5</f>
        <v>27864.089151292381</v>
      </c>
      <c r="K60" s="243">
        <f>NMM_emi!K$5</f>
        <v>22338.475225283142</v>
      </c>
      <c r="L60" s="243">
        <f>NMM_emi!L$5</f>
        <v>23128.06135443192</v>
      </c>
      <c r="M60" s="243">
        <f>NMM_emi!M$5</f>
        <v>22203.776797361701</v>
      </c>
      <c r="N60" s="243">
        <f>NMM_emi!N$5</f>
        <v>18303.482606465746</v>
      </c>
      <c r="O60" s="243">
        <f>NMM_emi!O$5</f>
        <v>15721.831163204628</v>
      </c>
      <c r="P60" s="243">
        <f>NMM_emi!P$5</f>
        <v>14478.030986502619</v>
      </c>
      <c r="Q60" s="243">
        <f>NMM_emi!Q$5</f>
        <v>14199.684197148918</v>
      </c>
      <c r="R60" s="243">
        <f>NMM_emi!R$5</f>
        <v>13418.733192217314</v>
      </c>
      <c r="S60" s="243">
        <f>NMM_emi!S$5</f>
        <v>13321.656380174285</v>
      </c>
      <c r="T60" s="243">
        <f>NMM_emi!T$5</f>
        <v>13162.231551420275</v>
      </c>
      <c r="U60" s="243">
        <f>NMM_emi!U$5</f>
        <v>13405.035749479446</v>
      </c>
      <c r="V60" s="243">
        <f>NMM_emi!V$5</f>
        <v>12757.407496676213</v>
      </c>
      <c r="W60" s="243">
        <f>NMM_emi!W$5</f>
        <v>13749.788883473488</v>
      </c>
      <c r="DA60" s="83"/>
    </row>
    <row r="61" spans="1:105" ht="12" customHeight="1" x14ac:dyDescent="0.25">
      <c r="A61" s="99" t="s">
        <v>50</v>
      </c>
      <c r="B61" s="284">
        <f>NMM_emi!B$48</f>
        <v>12046.340382362981</v>
      </c>
      <c r="C61" s="284">
        <f>NMM_emi!C$48</f>
        <v>10982.960132737962</v>
      </c>
      <c r="D61" s="284">
        <f>NMM_emi!D$48</f>
        <v>10897.682368287429</v>
      </c>
      <c r="E61" s="284">
        <f>NMM_emi!E$48</f>
        <v>12956.176926592265</v>
      </c>
      <c r="F61" s="284">
        <f>NMM_emi!F$48</f>
        <v>13785.14575895579</v>
      </c>
      <c r="G61" s="284">
        <f>NMM_emi!G$48</f>
        <v>15278.45059081137</v>
      </c>
      <c r="H61" s="284">
        <f>NMM_emi!H$48</f>
        <v>11664.297318254434</v>
      </c>
      <c r="I61" s="284">
        <f>NMM_emi!I$48</f>
        <v>11826.211600143839</v>
      </c>
      <c r="J61" s="284">
        <f>NMM_emi!J$48</f>
        <v>12923.924632265949</v>
      </c>
      <c r="K61" s="284">
        <f>NMM_emi!K$48</f>
        <v>7785.7401788892776</v>
      </c>
      <c r="L61" s="284">
        <f>NMM_emi!L$48</f>
        <v>7478.9409239287252</v>
      </c>
      <c r="M61" s="284">
        <f>NMM_emi!M$48</f>
        <v>7754.1709165083248</v>
      </c>
      <c r="N61" s="284">
        <f>NMM_emi!N$48</f>
        <v>7698.049112908323</v>
      </c>
      <c r="O61" s="284">
        <f>NMM_emi!O$48</f>
        <v>7500.8273501108652</v>
      </c>
      <c r="P61" s="284">
        <f>NMM_emi!P$48</f>
        <v>6098.6839215121518</v>
      </c>
      <c r="Q61" s="284">
        <f>NMM_emi!Q$48</f>
        <v>7637.0257860529591</v>
      </c>
      <c r="R61" s="284">
        <f>NMM_emi!R$48</f>
        <v>6588.5371067337901</v>
      </c>
      <c r="S61" s="284">
        <f>NMM_emi!S$48</f>
        <v>5043.2685449545406</v>
      </c>
      <c r="T61" s="284">
        <f>NMM_emi!T$48</f>
        <v>5603.9607687340949</v>
      </c>
      <c r="U61" s="284">
        <f>NMM_emi!U$48</f>
        <v>5195.8047259653631</v>
      </c>
      <c r="V61" s="284">
        <f>NMM_emi!V$48</f>
        <v>4843.1679989466065</v>
      </c>
      <c r="W61" s="284">
        <f>NMM_emi!W$48</f>
        <v>6406.9426314731572</v>
      </c>
      <c r="DA61" s="94"/>
    </row>
    <row r="62" spans="1:105" ht="12" customHeight="1" x14ac:dyDescent="0.25">
      <c r="A62" s="52" t="s">
        <v>51</v>
      </c>
      <c r="B62" s="244">
        <f>NMM_emi!B$99</f>
        <v>2549.3307049505524</v>
      </c>
      <c r="C62" s="244">
        <f>NMM_emi!C$99</f>
        <v>2427.0685502833903</v>
      </c>
      <c r="D62" s="244">
        <f>NMM_emi!D$99</f>
        <v>2327.8738941734414</v>
      </c>
      <c r="E62" s="244">
        <f>NMM_emi!E$99</f>
        <v>2575.7076490879035</v>
      </c>
      <c r="F62" s="244">
        <f>NMM_emi!F$99</f>
        <v>2654.1342920695411</v>
      </c>
      <c r="G62" s="244">
        <f>NMM_emi!G$99</f>
        <v>2742.0341513033163</v>
      </c>
      <c r="H62" s="244">
        <f>NMM_emi!H$99</f>
        <v>2477.7481965073698</v>
      </c>
      <c r="I62" s="244">
        <f>NMM_emi!I$99</f>
        <v>2629.309367129028</v>
      </c>
      <c r="J62" s="244">
        <f>NMM_emi!J$99</f>
        <v>2604.3167121656379</v>
      </c>
      <c r="K62" s="244">
        <f>NMM_emi!K$99</f>
        <v>2129.589620389178</v>
      </c>
      <c r="L62" s="244">
        <f>NMM_emi!L$99</f>
        <v>2018.542413401984</v>
      </c>
      <c r="M62" s="244">
        <f>NMM_emi!M$99</f>
        <v>2185.1283555527411</v>
      </c>
      <c r="N62" s="244">
        <f>NMM_emi!N$99</f>
        <v>2080.1150644661611</v>
      </c>
      <c r="O62" s="244">
        <f>NMM_emi!O$99</f>
        <v>1912.2359311986138</v>
      </c>
      <c r="P62" s="244">
        <f>NMM_emi!P$99</f>
        <v>1955.0847039438745</v>
      </c>
      <c r="Q62" s="244">
        <f>NMM_emi!Q$99</f>
        <v>2019.4971367160306</v>
      </c>
      <c r="R62" s="244">
        <f>NMM_emi!R$99</f>
        <v>1959.5304215161004</v>
      </c>
      <c r="S62" s="244">
        <f>NMM_emi!S$99</f>
        <v>1945.2198747773546</v>
      </c>
      <c r="T62" s="244">
        <f>NMM_emi!T$99</f>
        <v>2001.3438138360943</v>
      </c>
      <c r="U62" s="244">
        <f>NMM_emi!U$99</f>
        <v>1986.9309435522846</v>
      </c>
      <c r="V62" s="244">
        <f>NMM_emi!V$99</f>
        <v>1993.4934923163723</v>
      </c>
      <c r="W62" s="244">
        <f>NMM_emi!W$99</f>
        <v>1896.4279703616935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142.40483107325829</v>
      </c>
      <c r="C65" s="289">
        <f t="shared" si="13"/>
        <v>148.29152622316269</v>
      </c>
      <c r="D65" s="289">
        <f t="shared" si="13"/>
        <v>160.60216386334901</v>
      </c>
      <c r="E65" s="289">
        <f t="shared" si="13"/>
        <v>132.84944790274236</v>
      </c>
      <c r="F65" s="289">
        <f t="shared" si="13"/>
        <v>126.18774259310861</v>
      </c>
      <c r="G65" s="289">
        <f t="shared" si="13"/>
        <v>118.27306010943214</v>
      </c>
      <c r="H65" s="289">
        <f t="shared" si="13"/>
        <v>124.49765201195882</v>
      </c>
      <c r="I65" s="289">
        <f t="shared" si="13"/>
        <v>127.61437383391299</v>
      </c>
      <c r="J65" s="289">
        <f t="shared" si="13"/>
        <v>114.89569174465331</v>
      </c>
      <c r="K65" s="289">
        <f t="shared" si="13"/>
        <v>128.86916118365298</v>
      </c>
      <c r="L65" s="289">
        <f t="shared" si="13"/>
        <v>101.78350134670018</v>
      </c>
      <c r="M65" s="289">
        <f t="shared" si="13"/>
        <v>99.2973473658449</v>
      </c>
      <c r="N65" s="289">
        <f t="shared" si="13"/>
        <v>102.09223189488056</v>
      </c>
      <c r="O65" s="289">
        <f t="shared" si="13"/>
        <v>104.36377151157295</v>
      </c>
      <c r="P65" s="289">
        <f t="shared" si="13"/>
        <v>109.56613853434563</v>
      </c>
      <c r="Q65" s="289">
        <f t="shared" si="13"/>
        <v>112.40060044609145</v>
      </c>
      <c r="R65" s="289">
        <f t="shared" si="13"/>
        <v>111.49146843479421</v>
      </c>
      <c r="S65" s="289">
        <f t="shared" si="13"/>
        <v>121.65719062852619</v>
      </c>
      <c r="T65" s="289">
        <f t="shared" si="13"/>
        <v>134.59772366912532</v>
      </c>
      <c r="U65" s="289">
        <f t="shared" si="13"/>
        <v>138.35240785092498</v>
      </c>
      <c r="V65" s="289">
        <f t="shared" si="13"/>
        <v>124.1997554167416</v>
      </c>
      <c r="W65" s="289">
        <f t="shared" si="13"/>
        <v>136.50138381219756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93.656907306180329</v>
      </c>
      <c r="C66" s="290">
        <f t="shared" si="14"/>
        <v>97.528473023713559</v>
      </c>
      <c r="D66" s="290">
        <f t="shared" si="14"/>
        <v>105.62494165934415</v>
      </c>
      <c r="E66" s="290">
        <f t="shared" si="14"/>
        <v>87.372516326385082</v>
      </c>
      <c r="F66" s="290">
        <f t="shared" si="14"/>
        <v>82.991241393623227</v>
      </c>
      <c r="G66" s="290">
        <f t="shared" si="14"/>
        <v>77.78590757071234</v>
      </c>
      <c r="H66" s="290">
        <f t="shared" si="14"/>
        <v>81.879701457057649</v>
      </c>
      <c r="I66" s="290">
        <f t="shared" si="14"/>
        <v>83.929509209912254</v>
      </c>
      <c r="J66" s="290">
        <f t="shared" si="14"/>
        <v>75.564677620190551</v>
      </c>
      <c r="K66" s="290">
        <f t="shared" si="14"/>
        <v>108.86061016355362</v>
      </c>
      <c r="L66" s="290">
        <f t="shared" si="14"/>
        <v>106.09550819278383</v>
      </c>
      <c r="M66" s="290">
        <f t="shared" si="14"/>
        <v>102.14049627734856</v>
      </c>
      <c r="N66" s="290">
        <f t="shared" si="14"/>
        <v>87.618014844731974</v>
      </c>
      <c r="O66" s="290">
        <f t="shared" si="14"/>
        <v>82.521707625805291</v>
      </c>
      <c r="P66" s="290">
        <f t="shared" si="14"/>
        <v>94.935179741422843</v>
      </c>
      <c r="Q66" s="290">
        <f t="shared" si="14"/>
        <v>78.818416727706818</v>
      </c>
      <c r="R66" s="290">
        <f t="shared" si="14"/>
        <v>91.325485149040148</v>
      </c>
      <c r="S66" s="290">
        <f t="shared" si="14"/>
        <v>111.48247774121673</v>
      </c>
      <c r="T66" s="290">
        <f t="shared" si="14"/>
        <v>95.709241040329616</v>
      </c>
      <c r="U66" s="290">
        <f t="shared" si="14"/>
        <v>98.522363644808337</v>
      </c>
      <c r="V66" s="290">
        <f t="shared" si="14"/>
        <v>102.49604836752222</v>
      </c>
      <c r="W66" s="290">
        <f t="shared" si="14"/>
        <v>91.809216272860994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602.77127990483211</v>
      </c>
      <c r="C67" s="291">
        <f t="shared" si="15"/>
        <v>627.68848772127251</v>
      </c>
      <c r="D67" s="291">
        <f t="shared" si="15"/>
        <v>679.79696431503578</v>
      </c>
      <c r="E67" s="291">
        <f t="shared" si="15"/>
        <v>562.32524657672138</v>
      </c>
      <c r="F67" s="291">
        <f t="shared" si="15"/>
        <v>534.12757515242095</v>
      </c>
      <c r="G67" s="291">
        <f t="shared" si="15"/>
        <v>500.62630096972305</v>
      </c>
      <c r="H67" s="291">
        <f t="shared" si="15"/>
        <v>526.97375842389511</v>
      </c>
      <c r="I67" s="291">
        <f t="shared" si="15"/>
        <v>540.16622097988954</v>
      </c>
      <c r="J67" s="291">
        <f t="shared" si="15"/>
        <v>486.33057352420866</v>
      </c>
      <c r="K67" s="291">
        <f t="shared" si="15"/>
        <v>459.81486473700988</v>
      </c>
      <c r="L67" s="291">
        <f t="shared" si="15"/>
        <v>505.02530106372387</v>
      </c>
      <c r="M67" s="291">
        <f t="shared" si="15"/>
        <v>448.68830696367303</v>
      </c>
      <c r="N67" s="291">
        <f t="shared" si="15"/>
        <v>475.90476667776238</v>
      </c>
      <c r="O67" s="291">
        <f t="shared" si="15"/>
        <v>483.99700009986583</v>
      </c>
      <c r="P67" s="291">
        <f t="shared" si="15"/>
        <v>436.61413502140527</v>
      </c>
      <c r="Q67" s="291">
        <f t="shared" si="15"/>
        <v>416.93003753800633</v>
      </c>
      <c r="R67" s="291">
        <f t="shared" si="15"/>
        <v>435.7102725357995</v>
      </c>
      <c r="S67" s="291">
        <f t="shared" si="15"/>
        <v>418.90720690495141</v>
      </c>
      <c r="T67" s="291">
        <f t="shared" si="15"/>
        <v>430.78730549190487</v>
      </c>
      <c r="U67" s="291">
        <f t="shared" si="15"/>
        <v>413.79066460675227</v>
      </c>
      <c r="V67" s="291">
        <f t="shared" si="15"/>
        <v>390.05695919075839</v>
      </c>
      <c r="W67" s="291">
        <f t="shared" si="15"/>
        <v>432.50348015823914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8.1499999999999975E-2</v>
      </c>
      <c r="C69" s="254">
        <f t="shared" si="16"/>
        <v>7.8169488569043308E-2</v>
      </c>
      <c r="D69" s="254">
        <f t="shared" si="16"/>
        <v>7.8788038865535356E-2</v>
      </c>
      <c r="E69" s="254">
        <f t="shared" si="16"/>
        <v>7.7613585023758008E-2</v>
      </c>
      <c r="F69" s="254">
        <f t="shared" si="16"/>
        <v>7.4223985191282357E-2</v>
      </c>
      <c r="G69" s="254">
        <f t="shared" si="16"/>
        <v>7.3529961822413323E-2</v>
      </c>
      <c r="H69" s="254">
        <f t="shared" si="16"/>
        <v>7.2568785448196241E-2</v>
      </c>
      <c r="I69" s="254">
        <f t="shared" si="16"/>
        <v>7.2600417510573889E-2</v>
      </c>
      <c r="J69" s="254">
        <f t="shared" si="16"/>
        <v>7.3707134780278086E-2</v>
      </c>
      <c r="K69" s="254">
        <f t="shared" si="16"/>
        <v>7.5835171656248521E-2</v>
      </c>
      <c r="L69" s="254">
        <f t="shared" si="16"/>
        <v>7.2466422921243501E-2</v>
      </c>
      <c r="M69" s="254">
        <f t="shared" si="16"/>
        <v>7.3146288713987137E-2</v>
      </c>
      <c r="N69" s="254">
        <f t="shared" si="16"/>
        <v>7.3932780871942702E-2</v>
      </c>
      <c r="O69" s="254">
        <f t="shared" si="16"/>
        <v>7.2162634607953371E-2</v>
      </c>
      <c r="P69" s="254">
        <f t="shared" si="16"/>
        <v>7.1885167270994005E-2</v>
      </c>
      <c r="Q69" s="254">
        <f t="shared" si="16"/>
        <v>7.23818031309197E-2</v>
      </c>
      <c r="R69" s="254">
        <f t="shared" si="16"/>
        <v>7.1823420731392515E-2</v>
      </c>
      <c r="S69" s="254">
        <f t="shared" si="16"/>
        <v>7.2836907857283764E-2</v>
      </c>
      <c r="T69" s="254">
        <f t="shared" si="16"/>
        <v>7.0760095966562173E-2</v>
      </c>
      <c r="U69" s="254">
        <f t="shared" si="16"/>
        <v>7.0941375867302606E-2</v>
      </c>
      <c r="V69" s="254">
        <f t="shared" si="16"/>
        <v>7.611013810660211E-2</v>
      </c>
      <c r="W69" s="254">
        <f t="shared" si="16"/>
        <v>7.1679201531316877E-2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4.8738581482645239E-2</v>
      </c>
      <c r="C70" s="293">
        <f t="shared" si="17"/>
        <v>4.6746871019374525E-2</v>
      </c>
      <c r="D70" s="293">
        <f t="shared" si="17"/>
        <v>4.8507015701521924E-2</v>
      </c>
      <c r="E70" s="293">
        <f t="shared" si="17"/>
        <v>4.5920537013680103E-2</v>
      </c>
      <c r="F70" s="293">
        <f t="shared" si="17"/>
        <v>4.6564557524606698E-2</v>
      </c>
      <c r="G70" s="293">
        <f t="shared" si="17"/>
        <v>4.3158215604671632E-2</v>
      </c>
      <c r="H70" s="293">
        <f t="shared" si="17"/>
        <v>4.2594055687211523E-2</v>
      </c>
      <c r="I70" s="293">
        <f t="shared" si="17"/>
        <v>4.2612622042126999E-2</v>
      </c>
      <c r="J70" s="293">
        <f t="shared" si="17"/>
        <v>4.3262206801257745E-2</v>
      </c>
      <c r="K70" s="293">
        <f t="shared" si="17"/>
        <v>4.4511252388002888E-2</v>
      </c>
      <c r="L70" s="293">
        <f t="shared" si="17"/>
        <v>4.2533974274157983E-2</v>
      </c>
      <c r="M70" s="293">
        <f t="shared" si="17"/>
        <v>4.2933019693715442E-2</v>
      </c>
      <c r="N70" s="293">
        <f t="shared" si="17"/>
        <v>4.3394649174856879E-2</v>
      </c>
      <c r="O70" s="293">
        <f t="shared" si="17"/>
        <v>4.2355666531324922E-2</v>
      </c>
      <c r="P70" s="293">
        <f t="shared" si="17"/>
        <v>4.2192807815572164E-2</v>
      </c>
      <c r="Q70" s="293">
        <f t="shared" si="17"/>
        <v>4.2484306913197829E-2</v>
      </c>
      <c r="R70" s="293">
        <f t="shared" si="17"/>
        <v>4.2156565848312622E-2</v>
      </c>
      <c r="S70" s="293">
        <f t="shared" si="17"/>
        <v>4.2751429422394335E-2</v>
      </c>
      <c r="T70" s="293">
        <f t="shared" si="17"/>
        <v>4.1532450204554101E-2</v>
      </c>
      <c r="U70" s="293">
        <f t="shared" si="17"/>
        <v>4.1638851960342359E-2</v>
      </c>
      <c r="V70" s="293">
        <f t="shared" si="17"/>
        <v>4.4672643215011264E-2</v>
      </c>
      <c r="W70" s="293">
        <f t="shared" si="17"/>
        <v>4.2071916772249841E-2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0.20741165703742284</v>
      </c>
      <c r="C71" s="255">
        <f t="shared" si="18"/>
        <v>0.19881800892067439</v>
      </c>
      <c r="D71" s="255">
        <f t="shared" si="18"/>
        <v>0.20101905540297227</v>
      </c>
      <c r="E71" s="255">
        <f t="shared" si="18"/>
        <v>0.19840372554346325</v>
      </c>
      <c r="F71" s="255">
        <f t="shared" si="18"/>
        <v>0.20445500394154828</v>
      </c>
      <c r="G71" s="255">
        <f t="shared" si="18"/>
        <v>0.19833926579979155</v>
      </c>
      <c r="H71" s="255">
        <f t="shared" si="18"/>
        <v>0.1897975981522165</v>
      </c>
      <c r="I71" s="255">
        <f t="shared" si="18"/>
        <v>0.18946809474135701</v>
      </c>
      <c r="J71" s="255">
        <f t="shared" si="18"/>
        <v>0.18555651638195728</v>
      </c>
      <c r="K71" s="255">
        <f t="shared" si="18"/>
        <v>0.1896995508934376</v>
      </c>
      <c r="L71" s="255">
        <f t="shared" si="18"/>
        <v>0.174944089044034</v>
      </c>
      <c r="M71" s="255">
        <f t="shared" si="18"/>
        <v>0.17692661593070555</v>
      </c>
      <c r="N71" s="255">
        <f t="shared" si="18"/>
        <v>0.17457009496862458</v>
      </c>
      <c r="O71" s="255">
        <f t="shared" si="18"/>
        <v>0.16180073193761071</v>
      </c>
      <c r="P71" s="255">
        <f t="shared" si="18"/>
        <v>0.16189200667940565</v>
      </c>
      <c r="Q71" s="255">
        <f t="shared" si="18"/>
        <v>0.15770034144675613</v>
      </c>
      <c r="R71" s="255">
        <f t="shared" si="18"/>
        <v>0.14809490744039355</v>
      </c>
      <c r="S71" s="255">
        <f t="shared" si="18"/>
        <v>0.14754184251745717</v>
      </c>
      <c r="T71" s="255">
        <f t="shared" si="18"/>
        <v>0.13642666415376256</v>
      </c>
      <c r="U71" s="255">
        <f t="shared" si="18"/>
        <v>0.13482238373003927</v>
      </c>
      <c r="V71" s="255">
        <f t="shared" si="18"/>
        <v>0.1423149419432449</v>
      </c>
      <c r="W71" s="255">
        <f t="shared" si="18"/>
        <v>0.12940646046820672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4.6488614860743016E-2</v>
      </c>
      <c r="C73" s="254">
        <f>IF(NMM_ued!C$5=0,"",NMM_ued!C$5/C$9)</f>
        <v>4.4839324828608682E-2</v>
      </c>
      <c r="D73" s="254">
        <f>IF(NMM_ued!D$5=0,"",NMM_ued!D$5/D$9)</f>
        <v>4.5316330050169717E-2</v>
      </c>
      <c r="E73" s="254">
        <f>IF(NMM_ued!E$5=0,"",NMM_ued!E$5/E$9)</f>
        <v>4.4409649760214338E-2</v>
      </c>
      <c r="F73" s="254">
        <f>IF(NMM_ued!F$5=0,"",NMM_ued!F$5/F$9)</f>
        <v>4.2753482337311535E-2</v>
      </c>
      <c r="G73" s="254">
        <f>IF(NMM_ued!G$5=0,"",NMM_ued!G$5/G$9)</f>
        <v>4.2267395386224878E-2</v>
      </c>
      <c r="H73" s="254">
        <f>IF(NMM_ued!H$5=0,"",NMM_ued!H$5/H$9)</f>
        <v>4.1921411536501571E-2</v>
      </c>
      <c r="I73" s="254">
        <f>IF(NMM_ued!I$5=0,"",NMM_ued!I$5/I$9)</f>
        <v>4.1979074562218797E-2</v>
      </c>
      <c r="J73" s="254">
        <f>IF(NMM_ued!J$5=0,"",NMM_ued!J$5/J$9)</f>
        <v>4.2374730846928832E-2</v>
      </c>
      <c r="K73" s="254">
        <f>IF(NMM_ued!K$5=0,"",NMM_ued!K$5/K$9)</f>
        <v>4.3816822234629446E-2</v>
      </c>
      <c r="L73" s="254">
        <f>IF(NMM_ued!L$5=0,"",NMM_ued!L$5/L$9)</f>
        <v>4.1993641876019998E-2</v>
      </c>
      <c r="M73" s="254">
        <f>IF(NMM_ued!M$5=0,"",NMM_ued!M$5/M$9)</f>
        <v>4.2321663169122323E-2</v>
      </c>
      <c r="N73" s="254">
        <f>IF(NMM_ued!N$5=0,"",NMM_ued!N$5/N$9)</f>
        <v>4.2731917197564348E-2</v>
      </c>
      <c r="O73" s="254">
        <f>IF(NMM_ued!O$5=0,"",NMM_ued!O$5/O$9)</f>
        <v>4.1818736551793162E-2</v>
      </c>
      <c r="P73" s="254">
        <f>IF(NMM_ued!P$5=0,"",NMM_ued!P$5/P$9)</f>
        <v>4.2053326344332981E-2</v>
      </c>
      <c r="Q73" s="254">
        <f>IF(NMM_ued!Q$5=0,"",NMM_ued!Q$5/Q$9)</f>
        <v>4.18511435080079E-2</v>
      </c>
      <c r="R73" s="254">
        <f>IF(NMM_ued!R$5=0,"",NMM_ued!R$5/R$9)</f>
        <v>4.1781483973234126E-2</v>
      </c>
      <c r="S73" s="254">
        <f>IF(NMM_ued!S$5=0,"",NMM_ued!S$5/S$9)</f>
        <v>4.2758180691369628E-2</v>
      </c>
      <c r="T73" s="254">
        <f>IF(NMM_ued!T$5=0,"",NMM_ued!T$5/T$9)</f>
        <v>4.1517914522689617E-2</v>
      </c>
      <c r="U73" s="254">
        <f>IF(NMM_ued!U$5=0,"",NMM_ued!U$5/U$9)</f>
        <v>4.1722967190359984E-2</v>
      </c>
      <c r="V73" s="254">
        <f>IF(NMM_ued!V$5=0,"",NMM_ued!V$5/V$9)</f>
        <v>4.4530788354843961E-2</v>
      </c>
      <c r="W73" s="254">
        <f>IF(NMM_ued!W$5=0,"",NMM_ued!W$5/W$9)</f>
        <v>4.1745447580744756E-2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2.876569903266081E-2</v>
      </c>
      <c r="C74" s="293">
        <f>IF(NMM_ued!C$48=0,"",NMM_ued!C$48/C$10)</f>
        <v>2.774502571325942E-2</v>
      </c>
      <c r="D74" s="293">
        <f>IF(NMM_ued!D$48=0,"",NMM_ued!D$48/D$10)</f>
        <v>2.8794180178965831E-2</v>
      </c>
      <c r="E74" s="293">
        <f>IF(NMM_ued!E$48=0,"",NMM_ued!E$48/E$10)</f>
        <v>2.7323084519859445E-2</v>
      </c>
      <c r="F74" s="293">
        <f>IF(NMM_ued!F$48=0,"",NMM_ued!F$48/F$10)</f>
        <v>2.7755570007695286E-2</v>
      </c>
      <c r="G74" s="293">
        <f>IF(NMM_ued!G$48=0,"",NMM_ued!G$48/G$10)</f>
        <v>2.604922872777057E-2</v>
      </c>
      <c r="H74" s="293">
        <f>IF(NMM_ued!H$48=0,"",NMM_ued!H$48/H$10)</f>
        <v>2.5810452343360143E-2</v>
      </c>
      <c r="I74" s="293">
        <f>IF(NMM_ued!I$48=0,"",NMM_ued!I$48/I$10)</f>
        <v>2.5839303852971545E-2</v>
      </c>
      <c r="J74" s="293">
        <f>IF(NMM_ued!J$48=0,"",NMM_ued!J$48/J$10)</f>
        <v>2.6125697505054845E-2</v>
      </c>
      <c r="K74" s="293">
        <f>IF(NMM_ued!K$48=0,"",NMM_ued!K$48/K$10)</f>
        <v>2.7028493479087777E-2</v>
      </c>
      <c r="L74" s="293">
        <f>IF(NMM_ued!L$48=0,"",NMM_ued!L$48/L$10)</f>
        <v>2.5918836462991805E-2</v>
      </c>
      <c r="M74" s="293">
        <f>IF(NMM_ued!M$48=0,"",NMM_ued!M$48/M$10)</f>
        <v>2.6164448702552724E-2</v>
      </c>
      <c r="N74" s="293">
        <f>IF(NMM_ued!N$48=0,"",NMM_ued!N$48/N$10)</f>
        <v>2.6440036798223061E-2</v>
      </c>
      <c r="O74" s="293">
        <f>IF(NMM_ued!O$48=0,"",NMM_ued!O$48/O$10)</f>
        <v>2.5862668848385596E-2</v>
      </c>
      <c r="P74" s="293">
        <f>IF(NMM_ued!P$48=0,"",NMM_ued!P$48/P$10)</f>
        <v>2.5920974530782615E-2</v>
      </c>
      <c r="Q74" s="293">
        <f>IF(NMM_ued!Q$48=0,"",NMM_ued!Q$48/Q$10)</f>
        <v>2.5885679304461371E-2</v>
      </c>
      <c r="R74" s="293">
        <f>IF(NMM_ued!R$48=0,"",NMM_ued!R$48/R$10)</f>
        <v>2.5770152128967095E-2</v>
      </c>
      <c r="S74" s="293">
        <f>IF(NMM_ued!S$48=0,"",NMM_ued!S$48/S$10)</f>
        <v>2.630858193788134E-2</v>
      </c>
      <c r="T74" s="293">
        <f>IF(NMM_ued!T$48=0,"",NMM_ued!T$48/T$10)</f>
        <v>2.5549103918901143E-2</v>
      </c>
      <c r="U74" s="293">
        <f>IF(NMM_ued!U$48=0,"",NMM_ued!U$48/U$10)</f>
        <v>2.5661833305045009E-2</v>
      </c>
      <c r="V74" s="293">
        <f>IF(NMM_ued!V$48=0,"",NMM_ued!V$48/V$10)</f>
        <v>2.7483208720531564E-2</v>
      </c>
      <c r="W74" s="293">
        <f>IF(NMM_ued!W$48=0,"",NMM_ued!W$48/W$10)</f>
        <v>2.584848834053621E-2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0.10024615156685836</v>
      </c>
      <c r="C75" s="255">
        <f>IF(NMM_ued!C$99=0,"",NMM_ued!C$99/C$11)</f>
        <v>9.7352728223131083E-2</v>
      </c>
      <c r="D75" s="255">
        <f>IF(NMM_ued!D$99=0,"",NMM_ued!D$99/D$11)</f>
        <v>9.8717115878754369E-2</v>
      </c>
      <c r="E75" s="255">
        <f>IF(NMM_ued!E$99=0,"",NMM_ued!E$99/E$11)</f>
        <v>9.6630982113460301E-2</v>
      </c>
      <c r="F75" s="255">
        <f>IF(NMM_ued!F$99=0,"",NMM_ued!F$99/F$11)</f>
        <v>9.9832582338295769E-2</v>
      </c>
      <c r="G75" s="255">
        <f>IF(NMM_ued!G$99=0,"",NMM_ued!G$99/G$11)</f>
        <v>9.7166656394778228E-2</v>
      </c>
      <c r="H75" s="255">
        <f>IF(NMM_ued!H$99=0,"",NMM_ued!H$99/H$11)</f>
        <v>9.5161563161810223E-2</v>
      </c>
      <c r="I75" s="255">
        <f>IF(NMM_ued!I$99=0,"",NMM_ued!I$99/I$11)</f>
        <v>9.3909371318879012E-2</v>
      </c>
      <c r="J75" s="255">
        <f>IF(NMM_ued!J$99=0,"",NMM_ued!J$99/J$11)</f>
        <v>9.2184213260091616E-2</v>
      </c>
      <c r="K75" s="255">
        <f>IF(NMM_ued!K$99=0,"",NMM_ued!K$99/K$11)</f>
        <v>9.6338504364426231E-2</v>
      </c>
      <c r="L75" s="255">
        <f>IF(NMM_ued!L$99=0,"",NMM_ued!L$99/L$11)</f>
        <v>9.0131552215880692E-2</v>
      </c>
      <c r="M75" s="255">
        <f>IF(NMM_ued!M$99=0,"",NMM_ued!M$99/M$11)</f>
        <v>9.0377730100597867E-2</v>
      </c>
      <c r="N75" s="255">
        <f>IF(NMM_ued!N$99=0,"",NMM_ued!N$99/N$11)</f>
        <v>8.8645483015591775E-2</v>
      </c>
      <c r="O75" s="255">
        <f>IF(NMM_ued!O$99=0,"",NMM_ued!O$99/O$11)</f>
        <v>8.3991832498559293E-2</v>
      </c>
      <c r="P75" s="255">
        <f>IF(NMM_ued!P$99=0,"",NMM_ued!P$99/P$11)</f>
        <v>8.4096148436228285E-2</v>
      </c>
      <c r="Q75" s="255">
        <f>IF(NMM_ued!Q$99=0,"",NMM_ued!Q$99/Q$11)</f>
        <v>8.3007345694734141E-2</v>
      </c>
      <c r="R75" s="255">
        <f>IF(NMM_ued!R$99=0,"",NMM_ued!R$99/R$11)</f>
        <v>7.9646881162820676E-2</v>
      </c>
      <c r="S75" s="255">
        <f>IF(NMM_ued!S$99=0,"",NMM_ued!S$99/S$11)</f>
        <v>8.0903074212955201E-2</v>
      </c>
      <c r="T75" s="255">
        <f>IF(NMM_ued!T$99=0,"",NMM_ued!T$99/T$11)</f>
        <v>7.6356503675162959E-2</v>
      </c>
      <c r="U75" s="255">
        <f>IF(NMM_ued!U$99=0,"",NMM_ued!U$99/U$11)</f>
        <v>7.6316904564431451E-2</v>
      </c>
      <c r="V75" s="255">
        <f>IF(NMM_ued!V$99=0,"",NMM_ued!V$99/V$11)</f>
        <v>8.1098309892521689E-2</v>
      </c>
      <c r="W75" s="255">
        <f>IF(NMM_ued!W$99=0,"",NMM_ued!W$99/W$11)</f>
        <v>7.5287075354662877E-2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5.1242348212893516</v>
      </c>
      <c r="C76" s="256">
        <f t="shared" si="19"/>
        <v>5.3300421284632238</v>
      </c>
      <c r="D76" s="256">
        <f t="shared" si="19"/>
        <v>5.3128203822897584</v>
      </c>
      <c r="E76" s="256">
        <f t="shared" si="19"/>
        <v>5.2733895736525618</v>
      </c>
      <c r="F76" s="256">
        <f t="shared" si="19"/>
        <v>5.2212753070878284</v>
      </c>
      <c r="G76" s="256">
        <f t="shared" si="19"/>
        <v>5.246397905969741</v>
      </c>
      <c r="H76" s="256">
        <f t="shared" si="19"/>
        <v>5.4050992240911278</v>
      </c>
      <c r="I76" s="256">
        <f t="shared" si="19"/>
        <v>5.5190967524300376</v>
      </c>
      <c r="J76" s="256">
        <f t="shared" si="19"/>
        <v>5.2801224490398528</v>
      </c>
      <c r="K76" s="256">
        <f t="shared" si="19"/>
        <v>5.4273537879029856</v>
      </c>
      <c r="L76" s="256">
        <f t="shared" si="19"/>
        <v>5.4852686775637185</v>
      </c>
      <c r="M76" s="256">
        <f t="shared" si="19"/>
        <v>5.5024062826824149</v>
      </c>
      <c r="N76" s="256">
        <f t="shared" si="19"/>
        <v>5.2042553446163371</v>
      </c>
      <c r="O76" s="256">
        <f t="shared" si="19"/>
        <v>5.0429844456236381</v>
      </c>
      <c r="P76" s="256">
        <f t="shared" si="19"/>
        <v>5.0218514638507532</v>
      </c>
      <c r="Q76" s="256">
        <f t="shared" si="19"/>
        <v>4.7994253166552143</v>
      </c>
      <c r="R76" s="256">
        <f t="shared" si="19"/>
        <v>4.7527181047846012</v>
      </c>
      <c r="S76" s="256">
        <f t="shared" si="19"/>
        <v>4.8437179998355164</v>
      </c>
      <c r="T76" s="256">
        <f t="shared" si="19"/>
        <v>4.8308646498593468</v>
      </c>
      <c r="U76" s="256">
        <f t="shared" si="19"/>
        <v>4.8590554154336498</v>
      </c>
      <c r="V76" s="256">
        <f t="shared" si="19"/>
        <v>4.64365864670419</v>
      </c>
      <c r="W76" s="256">
        <f t="shared" si="19"/>
        <v>4.6621956272044374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8.466120060821936</v>
      </c>
      <c r="C77" s="257">
        <f t="shared" si="20"/>
        <v>8.7506104811150092</v>
      </c>
      <c r="D77" s="257">
        <f t="shared" si="20"/>
        <v>8.3981709130815503</v>
      </c>
      <c r="E77" s="257">
        <f t="shared" si="20"/>
        <v>8.6025527694863122</v>
      </c>
      <c r="F77" s="257">
        <f t="shared" si="20"/>
        <v>8.7896475973237678</v>
      </c>
      <c r="G77" s="257">
        <f t="shared" si="20"/>
        <v>9.6676612120120957</v>
      </c>
      <c r="H77" s="257">
        <f t="shared" si="20"/>
        <v>8.6245010306777576</v>
      </c>
      <c r="I77" s="257">
        <f t="shared" si="20"/>
        <v>8.8003863988903159</v>
      </c>
      <c r="J77" s="257">
        <f t="shared" si="20"/>
        <v>8.8196656038340642</v>
      </c>
      <c r="K77" s="257">
        <f t="shared" si="20"/>
        <v>8.763817843169468</v>
      </c>
      <c r="L77" s="257">
        <f t="shared" si="20"/>
        <v>8.6114943953904444</v>
      </c>
      <c r="M77" s="257">
        <f t="shared" si="20"/>
        <v>8.9310400056438795</v>
      </c>
      <c r="N77" s="257">
        <f t="shared" si="20"/>
        <v>9.0056568144706972</v>
      </c>
      <c r="O77" s="257">
        <f t="shared" si="20"/>
        <v>9.49060560317265</v>
      </c>
      <c r="P77" s="257">
        <f t="shared" si="20"/>
        <v>9.6328886185987557</v>
      </c>
      <c r="Q77" s="257">
        <f t="shared" si="20"/>
        <v>9.8534214439449137</v>
      </c>
      <c r="R77" s="257">
        <f t="shared" si="20"/>
        <v>9.4692757211962242</v>
      </c>
      <c r="S77" s="257">
        <f t="shared" si="20"/>
        <v>9.3427889092053302</v>
      </c>
      <c r="T77" s="257">
        <f t="shared" si="20"/>
        <v>10.105885684455176</v>
      </c>
      <c r="U77" s="257">
        <f t="shared" si="20"/>
        <v>9.7477207548194738</v>
      </c>
      <c r="V77" s="257">
        <f t="shared" si="20"/>
        <v>8.5595614992627684</v>
      </c>
      <c r="W77" s="257">
        <f t="shared" si="20"/>
        <v>9.6632409028975808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3.0928920198354768</v>
      </c>
      <c r="C78" s="295">
        <f t="shared" si="21"/>
        <v>3.1238676059981714</v>
      </c>
      <c r="D78" s="295">
        <f t="shared" si="21"/>
        <v>3.1759870935772279</v>
      </c>
      <c r="E78" s="295">
        <f t="shared" si="21"/>
        <v>3.1905891844128567</v>
      </c>
      <c r="F78" s="295">
        <f t="shared" si="21"/>
        <v>3.1401725066764961</v>
      </c>
      <c r="G78" s="295">
        <f t="shared" si="21"/>
        <v>3.1344667124759855</v>
      </c>
      <c r="H78" s="295">
        <f t="shared" si="21"/>
        <v>3.1764894541578874</v>
      </c>
      <c r="I78" s="295">
        <f t="shared" si="21"/>
        <v>3.2391472779762753</v>
      </c>
      <c r="J78" s="295">
        <f t="shared" si="21"/>
        <v>3.1806769923335612</v>
      </c>
      <c r="K78" s="295">
        <f t="shared" si="21"/>
        <v>3.1199752941054024</v>
      </c>
      <c r="L78" s="295">
        <f t="shared" si="21"/>
        <v>3.1472152822568975</v>
      </c>
      <c r="M78" s="295">
        <f t="shared" si="21"/>
        <v>3.1810600250674117</v>
      </c>
      <c r="N78" s="295">
        <f t="shared" si="21"/>
        <v>3.0649917154210766</v>
      </c>
      <c r="O78" s="295">
        <f t="shared" si="21"/>
        <v>2.9351054655539612</v>
      </c>
      <c r="P78" s="295">
        <f t="shared" si="21"/>
        <v>2.7783092885797216</v>
      </c>
      <c r="Q78" s="295">
        <f t="shared" si="21"/>
        <v>2.8258051060768001</v>
      </c>
      <c r="R78" s="295">
        <f t="shared" si="21"/>
        <v>2.7304032035358992</v>
      </c>
      <c r="S78" s="295">
        <f t="shared" si="21"/>
        <v>2.5866558764670335</v>
      </c>
      <c r="T78" s="295">
        <f t="shared" si="21"/>
        <v>2.5593267325334574</v>
      </c>
      <c r="U78" s="295">
        <f t="shared" si="21"/>
        <v>2.5365803566332623</v>
      </c>
      <c r="V78" s="295">
        <f t="shared" si="21"/>
        <v>2.5585716555301148</v>
      </c>
      <c r="W78" s="295">
        <f t="shared" si="21"/>
        <v>2.5323780344284255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2.493334473722693</v>
      </c>
      <c r="C79" s="258">
        <f t="shared" si="22"/>
        <v>2.4346203771072519</v>
      </c>
      <c r="D79" s="258">
        <f t="shared" si="22"/>
        <v>2.4070982443059457</v>
      </c>
      <c r="E79" s="258">
        <f t="shared" si="22"/>
        <v>2.5253511847583243</v>
      </c>
      <c r="F79" s="258">
        <f t="shared" si="22"/>
        <v>2.5069920365575831</v>
      </c>
      <c r="G79" s="258">
        <f t="shared" si="22"/>
        <v>2.5948850240174623</v>
      </c>
      <c r="H79" s="258">
        <f t="shared" si="22"/>
        <v>2.4506680761141251</v>
      </c>
      <c r="I79" s="258">
        <f t="shared" si="22"/>
        <v>2.5772109988944032</v>
      </c>
      <c r="J79" s="258">
        <f t="shared" si="22"/>
        <v>2.6161467907566385</v>
      </c>
      <c r="K79" s="258">
        <f t="shared" si="22"/>
        <v>2.3703436959164379</v>
      </c>
      <c r="L79" s="258">
        <f t="shared" si="22"/>
        <v>2.2788806780447151</v>
      </c>
      <c r="M79" s="258">
        <f t="shared" si="22"/>
        <v>2.380577866305575</v>
      </c>
      <c r="N79" s="258">
        <f t="shared" si="22"/>
        <v>2.4418708883790545</v>
      </c>
      <c r="O79" s="258">
        <f t="shared" si="22"/>
        <v>2.4769677633001139</v>
      </c>
      <c r="P79" s="258">
        <f t="shared" si="22"/>
        <v>2.4789763485371874</v>
      </c>
      <c r="Q79" s="258">
        <f t="shared" si="22"/>
        <v>2.4421184519967079</v>
      </c>
      <c r="R79" s="258">
        <f t="shared" si="22"/>
        <v>2.4746658513478708</v>
      </c>
      <c r="S79" s="258">
        <f t="shared" si="22"/>
        <v>2.3795066734386987</v>
      </c>
      <c r="T79" s="258">
        <f t="shared" si="22"/>
        <v>2.4803732197607204</v>
      </c>
      <c r="U79" s="258">
        <f t="shared" si="22"/>
        <v>2.4426173955849539</v>
      </c>
      <c r="V79" s="258">
        <f t="shared" si="22"/>
        <v>2.3840304700189683</v>
      </c>
      <c r="W79" s="258">
        <f t="shared" si="22"/>
        <v>2.4397557429427765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IT: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3172.3874999999989</v>
      </c>
      <c r="C5" s="225">
        <v>3111.4583230021999</v>
      </c>
      <c r="D5" s="225">
        <v>3287.1945575478662</v>
      </c>
      <c r="E5" s="225">
        <v>3382.400035335374</v>
      </c>
      <c r="F5" s="225">
        <v>3365.538160528316</v>
      </c>
      <c r="G5" s="225">
        <v>2962.0809820540981</v>
      </c>
      <c r="H5" s="225">
        <v>3469.8039074200551</v>
      </c>
      <c r="I5" s="225">
        <v>3451.542695336148</v>
      </c>
      <c r="J5" s="225">
        <v>3159.3135616365512</v>
      </c>
      <c r="K5" s="225">
        <v>2548.9433515204541</v>
      </c>
      <c r="L5" s="225">
        <v>2685.719840543808</v>
      </c>
      <c r="M5" s="225">
        <v>2486.1356329531891</v>
      </c>
      <c r="N5" s="225">
        <v>2032.442828273767</v>
      </c>
      <c r="O5" s="225">
        <v>1656.567749264485</v>
      </c>
      <c r="P5" s="225">
        <v>1502.9791747564771</v>
      </c>
      <c r="Q5" s="225">
        <v>1441.091734270115</v>
      </c>
      <c r="R5" s="225">
        <v>1417.0812623166671</v>
      </c>
      <c r="S5" s="225">
        <v>1425.8757753852949</v>
      </c>
      <c r="T5" s="225">
        <v>1302.432261990293</v>
      </c>
      <c r="U5" s="225">
        <v>1375.1969395360161</v>
      </c>
      <c r="V5" s="225">
        <v>1490.427692794193</v>
      </c>
      <c r="W5" s="225">
        <v>1422.8962127344389</v>
      </c>
      <c r="DA5" s="89" t="s">
        <v>1441</v>
      </c>
    </row>
    <row r="6" spans="1:105" ht="12" customHeight="1" x14ac:dyDescent="0.25">
      <c r="A6" s="55" t="s">
        <v>92</v>
      </c>
      <c r="B6" s="261">
        <v>15.340757573160509</v>
      </c>
      <c r="C6" s="261">
        <v>15.04612151957263</v>
      </c>
      <c r="D6" s="261">
        <v>15.895931629776999</v>
      </c>
      <c r="E6" s="261">
        <v>16.356318059357221</v>
      </c>
      <c r="F6" s="261">
        <v>16.274778860995209</v>
      </c>
      <c r="G6" s="261">
        <v>14.323775471237809</v>
      </c>
      <c r="H6" s="261">
        <v>16.778978157662401</v>
      </c>
      <c r="I6" s="261">
        <v>16.690672164913408</v>
      </c>
      <c r="J6" s="261">
        <v>15.27753575080723</v>
      </c>
      <c r="K6" s="261">
        <v>12.325960187208629</v>
      </c>
      <c r="L6" s="261">
        <v>12.98737212374416</v>
      </c>
      <c r="M6" s="261">
        <v>12.02224004448882</v>
      </c>
      <c r="N6" s="261">
        <v>9.8283115507973999</v>
      </c>
      <c r="O6" s="261">
        <v>8.0106872962338649</v>
      </c>
      <c r="P6" s="261">
        <v>7.2679769282445976</v>
      </c>
      <c r="Q6" s="261">
        <v>6.9687069868111458</v>
      </c>
      <c r="R6" s="261">
        <v>6.8525992195678578</v>
      </c>
      <c r="S6" s="261">
        <v>6.8951269665610697</v>
      </c>
      <c r="T6" s="261">
        <v>6.2981894824193949</v>
      </c>
      <c r="U6" s="261">
        <v>6.6500586276984821</v>
      </c>
      <c r="V6" s="261">
        <v>7.2072815554480663</v>
      </c>
      <c r="W6" s="261">
        <v>6.8807186547453032</v>
      </c>
      <c r="DA6" s="67" t="s">
        <v>1442</v>
      </c>
    </row>
    <row r="7" spans="1:105" ht="12" customHeight="1" x14ac:dyDescent="0.25">
      <c r="A7" s="202" t="s">
        <v>93</v>
      </c>
      <c r="B7" s="226">
        <v>6.1338615857310206</v>
      </c>
      <c r="C7" s="226">
        <v>6.016054054893301</v>
      </c>
      <c r="D7" s="226">
        <v>6.355842853802959</v>
      </c>
      <c r="E7" s="226">
        <v>6.539924156276224</v>
      </c>
      <c r="F7" s="226">
        <v>6.5073214536926756</v>
      </c>
      <c r="G7" s="226">
        <v>5.727230595142041</v>
      </c>
      <c r="H7" s="226">
        <v>6.7089209302915576</v>
      </c>
      <c r="I7" s="226">
        <v>6.6736125868717711</v>
      </c>
      <c r="J7" s="226">
        <v>6.1085829183859914</v>
      </c>
      <c r="K7" s="226">
        <v>4.9284224288796104</v>
      </c>
      <c r="L7" s="226">
        <v>5.1928819414239724</v>
      </c>
      <c r="M7" s="226">
        <v>4.8069827080993788</v>
      </c>
      <c r="N7" s="226">
        <v>3.929760468903142</v>
      </c>
      <c r="O7" s="226">
        <v>3.2030000374713761</v>
      </c>
      <c r="P7" s="226">
        <v>2.906034090789321</v>
      </c>
      <c r="Q7" s="226">
        <v>2.786373742285134</v>
      </c>
      <c r="R7" s="226">
        <v>2.7399491136511078</v>
      </c>
      <c r="S7" s="226">
        <v>2.7569534442628991</v>
      </c>
      <c r="T7" s="226">
        <v>2.5182734517268339</v>
      </c>
      <c r="U7" s="226">
        <v>2.6589651107363919</v>
      </c>
      <c r="V7" s="226">
        <v>2.881765601188806</v>
      </c>
      <c r="W7" s="226">
        <v>2.7511924125836948</v>
      </c>
      <c r="DA7" s="174" t="s">
        <v>1443</v>
      </c>
    </row>
    <row r="8" spans="1:105" ht="12" customHeight="1" x14ac:dyDescent="0.25">
      <c r="A8" s="202" t="s">
        <v>94</v>
      </c>
      <c r="B8" s="226">
        <v>24.866094073699021</v>
      </c>
      <c r="C8" s="226">
        <v>26.87534468536947</v>
      </c>
      <c r="D8" s="226">
        <v>29.536405508380291</v>
      </c>
      <c r="E8" s="226">
        <v>27.125344666215099</v>
      </c>
      <c r="F8" s="226">
        <v>25.383140125172819</v>
      </c>
      <c r="G8" s="226">
        <v>21.511145032569051</v>
      </c>
      <c r="H8" s="226">
        <v>30.22510309579479</v>
      </c>
      <c r="I8" s="226">
        <v>29.860744365887872</v>
      </c>
      <c r="J8" s="226">
        <v>24.46681393705444</v>
      </c>
      <c r="K8" s="226">
        <v>23.49266871344912</v>
      </c>
      <c r="L8" s="226">
        <v>25.614042536852299</v>
      </c>
      <c r="M8" s="226">
        <v>22.556153392953611</v>
      </c>
      <c r="N8" s="226">
        <v>16.633655118256652</v>
      </c>
      <c r="O8" s="226">
        <v>13.69751001067787</v>
      </c>
      <c r="P8" s="226">
        <v>13.53303123315119</v>
      </c>
      <c r="Q8" s="226">
        <v>10.72110963887739</v>
      </c>
      <c r="R8" s="226">
        <v>11.55801416690969</v>
      </c>
      <c r="S8" s="226">
        <v>13.31997259288323</v>
      </c>
      <c r="T8" s="226">
        <v>11.656052224318451</v>
      </c>
      <c r="U8" s="226">
        <v>12.586006350303711</v>
      </c>
      <c r="V8" s="226">
        <v>13.13967932800851</v>
      </c>
      <c r="W8" s="226">
        <v>12.736951940500861</v>
      </c>
      <c r="DA8" s="174" t="s">
        <v>1444</v>
      </c>
    </row>
    <row r="9" spans="1:105" ht="12" customHeight="1" x14ac:dyDescent="0.25">
      <c r="A9" s="202" t="s">
        <v>95</v>
      </c>
      <c r="B9" s="226">
        <v>3.0608271840325632</v>
      </c>
      <c r="C9" s="226">
        <v>3.002040645107285</v>
      </c>
      <c r="D9" s="226">
        <v>3.1715969316318859</v>
      </c>
      <c r="E9" s="226">
        <v>3.263454409471457</v>
      </c>
      <c r="F9" s="226">
        <v>3.247185500082828</v>
      </c>
      <c r="G9" s="226">
        <v>2.8579163141883241</v>
      </c>
      <c r="H9" s="226">
        <v>3.347784633212282</v>
      </c>
      <c r="I9" s="226">
        <v>3.330165595701907</v>
      </c>
      <c r="J9" s="226">
        <v>3.0482130043507478</v>
      </c>
      <c r="K9" s="226">
        <v>2.4593070994302031</v>
      </c>
      <c r="L9" s="226">
        <v>2.5912737005277582</v>
      </c>
      <c r="M9" s="226">
        <v>2.3987080798093259</v>
      </c>
      <c r="N9" s="226">
        <v>1.9609698559120281</v>
      </c>
      <c r="O9" s="226">
        <v>1.5983128161802671</v>
      </c>
      <c r="P9" s="226">
        <v>1.4501253441233679</v>
      </c>
      <c r="Q9" s="226">
        <v>1.390414240044261</v>
      </c>
      <c r="R9" s="226">
        <v>1.3672481213854699</v>
      </c>
      <c r="S9" s="226">
        <v>1.3757333662276301</v>
      </c>
      <c r="T9" s="226">
        <v>1.256630872761108</v>
      </c>
      <c r="U9" s="226">
        <v>1.3268367045106959</v>
      </c>
      <c r="V9" s="226">
        <v>1.438015248118355</v>
      </c>
      <c r="W9" s="226">
        <v>1.3728585830057849</v>
      </c>
      <c r="DA9" s="174" t="s">
        <v>1445</v>
      </c>
    </row>
    <row r="10" spans="1:105" ht="12" customHeight="1" x14ac:dyDescent="0.25">
      <c r="A10" s="56" t="s">
        <v>96</v>
      </c>
      <c r="B10" s="262">
        <v>12.444935937168671</v>
      </c>
      <c r="C10" s="262">
        <v>12.42970975595458</v>
      </c>
      <c r="D10" s="262">
        <v>13.2645913651026</v>
      </c>
      <c r="E10" s="262">
        <v>13.165035862347439</v>
      </c>
      <c r="F10" s="262">
        <v>12.656166580574549</v>
      </c>
      <c r="G10" s="262">
        <v>10.96087739991771</v>
      </c>
      <c r="H10" s="262">
        <v>13.51014920923684</v>
      </c>
      <c r="I10" s="262">
        <v>13.5529059192381</v>
      </c>
      <c r="J10" s="262">
        <v>11.85747220181576</v>
      </c>
      <c r="K10" s="262">
        <v>10.081926704168829</v>
      </c>
      <c r="L10" s="262">
        <v>10.779101765612809</v>
      </c>
      <c r="M10" s="262">
        <v>9.7415108705581126</v>
      </c>
      <c r="N10" s="262">
        <v>7.6360799016315628</v>
      </c>
      <c r="O10" s="262">
        <v>6.2527948945071703</v>
      </c>
      <c r="P10" s="262">
        <v>5.9178046264335009</v>
      </c>
      <c r="Q10" s="262">
        <v>5.1586306520295304</v>
      </c>
      <c r="R10" s="262">
        <v>5.3985353778827223</v>
      </c>
      <c r="S10" s="262">
        <v>5.708317083397791</v>
      </c>
      <c r="T10" s="262">
        <v>5.1212575033090202</v>
      </c>
      <c r="U10" s="262">
        <v>5.4293340494974203</v>
      </c>
      <c r="V10" s="262">
        <v>5.7271987707231311</v>
      </c>
      <c r="W10" s="262">
        <v>5.5641892493896554</v>
      </c>
      <c r="DA10" s="68" t="s">
        <v>1446</v>
      </c>
    </row>
    <row r="11" spans="1:105" ht="12" customHeight="1" x14ac:dyDescent="0.25">
      <c r="A11" s="37" t="s">
        <v>160</v>
      </c>
      <c r="B11" s="228">
        <v>1.3227547509686679E-2</v>
      </c>
      <c r="C11" s="228">
        <v>0.110451058788852</v>
      </c>
      <c r="D11" s="228">
        <v>0.1117623686842841</v>
      </c>
      <c r="E11" s="228">
        <v>0.1424181678048615</v>
      </c>
      <c r="F11" s="228">
        <v>0.16387726415250589</v>
      </c>
      <c r="G11" s="228">
        <v>0.1379599431072418</v>
      </c>
      <c r="H11" s="228">
        <v>0.13699836468851159</v>
      </c>
      <c r="I11" s="228">
        <v>0.17916097231363259</v>
      </c>
      <c r="J11" s="228">
        <v>0.14740842250238601</v>
      </c>
      <c r="K11" s="228">
        <v>0.11621558675815501</v>
      </c>
      <c r="L11" s="228">
        <v>0.17998599624944969</v>
      </c>
      <c r="M11" s="228">
        <v>0.1441207064752765</v>
      </c>
      <c r="N11" s="228">
        <v>9.7340669427708221E-2</v>
      </c>
      <c r="O11" s="228">
        <v>5.3116977751648101E-2</v>
      </c>
      <c r="P11" s="228">
        <v>6.5847002421209624E-2</v>
      </c>
      <c r="Q11" s="228">
        <v>8.5653192114022045E-2</v>
      </c>
      <c r="R11" s="228">
        <v>7.6179945776367108E-2</v>
      </c>
      <c r="S11" s="228">
        <v>7.2649121019542226E-2</v>
      </c>
      <c r="T11" s="228">
        <v>6.8060463830744364E-2</v>
      </c>
      <c r="U11" s="228">
        <v>6.7685778036557537E-2</v>
      </c>
      <c r="V11" s="228">
        <v>7.27493949881238E-2</v>
      </c>
      <c r="W11" s="228">
        <v>8.3333370685505712E-2</v>
      </c>
      <c r="DA11" s="69" t="s">
        <v>1447</v>
      </c>
    </row>
    <row r="12" spans="1:105" ht="12" customHeight="1" x14ac:dyDescent="0.25">
      <c r="A12" s="37" t="s">
        <v>162</v>
      </c>
      <c r="B12" s="228">
        <v>9.3205059634503975</v>
      </c>
      <c r="C12" s="228">
        <v>8.673208282612487</v>
      </c>
      <c r="D12" s="228">
        <v>8.9224521221810349</v>
      </c>
      <c r="E12" s="228">
        <v>9.4426699842418156</v>
      </c>
      <c r="F12" s="228">
        <v>9.1965810351660799</v>
      </c>
      <c r="G12" s="228">
        <v>8.0150275540932352</v>
      </c>
      <c r="H12" s="228">
        <v>8.5662569018964376</v>
      </c>
      <c r="I12" s="228">
        <v>8.5470958824069054</v>
      </c>
      <c r="J12" s="228">
        <v>7.9756903375530976</v>
      </c>
      <c r="K12" s="228">
        <v>5.7581276753623882</v>
      </c>
      <c r="L12" s="228">
        <v>6.0208787612484276</v>
      </c>
      <c r="M12" s="228">
        <v>5.4755009024397081</v>
      </c>
      <c r="N12" s="228">
        <v>4.8395484228698562</v>
      </c>
      <c r="O12" s="228">
        <v>4.0242972829275789</v>
      </c>
      <c r="P12" s="228">
        <v>3.633559208810782</v>
      </c>
      <c r="Q12" s="228">
        <v>3.4637637097326648</v>
      </c>
      <c r="R12" s="228">
        <v>3.5605968428083679</v>
      </c>
      <c r="S12" s="228">
        <v>3.4900096156557492</v>
      </c>
      <c r="T12" s="228">
        <v>3.238090229091684</v>
      </c>
      <c r="U12" s="228">
        <v>3.3558404117871792</v>
      </c>
      <c r="V12" s="228">
        <v>3.5128101539239411</v>
      </c>
      <c r="W12" s="228">
        <v>3.3233894868959402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0.1023729659615885</v>
      </c>
      <c r="DA14" s="69" t="s">
        <v>1450</v>
      </c>
    </row>
    <row r="15" spans="1:105" ht="12" customHeight="1" x14ac:dyDescent="0.25">
      <c r="A15" s="37" t="s">
        <v>38</v>
      </c>
      <c r="B15" s="228">
        <v>3.1112024262085858</v>
      </c>
      <c r="C15" s="228">
        <v>3.6460504145532409</v>
      </c>
      <c r="D15" s="228">
        <v>4.2303768742372778</v>
      </c>
      <c r="E15" s="228">
        <v>3.5799477103007669</v>
      </c>
      <c r="F15" s="228">
        <v>3.2957082812559668</v>
      </c>
      <c r="G15" s="228">
        <v>2.807889902717235</v>
      </c>
      <c r="H15" s="228">
        <v>4.806893942651886</v>
      </c>
      <c r="I15" s="228">
        <v>4.826649064517559</v>
      </c>
      <c r="J15" s="228">
        <v>3.7343734417602761</v>
      </c>
      <c r="K15" s="228">
        <v>4.20758344204829</v>
      </c>
      <c r="L15" s="228">
        <v>4.5782370081149377</v>
      </c>
      <c r="M15" s="228">
        <v>4.1218892616431289</v>
      </c>
      <c r="N15" s="228">
        <v>2.6991908093339991</v>
      </c>
      <c r="O15" s="228">
        <v>2.1753806338279431</v>
      </c>
      <c r="P15" s="228">
        <v>2.2183984152015102</v>
      </c>
      <c r="Q15" s="228">
        <v>1.609213750182843</v>
      </c>
      <c r="R15" s="228">
        <v>1.761758589297987</v>
      </c>
      <c r="S15" s="228">
        <v>2.1456583467225001</v>
      </c>
      <c r="T15" s="228">
        <v>1.8151068103865911</v>
      </c>
      <c r="U15" s="228">
        <v>2.0058078596736841</v>
      </c>
      <c r="V15" s="228">
        <v>2.141639221811066</v>
      </c>
      <c r="W15" s="228">
        <v>2.05509342584662</v>
      </c>
      <c r="DA15" s="69" t="s">
        <v>1451</v>
      </c>
    </row>
    <row r="16" spans="1:105" ht="12" customHeight="1" x14ac:dyDescent="0.25">
      <c r="A16" s="57" t="s">
        <v>1452</v>
      </c>
      <c r="B16" s="263">
        <v>98.528677042830083</v>
      </c>
      <c r="C16" s="263">
        <v>106.4900723479648</v>
      </c>
      <c r="D16" s="263">
        <v>117.03418119130269</v>
      </c>
      <c r="E16" s="263">
        <v>107.48066489138751</v>
      </c>
      <c r="F16" s="263">
        <v>100.5774050525828</v>
      </c>
      <c r="G16" s="263">
        <v>85.235126009486223</v>
      </c>
      <c r="H16" s="263">
        <v>119.7630561794462</v>
      </c>
      <c r="I16" s="263">
        <v>118.3193319049246</v>
      </c>
      <c r="J16" s="263">
        <v>96.946581217226239</v>
      </c>
      <c r="K16" s="263">
        <v>93.086656942631663</v>
      </c>
      <c r="L16" s="263">
        <v>101.4923259517537</v>
      </c>
      <c r="M16" s="263">
        <v>89.375836285182189</v>
      </c>
      <c r="N16" s="263">
        <v>65.908703969795994</v>
      </c>
      <c r="O16" s="263">
        <v>54.274609278523023</v>
      </c>
      <c r="P16" s="263">
        <v>53.622883426312633</v>
      </c>
      <c r="Q16" s="263">
        <v>42.481008316743051</v>
      </c>
      <c r="R16" s="263">
        <v>45.79713411091808</v>
      </c>
      <c r="S16" s="263">
        <v>52.778666160185978</v>
      </c>
      <c r="T16" s="263">
        <v>46.185597215244186</v>
      </c>
      <c r="U16" s="263">
        <v>49.870419989270573</v>
      </c>
      <c r="V16" s="263">
        <v>52.064277450194417</v>
      </c>
      <c r="W16" s="263">
        <v>50.468522339543028</v>
      </c>
      <c r="DA16" s="70" t="s">
        <v>1453</v>
      </c>
    </row>
    <row r="17" spans="1:105" ht="12" customHeight="1" x14ac:dyDescent="0.25">
      <c r="A17" s="57" t="s">
        <v>1454</v>
      </c>
      <c r="B17" s="263">
        <v>1145.5237453785051</v>
      </c>
      <c r="C17" s="263">
        <v>1113.808277294906</v>
      </c>
      <c r="D17" s="263">
        <v>1172.239206757396</v>
      </c>
      <c r="E17" s="263">
        <v>1219.0255093076039</v>
      </c>
      <c r="F17" s="263">
        <v>1212.7940729915319</v>
      </c>
      <c r="G17" s="263">
        <v>1070.859511207964</v>
      </c>
      <c r="H17" s="263">
        <v>1232.1287488473311</v>
      </c>
      <c r="I17" s="263">
        <v>1227.785217064627</v>
      </c>
      <c r="J17" s="263">
        <v>1135.2666613068891</v>
      </c>
      <c r="K17" s="263">
        <v>900.57318356118253</v>
      </c>
      <c r="L17" s="263">
        <v>944.9617077355922</v>
      </c>
      <c r="M17" s="263">
        <v>878.62852069851624</v>
      </c>
      <c r="N17" s="263">
        <v>723.70703001495656</v>
      </c>
      <c r="O17" s="263">
        <v>588.30003722719653</v>
      </c>
      <c r="P17" s="263">
        <v>526.08786577198691</v>
      </c>
      <c r="Q17" s="263">
        <v>512.44153389831592</v>
      </c>
      <c r="R17" s="263">
        <v>501.10550217705651</v>
      </c>
      <c r="S17" s="263">
        <v>496.30119806152157</v>
      </c>
      <c r="T17" s="263">
        <v>454.28664236632898</v>
      </c>
      <c r="U17" s="263">
        <v>476.89957479663661</v>
      </c>
      <c r="V17" s="263">
        <v>519.40737860456056</v>
      </c>
      <c r="W17" s="263">
        <v>500.81733589199428</v>
      </c>
      <c r="DA17" s="70" t="s">
        <v>1455</v>
      </c>
    </row>
    <row r="18" spans="1:105" ht="12" customHeight="1" x14ac:dyDescent="0.25">
      <c r="A18" s="18" t="s">
        <v>30</v>
      </c>
      <c r="B18" s="232">
        <v>55.462154392663258</v>
      </c>
      <c r="C18" s="232">
        <v>58.239035786998834</v>
      </c>
      <c r="D18" s="232">
        <v>55.054893062084908</v>
      </c>
      <c r="E18" s="232">
        <v>73.90271128836585</v>
      </c>
      <c r="F18" s="232">
        <v>35.827995746596443</v>
      </c>
      <c r="G18" s="232">
        <v>40.850071655077407</v>
      </c>
      <c r="H18" s="232">
        <v>16.668596652965441</v>
      </c>
      <c r="I18" s="232">
        <v>86.429281381978043</v>
      </c>
      <c r="J18" s="232">
        <v>77.2765077738526</v>
      </c>
      <c r="K18" s="232">
        <v>16.156393407221358</v>
      </c>
      <c r="L18" s="232">
        <v>9.9586615950979898</v>
      </c>
      <c r="M18" s="232">
        <v>48.442409795079733</v>
      </c>
      <c r="N18" s="232">
        <v>38.402855589952082</v>
      </c>
      <c r="O18" s="232">
        <v>27.56879897011861</v>
      </c>
      <c r="P18" s="232">
        <v>38.677809546143472</v>
      </c>
      <c r="Q18" s="232">
        <v>13.070668515294511</v>
      </c>
      <c r="R18" s="232">
        <v>25.228631178253611</v>
      </c>
      <c r="S18" s="232">
        <v>19.2638277636153</v>
      </c>
      <c r="T18" s="232">
        <v>19.459311322523089</v>
      </c>
      <c r="U18" s="232">
        <v>21.255242066239209</v>
      </c>
      <c r="V18" s="232">
        <v>18.572286060466929</v>
      </c>
      <c r="W18" s="232">
        <v>3.6538843478570469</v>
      </c>
      <c r="DA18" s="71" t="s">
        <v>1456</v>
      </c>
    </row>
    <row r="19" spans="1:105" ht="12" customHeight="1" x14ac:dyDescent="0.25">
      <c r="A19" s="18" t="s">
        <v>33</v>
      </c>
      <c r="B19" s="232">
        <v>24.104444216187279</v>
      </c>
      <c r="C19" s="232">
        <v>24.703970700521399</v>
      </c>
      <c r="D19" s="232">
        <v>24.251664938065829</v>
      </c>
      <c r="E19" s="232">
        <v>25.046100275539231</v>
      </c>
      <c r="F19" s="232">
        <v>23.094490809545981</v>
      </c>
      <c r="G19" s="232">
        <v>19.238161114347101</v>
      </c>
      <c r="H19" s="232">
        <v>23.772303596170101</v>
      </c>
      <c r="I19" s="232">
        <v>24.31658058473899</v>
      </c>
      <c r="J19" s="232">
        <v>16.786970916525728</v>
      </c>
      <c r="K19" s="232">
        <v>16.31518123566001</v>
      </c>
      <c r="L19" s="232">
        <v>21.776836537770979</v>
      </c>
      <c r="M19" s="232">
        <v>16.738843778339142</v>
      </c>
      <c r="N19" s="232">
        <v>13.151130865123751</v>
      </c>
      <c r="O19" s="232">
        <v>9.9288507329277493</v>
      </c>
      <c r="P19" s="232">
        <v>6.0129966794920264</v>
      </c>
      <c r="Q19" s="232">
        <v>8.9734473219087771</v>
      </c>
      <c r="R19" s="232">
        <v>10.940984427720521</v>
      </c>
      <c r="S19" s="232">
        <v>5.443112189240126</v>
      </c>
      <c r="T19" s="232">
        <v>4.8148700190580307</v>
      </c>
      <c r="U19" s="232">
        <v>5.3764860195065349</v>
      </c>
      <c r="V19" s="232">
        <v>4.7744738264349271</v>
      </c>
      <c r="W19" s="232">
        <v>5.5965496798710186</v>
      </c>
      <c r="DA19" s="71" t="s">
        <v>1457</v>
      </c>
    </row>
    <row r="20" spans="1:105" ht="12" customHeight="1" x14ac:dyDescent="0.25">
      <c r="A20" s="18" t="s">
        <v>160</v>
      </c>
      <c r="B20" s="297">
        <v>0.75110762107250284</v>
      </c>
      <c r="C20" s="297">
        <v>7.0330415102846633</v>
      </c>
      <c r="D20" s="297">
        <v>7.1994978643264407</v>
      </c>
      <c r="E20" s="297">
        <v>7.9958856929259641</v>
      </c>
      <c r="F20" s="297">
        <v>8.5417522365592475</v>
      </c>
      <c r="G20" s="297">
        <v>6.8338450318585133</v>
      </c>
      <c r="H20" s="297">
        <v>7.7201985926968968</v>
      </c>
      <c r="I20" s="297">
        <v>9.7493572408845832</v>
      </c>
      <c r="J20" s="297">
        <v>6.9455344693644019</v>
      </c>
      <c r="K20" s="297">
        <v>6.7354184455210122</v>
      </c>
      <c r="L20" s="297">
        <v>11.034109406274441</v>
      </c>
      <c r="M20" s="297">
        <v>8.0416130215665103</v>
      </c>
      <c r="N20" s="297">
        <v>5.1279971832823081</v>
      </c>
      <c r="O20" s="297">
        <v>2.9951402939888849</v>
      </c>
      <c r="P20" s="297">
        <v>4.3887703122266499</v>
      </c>
      <c r="Q20" s="297">
        <v>4.3953796773002516</v>
      </c>
      <c r="R20" s="297">
        <v>4.5061866608993917</v>
      </c>
      <c r="S20" s="297">
        <v>5.3927738489447536</v>
      </c>
      <c r="T20" s="297">
        <v>4.8844487094293987</v>
      </c>
      <c r="U20" s="297">
        <v>4.9748176982852383</v>
      </c>
      <c r="V20" s="297">
        <v>4.8278458355934388</v>
      </c>
      <c r="W20" s="297">
        <v>5.6073422134089084</v>
      </c>
      <c r="DA20" s="122" t="s">
        <v>1458</v>
      </c>
    </row>
    <row r="21" spans="1:105" ht="12" customHeight="1" x14ac:dyDescent="0.25">
      <c r="A21" s="18" t="s">
        <v>70</v>
      </c>
      <c r="B21" s="297">
        <v>130.61032417880011</v>
      </c>
      <c r="C21" s="297">
        <v>58.66729369751485</v>
      </c>
      <c r="D21" s="297">
        <v>62.644959236547713</v>
      </c>
      <c r="E21" s="297">
        <v>56.766465588332252</v>
      </c>
      <c r="F21" s="297">
        <v>53.938652124520416</v>
      </c>
      <c r="G21" s="297">
        <v>45.784185094329928</v>
      </c>
      <c r="H21" s="297">
        <v>54.406418026723628</v>
      </c>
      <c r="I21" s="297">
        <v>48.45695846896912</v>
      </c>
      <c r="J21" s="297">
        <v>47.727057160191897</v>
      </c>
      <c r="K21" s="297">
        <v>38.588940852322438</v>
      </c>
      <c r="L21" s="297">
        <v>30.298208542480939</v>
      </c>
      <c r="M21" s="297">
        <v>9.1491752607023802</v>
      </c>
      <c r="N21" s="297">
        <v>11.435762161276781</v>
      </c>
      <c r="O21" s="297">
        <v>8.7430765838832247</v>
      </c>
      <c r="P21" s="297">
        <v>10.219726469381641</v>
      </c>
      <c r="Q21" s="297">
        <v>15.60599285716793</v>
      </c>
      <c r="R21" s="297">
        <v>28.648603990433479</v>
      </c>
      <c r="S21" s="297">
        <v>22.877984934255931</v>
      </c>
      <c r="T21" s="297">
        <v>19.171315149139371</v>
      </c>
      <c r="U21" s="297">
        <v>13.50514517581454</v>
      </c>
      <c r="V21" s="297">
        <v>10.53544406380141</v>
      </c>
      <c r="W21" s="297">
        <v>11.37744246332524</v>
      </c>
      <c r="DA21" s="122" t="s">
        <v>1459</v>
      </c>
    </row>
    <row r="22" spans="1:105" ht="12" customHeight="1" x14ac:dyDescent="0.25">
      <c r="A22" s="18" t="s">
        <v>34</v>
      </c>
      <c r="B22" s="297">
        <v>391.75591560407469</v>
      </c>
      <c r="C22" s="297">
        <v>398.19957605847333</v>
      </c>
      <c r="D22" s="297">
        <v>433.59351965734987</v>
      </c>
      <c r="E22" s="297">
        <v>511.54658219888267</v>
      </c>
      <c r="F22" s="297">
        <v>599.03500034195429</v>
      </c>
      <c r="G22" s="297">
        <v>549.87938787341443</v>
      </c>
      <c r="H22" s="297">
        <v>632.77598482575149</v>
      </c>
      <c r="I22" s="297">
        <v>581.87321106753041</v>
      </c>
      <c r="J22" s="297">
        <v>595.04709220081236</v>
      </c>
      <c r="K22" s="297">
        <v>461.61818668741012</v>
      </c>
      <c r="L22" s="297">
        <v>450.55491899706749</v>
      </c>
      <c r="M22" s="297">
        <v>430.59534747042409</v>
      </c>
      <c r="N22" s="297">
        <v>335.58940364315879</v>
      </c>
      <c r="O22" s="297">
        <v>255.07661719163721</v>
      </c>
      <c r="P22" s="297">
        <v>168.56572068921301</v>
      </c>
      <c r="Q22" s="297">
        <v>238.45547592394331</v>
      </c>
      <c r="R22" s="297">
        <v>169.10720377429121</v>
      </c>
      <c r="S22" s="297">
        <v>129.01537500781481</v>
      </c>
      <c r="T22" s="297">
        <v>120.7683009543878</v>
      </c>
      <c r="U22" s="297">
        <v>125.952741490205</v>
      </c>
      <c r="V22" s="297">
        <v>170.11123641074209</v>
      </c>
      <c r="W22" s="297">
        <v>173.09754238544099</v>
      </c>
      <c r="DA22" s="122" t="s">
        <v>1460</v>
      </c>
    </row>
    <row r="23" spans="1:105" ht="12" customHeight="1" x14ac:dyDescent="0.25">
      <c r="A23" s="18" t="s">
        <v>162</v>
      </c>
      <c r="B23" s="297">
        <v>529.25177976284817</v>
      </c>
      <c r="C23" s="297">
        <v>552.27206101817001</v>
      </c>
      <c r="D23" s="297">
        <v>574.76569040568552</v>
      </c>
      <c r="E23" s="297">
        <v>530.14661678187406</v>
      </c>
      <c r="F23" s="297">
        <v>479.35213607620523</v>
      </c>
      <c r="G23" s="297">
        <v>397.02434632182718</v>
      </c>
      <c r="H23" s="297">
        <v>482.72988242644891</v>
      </c>
      <c r="I23" s="297">
        <v>465.10515127036922</v>
      </c>
      <c r="J23" s="297">
        <v>375.79556999570377</v>
      </c>
      <c r="K23" s="297">
        <v>333.71942988171838</v>
      </c>
      <c r="L23" s="297">
        <v>369.11224405177842</v>
      </c>
      <c r="M23" s="297">
        <v>305.52070159475568</v>
      </c>
      <c r="N23" s="297">
        <v>254.95192119328789</v>
      </c>
      <c r="O23" s="297">
        <v>226.92057148737899</v>
      </c>
      <c r="P23" s="297">
        <v>242.18045160716321</v>
      </c>
      <c r="Q23" s="297">
        <v>177.7465175665848</v>
      </c>
      <c r="R23" s="297">
        <v>210.61598081211841</v>
      </c>
      <c r="S23" s="297">
        <v>259.06483552376841</v>
      </c>
      <c r="T23" s="297">
        <v>232.3858044787269</v>
      </c>
      <c r="U23" s="297">
        <v>246.64995745727791</v>
      </c>
      <c r="V23" s="297">
        <v>233.11954519512651</v>
      </c>
      <c r="W23" s="297">
        <v>223.62448570332771</v>
      </c>
      <c r="DA23" s="122" t="s">
        <v>1461</v>
      </c>
    </row>
    <row r="24" spans="1:105" ht="12" customHeight="1" x14ac:dyDescent="0.25">
      <c r="A24" s="18" t="s">
        <v>73</v>
      </c>
      <c r="B24" s="297">
        <v>13.588019602858809</v>
      </c>
      <c r="C24" s="297">
        <v>14.693298522943261</v>
      </c>
      <c r="D24" s="297">
        <v>14.72898159333557</v>
      </c>
      <c r="E24" s="297">
        <v>13.621147481683691</v>
      </c>
      <c r="F24" s="297">
        <v>13.00404565615001</v>
      </c>
      <c r="G24" s="297">
        <v>11.24951411710955</v>
      </c>
      <c r="H24" s="297">
        <v>14.055364726574609</v>
      </c>
      <c r="I24" s="297">
        <v>11.85467705015712</v>
      </c>
      <c r="J24" s="297">
        <v>15.68792879043815</v>
      </c>
      <c r="K24" s="297">
        <v>27.439633051329089</v>
      </c>
      <c r="L24" s="297">
        <v>52.226728605122062</v>
      </c>
      <c r="M24" s="297">
        <v>60.140429777648663</v>
      </c>
      <c r="N24" s="297">
        <v>65.047959378874978</v>
      </c>
      <c r="O24" s="297">
        <v>57.066981967261867</v>
      </c>
      <c r="P24" s="297">
        <v>56.042390468366882</v>
      </c>
      <c r="Q24" s="297">
        <v>54.194052036116382</v>
      </c>
      <c r="R24" s="297">
        <v>52.057911333339938</v>
      </c>
      <c r="S24" s="297">
        <v>55.243288793882172</v>
      </c>
      <c r="T24" s="297">
        <v>52.802591733064432</v>
      </c>
      <c r="U24" s="297">
        <v>59.185184889308204</v>
      </c>
      <c r="V24" s="297">
        <v>77.466547212395255</v>
      </c>
      <c r="W24" s="297">
        <v>77.860089098763453</v>
      </c>
      <c r="DA24" s="122" t="s">
        <v>1462</v>
      </c>
    </row>
    <row r="25" spans="1:105" ht="12" customHeight="1" x14ac:dyDescent="0.25">
      <c r="A25" s="57" t="s">
        <v>1463</v>
      </c>
      <c r="B25" s="263">
        <v>1701.8106739630939</v>
      </c>
      <c r="C25" s="263">
        <v>1654.693604297664</v>
      </c>
      <c r="D25" s="263">
        <v>1741.4996437621651</v>
      </c>
      <c r="E25" s="263">
        <v>1811.006216102053</v>
      </c>
      <c r="F25" s="263">
        <v>1801.7486822625351</v>
      </c>
      <c r="G25" s="263">
        <v>1590.888145130903</v>
      </c>
      <c r="H25" s="263">
        <v>1830.472624373524</v>
      </c>
      <c r="I25" s="263">
        <v>1824.0197954554651</v>
      </c>
      <c r="J25" s="263">
        <v>1686.572565432183</v>
      </c>
      <c r="K25" s="263">
        <v>1337.907714835663</v>
      </c>
      <c r="L25" s="263">
        <v>1403.8521045056641</v>
      </c>
      <c r="M25" s="263">
        <v>1305.3063290967159</v>
      </c>
      <c r="N25" s="263">
        <v>1075.1521768714031</v>
      </c>
      <c r="O25" s="263">
        <v>873.98911361310979</v>
      </c>
      <c r="P25" s="263">
        <v>781.56559305316262</v>
      </c>
      <c r="Q25" s="263">
        <v>761.29235704496216</v>
      </c>
      <c r="R25" s="263">
        <v>744.45134448502677</v>
      </c>
      <c r="S25" s="263">
        <v>737.31398390409822</v>
      </c>
      <c r="T25" s="263">
        <v>674.89640449349406</v>
      </c>
      <c r="U25" s="263">
        <v>708.49058351838016</v>
      </c>
      <c r="V25" s="263">
        <v>771.64094119442393</v>
      </c>
      <c r="W25" s="263">
        <v>744.0232394703786</v>
      </c>
      <c r="DA25" s="70" t="s">
        <v>1464</v>
      </c>
    </row>
    <row r="26" spans="1:105" ht="12" customHeight="1" x14ac:dyDescent="0.25">
      <c r="A26" s="18" t="s">
        <v>30</v>
      </c>
      <c r="B26" s="232">
        <v>82.395573838791364</v>
      </c>
      <c r="C26" s="232">
        <v>86.520958769723848</v>
      </c>
      <c r="D26" s="232">
        <v>81.790539083059087</v>
      </c>
      <c r="E26" s="232">
        <v>109.7911967453782</v>
      </c>
      <c r="F26" s="232">
        <v>53.226714709537141</v>
      </c>
      <c r="G26" s="232">
        <v>60.687600981852547</v>
      </c>
      <c r="H26" s="232">
        <v>24.763166908102029</v>
      </c>
      <c r="I26" s="232">
        <v>128.40089451852401</v>
      </c>
      <c r="J26" s="232">
        <v>114.8033694689417</v>
      </c>
      <c r="K26" s="232">
        <v>24.002228556223699</v>
      </c>
      <c r="L26" s="232">
        <v>14.794766733817641</v>
      </c>
      <c r="M26" s="232">
        <v>71.966915041574424</v>
      </c>
      <c r="N26" s="232">
        <v>57.051972791754977</v>
      </c>
      <c r="O26" s="232">
        <v>40.956703468585289</v>
      </c>
      <c r="P26" s="232">
        <v>57.460449333059948</v>
      </c>
      <c r="Q26" s="232">
        <v>19.41802017190987</v>
      </c>
      <c r="R26" s="232">
        <v>37.480108118093803</v>
      </c>
      <c r="S26" s="232">
        <v>28.618688911310869</v>
      </c>
      <c r="T26" s="232">
        <v>28.909102801442529</v>
      </c>
      <c r="U26" s="232">
        <v>31.577169807198679</v>
      </c>
      <c r="V26" s="232">
        <v>27.591322122401891</v>
      </c>
      <c r="W26" s="232">
        <v>5.4282762882014062</v>
      </c>
      <c r="DA26" s="71" t="s">
        <v>1465</v>
      </c>
    </row>
    <row r="27" spans="1:105" ht="12" customHeight="1" x14ac:dyDescent="0.25">
      <c r="A27" s="18" t="s">
        <v>33</v>
      </c>
      <c r="B27" s="297">
        <v>35.809995753079058</v>
      </c>
      <c r="C27" s="297">
        <v>36.700663078378611</v>
      </c>
      <c r="D27" s="297">
        <v>36.02870950469903</v>
      </c>
      <c r="E27" s="297">
        <v>37.208936926906667</v>
      </c>
      <c r="F27" s="297">
        <v>34.309590812053919</v>
      </c>
      <c r="G27" s="297">
        <v>28.58055807564228</v>
      </c>
      <c r="H27" s="297">
        <v>35.316561675712833</v>
      </c>
      <c r="I27" s="297">
        <v>36.12514935665434</v>
      </c>
      <c r="J27" s="297">
        <v>24.939025842552009</v>
      </c>
      <c r="K27" s="297">
        <v>24.238126609339151</v>
      </c>
      <c r="L27" s="297">
        <v>32.352059932972189</v>
      </c>
      <c r="M27" s="297">
        <v>24.867527300680958</v>
      </c>
      <c r="N27" s="297">
        <v>19.53755648562138</v>
      </c>
      <c r="O27" s="297">
        <v>14.750479180944099</v>
      </c>
      <c r="P27" s="297">
        <v>8.933015987619692</v>
      </c>
      <c r="Q27" s="297">
        <v>13.33111469428686</v>
      </c>
      <c r="R27" s="297">
        <v>16.25412319725114</v>
      </c>
      <c r="S27" s="297">
        <v>8.0863853417257054</v>
      </c>
      <c r="T27" s="297">
        <v>7.1530574771895061</v>
      </c>
      <c r="U27" s="297">
        <v>7.9874043059546542</v>
      </c>
      <c r="V27" s="297">
        <v>7.0930441670588174</v>
      </c>
      <c r="W27" s="297">
        <v>8.314334836788758</v>
      </c>
      <c r="DA27" s="122" t="s">
        <v>1466</v>
      </c>
    </row>
    <row r="28" spans="1:105" ht="12" customHeight="1" x14ac:dyDescent="0.25">
      <c r="A28" s="18" t="s">
        <v>160</v>
      </c>
      <c r="B28" s="297">
        <v>1.1158589876405001</v>
      </c>
      <c r="C28" s="297">
        <v>10.44841292981944</v>
      </c>
      <c r="D28" s="297">
        <v>10.695703482459781</v>
      </c>
      <c r="E28" s="297">
        <v>11.87883156059241</v>
      </c>
      <c r="F28" s="297">
        <v>12.689780713119591</v>
      </c>
      <c r="G28" s="297">
        <v>10.15248305968875</v>
      </c>
      <c r="H28" s="297">
        <v>11.469265847322321</v>
      </c>
      <c r="I28" s="297">
        <v>14.483820421666231</v>
      </c>
      <c r="J28" s="297">
        <v>10.318410896351489</v>
      </c>
      <c r="K28" s="297">
        <v>10.006258753203021</v>
      </c>
      <c r="L28" s="297">
        <v>16.392471339884619</v>
      </c>
      <c r="M28" s="297">
        <v>11.94676490225053</v>
      </c>
      <c r="N28" s="297">
        <v>7.6182448227460959</v>
      </c>
      <c r="O28" s="297">
        <v>4.4496342768023878</v>
      </c>
      <c r="P28" s="297">
        <v>6.520036090960116</v>
      </c>
      <c r="Q28" s="297">
        <v>6.5298550825574129</v>
      </c>
      <c r="R28" s="297">
        <v>6.6944719298287527</v>
      </c>
      <c r="S28" s="297">
        <v>8.0116017982418963</v>
      </c>
      <c r="T28" s="297">
        <v>7.2564248307097454</v>
      </c>
      <c r="U28" s="297">
        <v>7.3906786254918906</v>
      </c>
      <c r="V28" s="297">
        <v>7.1723345835545489</v>
      </c>
      <c r="W28" s="297">
        <v>8.3303684186747606</v>
      </c>
      <c r="DA28" s="122" t="s">
        <v>1467</v>
      </c>
    </row>
    <row r="29" spans="1:105" ht="12" customHeight="1" x14ac:dyDescent="0.25">
      <c r="A29" s="18" t="s">
        <v>70</v>
      </c>
      <c r="B29" s="297">
        <v>194.03704612322809</v>
      </c>
      <c r="C29" s="297">
        <v>87.157186422154112</v>
      </c>
      <c r="D29" s="297">
        <v>93.066477869922906</v>
      </c>
      <c r="E29" s="297">
        <v>84.333282004086257</v>
      </c>
      <c r="F29" s="297">
        <v>80.132231474922889</v>
      </c>
      <c r="G29" s="297">
        <v>68.017808628216272</v>
      </c>
      <c r="H29" s="297">
        <v>80.827152910202585</v>
      </c>
      <c r="I29" s="297">
        <v>71.988528813106356</v>
      </c>
      <c r="J29" s="297">
        <v>70.904174304325508</v>
      </c>
      <c r="K29" s="297">
        <v>57.328424403558508</v>
      </c>
      <c r="L29" s="297">
        <v>45.011563407196583</v>
      </c>
      <c r="M29" s="297">
        <v>13.59217927994821</v>
      </c>
      <c r="N29" s="297">
        <v>16.989173894892581</v>
      </c>
      <c r="O29" s="297">
        <v>12.98887178354641</v>
      </c>
      <c r="P29" s="297">
        <v>15.182609405298839</v>
      </c>
      <c r="Q29" s="297">
        <v>23.184543602232139</v>
      </c>
      <c r="R29" s="297">
        <v>42.560881222895887</v>
      </c>
      <c r="S29" s="297">
        <v>33.987945790699442</v>
      </c>
      <c r="T29" s="297">
        <v>28.481250507762681</v>
      </c>
      <c r="U29" s="297">
        <v>20.063486511166339</v>
      </c>
      <c r="V29" s="297">
        <v>15.65164514053275</v>
      </c>
      <c r="W29" s="297">
        <v>16.902533102960842</v>
      </c>
      <c r="DA29" s="122" t="s">
        <v>1468</v>
      </c>
    </row>
    <row r="30" spans="1:105" ht="12" customHeight="1" x14ac:dyDescent="0.25">
      <c r="A30" s="18" t="s">
        <v>34</v>
      </c>
      <c r="B30" s="297">
        <v>581.99963244141202</v>
      </c>
      <c r="C30" s="297">
        <v>591.57245027686076</v>
      </c>
      <c r="D30" s="297">
        <v>644.15432931099087</v>
      </c>
      <c r="E30" s="297">
        <v>759.96280070802777</v>
      </c>
      <c r="F30" s="297">
        <v>889.93716784332423</v>
      </c>
      <c r="G30" s="297">
        <v>816.91070608585619</v>
      </c>
      <c r="H30" s="297">
        <v>940.06338109399417</v>
      </c>
      <c r="I30" s="297">
        <v>864.44130510861544</v>
      </c>
      <c r="J30" s="297">
        <v>884.01265980168796</v>
      </c>
      <c r="K30" s="297">
        <v>685.78827856645501</v>
      </c>
      <c r="L30" s="297">
        <v>669.35248915545935</v>
      </c>
      <c r="M30" s="297">
        <v>639.70019079952385</v>
      </c>
      <c r="N30" s="297">
        <v>498.55765233406868</v>
      </c>
      <c r="O30" s="297">
        <v>378.9464090695854</v>
      </c>
      <c r="P30" s="297">
        <v>250.42426566059311</v>
      </c>
      <c r="Q30" s="297">
        <v>354.25374273514478</v>
      </c>
      <c r="R30" s="297">
        <v>251.22870266827121</v>
      </c>
      <c r="S30" s="297">
        <v>191.6675609557999</v>
      </c>
      <c r="T30" s="297">
        <v>179.41555945019269</v>
      </c>
      <c r="U30" s="297">
        <v>187.11765753238069</v>
      </c>
      <c r="V30" s="297">
        <v>252.7203116066392</v>
      </c>
      <c r="W30" s="297">
        <v>257.15682145985329</v>
      </c>
      <c r="DA30" s="122" t="s">
        <v>1469</v>
      </c>
    </row>
    <row r="31" spans="1:105" ht="12" customHeight="1" x14ac:dyDescent="0.25">
      <c r="A31" s="18" t="s">
        <v>162</v>
      </c>
      <c r="B31" s="297">
        <v>786.26596056878282</v>
      </c>
      <c r="C31" s="297">
        <v>820.46530433270846</v>
      </c>
      <c r="D31" s="297">
        <v>853.88224461201764</v>
      </c>
      <c r="E31" s="297">
        <v>787.59534653444234</v>
      </c>
      <c r="F31" s="297">
        <v>712.13415265516778</v>
      </c>
      <c r="G31" s="297">
        <v>589.82650784812267</v>
      </c>
      <c r="H31" s="297">
        <v>717.15219336883729</v>
      </c>
      <c r="I31" s="297">
        <v>690.96857585051555</v>
      </c>
      <c r="J31" s="297">
        <v>558.28865602032408</v>
      </c>
      <c r="K31" s="297">
        <v>495.77958568980313</v>
      </c>
      <c r="L31" s="297">
        <v>548.35978682417465</v>
      </c>
      <c r="M31" s="297">
        <v>453.8870479012636</v>
      </c>
      <c r="N31" s="297">
        <v>378.76115845226059</v>
      </c>
      <c r="O31" s="297">
        <v>337.11728129339338</v>
      </c>
      <c r="P31" s="297">
        <v>359.78763358946497</v>
      </c>
      <c r="Q31" s="297">
        <v>264.06342258285832</v>
      </c>
      <c r="R31" s="297">
        <v>312.89488821101412</v>
      </c>
      <c r="S31" s="297">
        <v>384.87137793653233</v>
      </c>
      <c r="T31" s="297">
        <v>345.23652969648782</v>
      </c>
      <c r="U31" s="297">
        <v>366.42761184722889</v>
      </c>
      <c r="V31" s="297">
        <v>346.32658809826938</v>
      </c>
      <c r="W31" s="297">
        <v>332.22055698520973</v>
      </c>
      <c r="DA31" s="122" t="s">
        <v>1470</v>
      </c>
    </row>
    <row r="32" spans="1:105" ht="12" customHeight="1" x14ac:dyDescent="0.25">
      <c r="A32" s="18" t="s">
        <v>73</v>
      </c>
      <c r="B32" s="297">
        <v>20.186606250160409</v>
      </c>
      <c r="C32" s="297">
        <v>21.828628488018609</v>
      </c>
      <c r="D32" s="297">
        <v>21.881639899015891</v>
      </c>
      <c r="E32" s="297">
        <v>20.23582162261987</v>
      </c>
      <c r="F32" s="297">
        <v>19.319044054409481</v>
      </c>
      <c r="G32" s="297">
        <v>16.71248045152463</v>
      </c>
      <c r="H32" s="297">
        <v>20.88090256935314</v>
      </c>
      <c r="I32" s="297">
        <v>17.61152138638267</v>
      </c>
      <c r="J32" s="297">
        <v>23.306269098000261</v>
      </c>
      <c r="K32" s="297">
        <v>40.764812257080422</v>
      </c>
      <c r="L32" s="297">
        <v>77.588967112159324</v>
      </c>
      <c r="M32" s="297">
        <v>89.345703871474612</v>
      </c>
      <c r="N32" s="297">
        <v>96.636418090058726</v>
      </c>
      <c r="O32" s="297">
        <v>84.779734540252718</v>
      </c>
      <c r="P32" s="297">
        <v>83.257582986165829</v>
      </c>
      <c r="Q32" s="297">
        <v>80.511658175972784</v>
      </c>
      <c r="R32" s="297">
        <v>77.33816913767194</v>
      </c>
      <c r="S32" s="297">
        <v>82.0704231697881</v>
      </c>
      <c r="T32" s="297">
        <v>78.444479729709045</v>
      </c>
      <c r="U32" s="297">
        <v>87.926574888959053</v>
      </c>
      <c r="V32" s="297">
        <v>115.0856954759674</v>
      </c>
      <c r="W32" s="297">
        <v>115.67034837868979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164.67792726177919</v>
      </c>
      <c r="C33" s="263">
        <f t="shared" si="0"/>
        <v>173.09709840076877</v>
      </c>
      <c r="D33" s="263">
        <f t="shared" si="0"/>
        <v>188.19715754830716</v>
      </c>
      <c r="E33" s="263">
        <f t="shared" si="0"/>
        <v>178.43756788066111</v>
      </c>
      <c r="F33" s="263">
        <f t="shared" si="0"/>
        <v>186.34940770114815</v>
      </c>
      <c r="G33" s="263">
        <f t="shared" si="0"/>
        <v>159.71725489268886</v>
      </c>
      <c r="H33" s="263">
        <f t="shared" si="0"/>
        <v>216.86854199355531</v>
      </c>
      <c r="I33" s="263">
        <f t="shared" si="0"/>
        <v>211.31025027851837</v>
      </c>
      <c r="J33" s="263">
        <f t="shared" si="0"/>
        <v>179.76913586783922</v>
      </c>
      <c r="K33" s="263">
        <f t="shared" si="0"/>
        <v>164.08751104784011</v>
      </c>
      <c r="L33" s="263">
        <f t="shared" si="0"/>
        <v>178.24903028263697</v>
      </c>
      <c r="M33" s="263">
        <f t="shared" si="0"/>
        <v>161.29935177686548</v>
      </c>
      <c r="N33" s="263">
        <f t="shared" si="0"/>
        <v>127.68614052211043</v>
      </c>
      <c r="O33" s="263">
        <f t="shared" si="0"/>
        <v>107.24168409058581</v>
      </c>
      <c r="P33" s="263">
        <f t="shared" si="0"/>
        <v>110.62786028227281</v>
      </c>
      <c r="Q33" s="263">
        <f t="shared" si="0"/>
        <v>97.851599750046006</v>
      </c>
      <c r="R33" s="263">
        <f t="shared" si="0"/>
        <v>97.810935544268546</v>
      </c>
      <c r="S33" s="263">
        <f t="shared" si="0"/>
        <v>109.42582380615642</v>
      </c>
      <c r="T33" s="263">
        <f t="shared" si="0"/>
        <v>100.21321438069052</v>
      </c>
      <c r="U33" s="263">
        <f t="shared" si="0"/>
        <v>111.28516038898195</v>
      </c>
      <c r="V33" s="263">
        <f t="shared" si="0"/>
        <v>116.92115504152761</v>
      </c>
      <c r="W33" s="263">
        <f t="shared" si="0"/>
        <v>98.281204192297366</v>
      </c>
      <c r="DA33" s="70"/>
    </row>
    <row r="34" spans="1:105" ht="12" customHeight="1" x14ac:dyDescent="0.25">
      <c r="A34" s="60" t="s">
        <v>1473</v>
      </c>
      <c r="B34" s="264">
        <v>119.6295008122559</v>
      </c>
      <c r="C34" s="264">
        <v>129.29590225706869</v>
      </c>
      <c r="D34" s="264">
        <v>142.0981291345318</v>
      </c>
      <c r="E34" s="264">
        <v>130.4986393183456</v>
      </c>
      <c r="F34" s="264">
        <v>122.11698279681821</v>
      </c>
      <c r="G34" s="264">
        <v>103.4890133737625</v>
      </c>
      <c r="H34" s="264">
        <v>145.4114178379694</v>
      </c>
      <c r="I34" s="264">
        <v>143.65850671143039</v>
      </c>
      <c r="J34" s="264">
        <v>117.7085845923835</v>
      </c>
      <c r="K34" s="264">
        <v>113.02202197932689</v>
      </c>
      <c r="L34" s="264">
        <v>123.22784243419009</v>
      </c>
      <c r="M34" s="264">
        <v>108.51649489647041</v>
      </c>
      <c r="N34" s="264">
        <v>80.023660032114549</v>
      </c>
      <c r="O34" s="264">
        <v>65.898016797155663</v>
      </c>
      <c r="P34" s="264">
        <v>65.106717850428936</v>
      </c>
      <c r="Q34" s="264">
        <v>51.578707554594928</v>
      </c>
      <c r="R34" s="264">
        <v>55.605012233539881</v>
      </c>
      <c r="S34" s="264">
        <v>64.081703680392721</v>
      </c>
      <c r="T34" s="264">
        <v>56.076668289921443</v>
      </c>
      <c r="U34" s="264">
        <v>60.550629803144503</v>
      </c>
      <c r="V34" s="264">
        <v>63.214322047682387</v>
      </c>
      <c r="W34" s="264">
        <v>61.276821281049251</v>
      </c>
      <c r="DA34" s="72" t="s">
        <v>1474</v>
      </c>
    </row>
    <row r="35" spans="1:105" ht="12" customHeight="1" x14ac:dyDescent="0.25">
      <c r="A35" s="60" t="s">
        <v>1475</v>
      </c>
      <c r="B35" s="264">
        <v>45.048426449523276</v>
      </c>
      <c r="C35" s="264">
        <v>43.801196143700082</v>
      </c>
      <c r="D35" s="264">
        <v>46.099028413775358</v>
      </c>
      <c r="E35" s="264">
        <v>47.938928562315517</v>
      </c>
      <c r="F35" s="264">
        <v>64.232424904329932</v>
      </c>
      <c r="G35" s="264">
        <v>56.228241518926367</v>
      </c>
      <c r="H35" s="264">
        <v>71.45712415558593</v>
      </c>
      <c r="I35" s="264">
        <v>67.651743567087976</v>
      </c>
      <c r="J35" s="264">
        <v>62.060551275455737</v>
      </c>
      <c r="K35" s="264">
        <v>51.065489068513223</v>
      </c>
      <c r="L35" s="264">
        <v>55.021187848446871</v>
      </c>
      <c r="M35" s="264">
        <v>52.782856880395087</v>
      </c>
      <c r="N35" s="264">
        <v>47.662480489995893</v>
      </c>
      <c r="O35" s="264">
        <v>41.343667293430137</v>
      </c>
      <c r="P35" s="264">
        <v>45.52114243184387</v>
      </c>
      <c r="Q35" s="264">
        <v>46.272892195451078</v>
      </c>
      <c r="R35" s="264">
        <v>42.205923310728657</v>
      </c>
      <c r="S35" s="264">
        <v>45.344120125763688</v>
      </c>
      <c r="T35" s="264">
        <v>44.136546090769073</v>
      </c>
      <c r="U35" s="264">
        <v>50.734530585837447</v>
      </c>
      <c r="V35" s="264">
        <v>53.706832993845232</v>
      </c>
      <c r="W35" s="264">
        <v>37.004382911248108</v>
      </c>
      <c r="DA35" s="72" t="s">
        <v>1476</v>
      </c>
    </row>
    <row r="36" spans="1:105" ht="12" customHeight="1" x14ac:dyDescent="0.25">
      <c r="A36" s="64" t="s">
        <v>30</v>
      </c>
      <c r="B36" s="231">
        <v>2.1810833629332089</v>
      </c>
      <c r="C36" s="231">
        <v>2.2902859331605461</v>
      </c>
      <c r="D36" s="231">
        <v>2.165067560405928</v>
      </c>
      <c r="E36" s="231">
        <v>2.9062696145109301</v>
      </c>
      <c r="F36" s="231">
        <v>1.0325723283282029</v>
      </c>
      <c r="G36" s="231">
        <v>1.187369658469607</v>
      </c>
      <c r="H36" s="231">
        <v>0.43716477777578377</v>
      </c>
      <c r="I36" s="231">
        <v>2.3913568726246588</v>
      </c>
      <c r="J36" s="231">
        <v>2.1546609514618722</v>
      </c>
      <c r="K36" s="231">
        <v>0.43405406621461862</v>
      </c>
      <c r="L36" s="231">
        <v>0.26032138521912179</v>
      </c>
      <c r="M36" s="231">
        <v>1.225464055115298</v>
      </c>
      <c r="N36" s="231">
        <v>0.88188781711978537</v>
      </c>
      <c r="O36" s="231">
        <v>0.59093295237073407</v>
      </c>
      <c r="P36" s="231">
        <v>0.66692957069087888</v>
      </c>
      <c r="Q36" s="231">
        <v>0.2150078596576929</v>
      </c>
      <c r="R36" s="231">
        <v>0.44713210554837962</v>
      </c>
      <c r="S36" s="231">
        <v>0.3140464331021724</v>
      </c>
      <c r="T36" s="231">
        <v>0.29685688794129672</v>
      </c>
      <c r="U36" s="231">
        <v>0.29483851770073249</v>
      </c>
      <c r="V36" s="231">
        <v>0.26580630898629609</v>
      </c>
      <c r="W36" s="231">
        <v>7.4281935688457507E-2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0.94792210703651192</v>
      </c>
      <c r="C38" s="231">
        <v>0.97149885508999201</v>
      </c>
      <c r="D38" s="231">
        <v>0.9537116525506476</v>
      </c>
      <c r="E38" s="231">
        <v>0.98495331123599261</v>
      </c>
      <c r="F38" s="231">
        <v>0.66558934291021743</v>
      </c>
      <c r="G38" s="231">
        <v>0.55918650485613974</v>
      </c>
      <c r="H38" s="231">
        <v>0.62347263151210175</v>
      </c>
      <c r="I38" s="231">
        <v>0.6728000183531796</v>
      </c>
      <c r="J38" s="231">
        <v>0.46806243927346208</v>
      </c>
      <c r="K38" s="231">
        <v>0.43832002464123021</v>
      </c>
      <c r="L38" s="231">
        <v>0.56925081739833405</v>
      </c>
      <c r="M38" s="231">
        <v>0.42344820295518082</v>
      </c>
      <c r="N38" s="231">
        <v>0.30200415862655622</v>
      </c>
      <c r="O38" s="231">
        <v>0.21282338355097649</v>
      </c>
      <c r="P38" s="231">
        <v>0.1036833611074843</v>
      </c>
      <c r="Q38" s="231">
        <v>0.14761002470355969</v>
      </c>
      <c r="R38" s="231">
        <v>0.19390926798103619</v>
      </c>
      <c r="S38" s="231">
        <v>8.8735737724692537E-2</v>
      </c>
      <c r="T38" s="231">
        <v>7.3452102492704896E-2</v>
      </c>
      <c r="U38" s="231">
        <v>7.4579022129692182E-2</v>
      </c>
      <c r="V38" s="231">
        <v>6.8332205363653475E-2</v>
      </c>
      <c r="W38" s="231">
        <v>0.1137755067812292</v>
      </c>
      <c r="DA38" s="73" t="s">
        <v>1479</v>
      </c>
    </row>
    <row r="39" spans="1:105" ht="12" customHeight="1" x14ac:dyDescent="0.25">
      <c r="A39" s="64" t="s">
        <v>160</v>
      </c>
      <c r="B39" s="231">
        <v>2.9537769566165439E-2</v>
      </c>
      <c r="C39" s="231">
        <v>0.27657868679781628</v>
      </c>
      <c r="D39" s="231">
        <v>0.28312468538785768</v>
      </c>
      <c r="E39" s="231">
        <v>0.31444312698865318</v>
      </c>
      <c r="F39" s="231">
        <v>0.2461755621857383</v>
      </c>
      <c r="G39" s="231">
        <v>0.1986361323922797</v>
      </c>
      <c r="H39" s="231">
        <v>0.20247648751887151</v>
      </c>
      <c r="I39" s="231">
        <v>0.26974877112103052</v>
      </c>
      <c r="J39" s="231">
        <v>0.1936587501076957</v>
      </c>
      <c r="K39" s="231">
        <v>0.18095225154820879</v>
      </c>
      <c r="L39" s="231">
        <v>0.28843380386723971</v>
      </c>
      <c r="M39" s="231">
        <v>0.20343140947702851</v>
      </c>
      <c r="N39" s="231">
        <v>0.1177599470843643</v>
      </c>
      <c r="O39" s="231">
        <v>6.4200370085392422E-2</v>
      </c>
      <c r="P39" s="231">
        <v>7.5676485678492694E-2</v>
      </c>
      <c r="Q39" s="231">
        <v>7.2302436229135278E-2</v>
      </c>
      <c r="R39" s="231">
        <v>7.9864052688626272E-2</v>
      </c>
      <c r="S39" s="231">
        <v>8.7915102469226666E-2</v>
      </c>
      <c r="T39" s="231">
        <v>7.4513543627405712E-2</v>
      </c>
      <c r="U39" s="231">
        <v>6.9007347525038676E-2</v>
      </c>
      <c r="V39" s="231">
        <v>6.9096064842848359E-2</v>
      </c>
      <c r="W39" s="231">
        <v>0.1139949144597035</v>
      </c>
      <c r="DA39" s="73" t="s">
        <v>1480</v>
      </c>
    </row>
    <row r="40" spans="1:105" ht="12" customHeight="1" x14ac:dyDescent="0.25">
      <c r="A40" s="64" t="s">
        <v>70</v>
      </c>
      <c r="B40" s="231">
        <v>5.1363313995494151</v>
      </c>
      <c r="C40" s="231">
        <v>2.3071274391189691</v>
      </c>
      <c r="D40" s="231">
        <v>2.463551585016281</v>
      </c>
      <c r="E40" s="231">
        <v>2.232376203611925</v>
      </c>
      <c r="F40" s="231">
        <v>1.5545262426908699</v>
      </c>
      <c r="G40" s="231">
        <v>1.3307871936622879</v>
      </c>
      <c r="H40" s="231">
        <v>1.426908943891064</v>
      </c>
      <c r="I40" s="231">
        <v>1.340724796138586</v>
      </c>
      <c r="J40" s="231">
        <v>1.3307488828584191</v>
      </c>
      <c r="K40" s="231">
        <v>1.036721888709359</v>
      </c>
      <c r="L40" s="231">
        <v>0.79200116824120914</v>
      </c>
      <c r="M40" s="231">
        <v>0.23144978673376609</v>
      </c>
      <c r="N40" s="231">
        <v>0.26261222439271209</v>
      </c>
      <c r="O40" s="231">
        <v>0.1874064976177422</v>
      </c>
      <c r="P40" s="231">
        <v>0.17622088393272281</v>
      </c>
      <c r="Q40" s="231">
        <v>0.2567130455589644</v>
      </c>
      <c r="R40" s="231">
        <v>0.50774497168541777</v>
      </c>
      <c r="S40" s="231">
        <v>0.3729658328205448</v>
      </c>
      <c r="T40" s="231">
        <v>0.29246343092975602</v>
      </c>
      <c r="U40" s="231">
        <v>0.18733435133608359</v>
      </c>
      <c r="V40" s="231">
        <v>0.1507831341286282</v>
      </c>
      <c r="W40" s="231">
        <v>0.23129863151128849</v>
      </c>
      <c r="DA40" s="73" t="s">
        <v>1481</v>
      </c>
    </row>
    <row r="41" spans="1:105" ht="12" customHeight="1" x14ac:dyDescent="0.25">
      <c r="A41" s="64" t="s">
        <v>34</v>
      </c>
      <c r="B41" s="231">
        <v>15.406042538580939</v>
      </c>
      <c r="C41" s="231">
        <v>15.65944345254433</v>
      </c>
      <c r="D41" s="231">
        <v>17.051332072405049</v>
      </c>
      <c r="E41" s="231">
        <v>20.116884243265559</v>
      </c>
      <c r="F41" s="231">
        <v>17.264347395484378</v>
      </c>
      <c r="G41" s="231">
        <v>15.98308337110543</v>
      </c>
      <c r="H41" s="231">
        <v>16.595720596489979</v>
      </c>
      <c r="I41" s="231">
        <v>16.099480176548852</v>
      </c>
      <c r="J41" s="231">
        <v>16.591390718614289</v>
      </c>
      <c r="K41" s="231">
        <v>12.401731371602519</v>
      </c>
      <c r="L41" s="231">
        <v>11.77759476116146</v>
      </c>
      <c r="M41" s="231">
        <v>10.89291641058044</v>
      </c>
      <c r="N41" s="231">
        <v>7.7065156244482562</v>
      </c>
      <c r="O41" s="231">
        <v>5.4675279340667338</v>
      </c>
      <c r="P41" s="231">
        <v>2.906614026276078</v>
      </c>
      <c r="Q41" s="231">
        <v>3.922507975936405</v>
      </c>
      <c r="R41" s="231">
        <v>2.9971209913352048</v>
      </c>
      <c r="S41" s="231">
        <v>2.1032589594197821</v>
      </c>
      <c r="T41" s="231">
        <v>1.8423520436605609</v>
      </c>
      <c r="U41" s="231">
        <v>1.7471322832074521</v>
      </c>
      <c r="V41" s="231">
        <v>2.434629733799059</v>
      </c>
      <c r="W41" s="231">
        <v>3.5190004081126518</v>
      </c>
      <c r="DA41" s="73" t="s">
        <v>1482</v>
      </c>
    </row>
    <row r="42" spans="1:105" ht="12" customHeight="1" x14ac:dyDescent="0.25">
      <c r="A42" s="64" t="s">
        <v>162</v>
      </c>
      <c r="B42" s="231">
        <v>20.813152036449569</v>
      </c>
      <c r="C42" s="231">
        <v>21.718438767660061</v>
      </c>
      <c r="D42" s="231">
        <v>22.60301458997224</v>
      </c>
      <c r="E42" s="231">
        <v>20.84834205306732</v>
      </c>
      <c r="F42" s="231">
        <v>13.815055543103471</v>
      </c>
      <c r="G42" s="231">
        <v>11.540118374251939</v>
      </c>
      <c r="H42" s="231">
        <v>12.660484032958159</v>
      </c>
      <c r="I42" s="231">
        <v>12.868698920079749</v>
      </c>
      <c r="J42" s="231">
        <v>10.478113772580119</v>
      </c>
      <c r="K42" s="231">
        <v>8.9656318625071449</v>
      </c>
      <c r="L42" s="231">
        <v>9.6486671180990236</v>
      </c>
      <c r="M42" s="231">
        <v>7.7288607127882454</v>
      </c>
      <c r="N42" s="231">
        <v>5.8547467316589907</v>
      </c>
      <c r="O42" s="231">
        <v>4.8640074385552436</v>
      </c>
      <c r="P42" s="231">
        <v>4.1759682493755186</v>
      </c>
      <c r="Q42" s="231">
        <v>2.9238671502441358</v>
      </c>
      <c r="R42" s="231">
        <v>3.7327893969861621</v>
      </c>
      <c r="S42" s="231">
        <v>4.2233759840869576</v>
      </c>
      <c r="T42" s="231">
        <v>3.5451062771909512</v>
      </c>
      <c r="U42" s="231">
        <v>3.4213634274794029</v>
      </c>
      <c r="V42" s="231">
        <v>3.3364038039872161</v>
      </c>
      <c r="W42" s="231">
        <v>4.5461919655780143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0.53435723540746738</v>
      </c>
      <c r="C44" s="231">
        <v>0.57782300932835728</v>
      </c>
      <c r="D44" s="231">
        <v>0.57922626803735044</v>
      </c>
      <c r="E44" s="231">
        <v>0.53566000963514526</v>
      </c>
      <c r="F44" s="231">
        <v>0.37478004060923931</v>
      </c>
      <c r="G44" s="231">
        <v>0.32698429143443541</v>
      </c>
      <c r="H44" s="231">
        <v>0.3686279370229672</v>
      </c>
      <c r="I44" s="231">
        <v>0.32799952728231568</v>
      </c>
      <c r="J44" s="231">
        <v>0.43741841534807208</v>
      </c>
      <c r="K44" s="231">
        <v>0.73718706899294373</v>
      </c>
      <c r="L44" s="231">
        <v>1.365217023002451</v>
      </c>
      <c r="M44" s="231">
        <v>1.521392830444612</v>
      </c>
      <c r="N44" s="231">
        <v>1.4937692008440591</v>
      </c>
      <c r="O44" s="231">
        <v>1.223221953678616</v>
      </c>
      <c r="P44" s="231">
        <v>0.96635067637343197</v>
      </c>
      <c r="Q44" s="231">
        <v>0.8914729281695406</v>
      </c>
      <c r="R44" s="231">
        <v>0.92263283491143455</v>
      </c>
      <c r="S44" s="231">
        <v>0.90059763882024968</v>
      </c>
      <c r="T44" s="231">
        <v>0.80551735862150553</v>
      </c>
      <c r="U44" s="231">
        <v>0.82097734423473212</v>
      </c>
      <c r="V44" s="231">
        <v>1.108700184640691</v>
      </c>
      <c r="W44" s="231">
        <v>1.5828629426992999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29.27937844901782</v>
      </c>
      <c r="G45" s="327">
        <v>25.102075992754251</v>
      </c>
      <c r="H45" s="327">
        <v>39.142268748417003</v>
      </c>
      <c r="I45" s="327">
        <v>33.680934484939613</v>
      </c>
      <c r="J45" s="327">
        <v>30.4064973452118</v>
      </c>
      <c r="K45" s="327">
        <v>26.870890534297189</v>
      </c>
      <c r="L45" s="327">
        <v>30.319701771458039</v>
      </c>
      <c r="M45" s="327">
        <v>30.555893472300529</v>
      </c>
      <c r="N45" s="327">
        <v>31.043184785821161</v>
      </c>
      <c r="O45" s="327">
        <v>28.733546763504702</v>
      </c>
      <c r="P45" s="327">
        <v>36.449699178409261</v>
      </c>
      <c r="Q45" s="327">
        <v>37.843410774951643</v>
      </c>
      <c r="R45" s="327">
        <v>33.324729689592402</v>
      </c>
      <c r="S45" s="327">
        <v>37.253224437320057</v>
      </c>
      <c r="T45" s="327">
        <v>37.206284446304892</v>
      </c>
      <c r="U45" s="327">
        <v>44.119298292224308</v>
      </c>
      <c r="V45" s="327">
        <v>46.273081558096841</v>
      </c>
      <c r="W45" s="327">
        <v>26.82297660641747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3894.8467340944462</v>
      </c>
      <c r="C48" s="225">
        <v>3515.821256845029</v>
      </c>
      <c r="D48" s="225">
        <v>3431.274135315512</v>
      </c>
      <c r="E48" s="225">
        <v>4060.7474600264168</v>
      </c>
      <c r="F48" s="225">
        <v>4389.9326325692055</v>
      </c>
      <c r="G48" s="225">
        <v>4874.3381226539104</v>
      </c>
      <c r="H48" s="225">
        <v>3672.071790758308</v>
      </c>
      <c r="I48" s="225">
        <v>3651.026206975223</v>
      </c>
      <c r="J48" s="225">
        <v>4063.262212232396</v>
      </c>
      <c r="K48" s="225">
        <v>2495.4493048707618</v>
      </c>
      <c r="L48" s="225">
        <v>2376.3677579010441</v>
      </c>
      <c r="M48" s="225">
        <v>2437.6059726644112</v>
      </c>
      <c r="N48" s="225">
        <v>2511.6051942903032</v>
      </c>
      <c r="O48" s="225">
        <v>2555.5563294537992</v>
      </c>
      <c r="P48" s="225">
        <v>2195.1061915895671</v>
      </c>
      <c r="Q48" s="225">
        <v>2702.6017362732441</v>
      </c>
      <c r="R48" s="225">
        <v>2413.027166903983</v>
      </c>
      <c r="S48" s="225">
        <v>1949.7253542063179</v>
      </c>
      <c r="T48" s="225">
        <v>2189.6230354249369</v>
      </c>
      <c r="U48" s="225">
        <v>2048.3501389491248</v>
      </c>
      <c r="V48" s="225">
        <v>1892.9186479802311</v>
      </c>
      <c r="W48" s="225">
        <v>2530.0103477320072</v>
      </c>
      <c r="DA48" s="89" t="s">
        <v>1487</v>
      </c>
    </row>
    <row r="49" spans="1:105" ht="12" customHeight="1" x14ac:dyDescent="0.25">
      <c r="A49" s="55" t="s">
        <v>92</v>
      </c>
      <c r="B49" s="261">
        <v>28.025565306990369</v>
      </c>
      <c r="C49" s="261">
        <v>25.29826844760931</v>
      </c>
      <c r="D49" s="261">
        <v>24.689905387979291</v>
      </c>
      <c r="E49" s="261">
        <v>29.219312313357399</v>
      </c>
      <c r="F49" s="261">
        <v>31.58798075682456</v>
      </c>
      <c r="G49" s="261">
        <v>35.073544791628549</v>
      </c>
      <c r="H49" s="261">
        <v>26.42257701259237</v>
      </c>
      <c r="I49" s="261">
        <v>26.271142457395751</v>
      </c>
      <c r="J49" s="261">
        <v>29.237407339167369</v>
      </c>
      <c r="K49" s="261">
        <v>17.956130815555671</v>
      </c>
      <c r="L49" s="261">
        <v>17.099273563062681</v>
      </c>
      <c r="M49" s="261">
        <v>17.53991621328845</v>
      </c>
      <c r="N49" s="261">
        <v>18.072381329357761</v>
      </c>
      <c r="O49" s="261">
        <v>18.388633930020578</v>
      </c>
      <c r="P49" s="261">
        <v>15.794996858195249</v>
      </c>
      <c r="Q49" s="261">
        <v>19.446706540641301</v>
      </c>
      <c r="R49" s="261">
        <v>17.363058181885361</v>
      </c>
      <c r="S49" s="261">
        <v>14.029346717723859</v>
      </c>
      <c r="T49" s="261">
        <v>15.755542532602631</v>
      </c>
      <c r="U49" s="261">
        <v>14.739006310103321</v>
      </c>
      <c r="V49" s="261">
        <v>13.620591209765649</v>
      </c>
      <c r="W49" s="261">
        <v>18.20481653540908</v>
      </c>
      <c r="DA49" s="67" t="s">
        <v>1488</v>
      </c>
    </row>
    <row r="50" spans="1:105" ht="12" customHeight="1" x14ac:dyDescent="0.25">
      <c r="A50" s="202" t="s">
        <v>93</v>
      </c>
      <c r="B50" s="226">
        <v>31.37860007241753</v>
      </c>
      <c r="C50" s="226">
        <v>28.325003954307</v>
      </c>
      <c r="D50" s="226">
        <v>27.643855119739118</v>
      </c>
      <c r="E50" s="226">
        <v>32.715169361569153</v>
      </c>
      <c r="F50" s="226">
        <v>35.367230041792887</v>
      </c>
      <c r="G50" s="226">
        <v>39.269813938918993</v>
      </c>
      <c r="H50" s="226">
        <v>29.583827047869999</v>
      </c>
      <c r="I50" s="226">
        <v>29.414274559183021</v>
      </c>
      <c r="J50" s="226">
        <v>32.735429312509368</v>
      </c>
      <c r="K50" s="226">
        <v>20.104438270467138</v>
      </c>
      <c r="L50" s="226">
        <v>19.145064900095861</v>
      </c>
      <c r="M50" s="226">
        <v>19.638426919553009</v>
      </c>
      <c r="N50" s="226">
        <v>20.23459722857741</v>
      </c>
      <c r="O50" s="226">
        <v>20.58868692380241</v>
      </c>
      <c r="P50" s="226">
        <v>17.68474191793652</v>
      </c>
      <c r="Q50" s="226">
        <v>21.773349460759871</v>
      </c>
      <c r="R50" s="226">
        <v>19.44040923904582</v>
      </c>
      <c r="S50" s="226">
        <v>15.707845858257739</v>
      </c>
      <c r="T50" s="226">
        <v>17.640567197807361</v>
      </c>
      <c r="U50" s="226">
        <v>16.50241054563892</v>
      </c>
      <c r="V50" s="226">
        <v>15.25018602263547</v>
      </c>
      <c r="W50" s="226">
        <v>20.382877247933731</v>
      </c>
      <c r="DA50" s="174" t="s">
        <v>1489</v>
      </c>
    </row>
    <row r="51" spans="1:105" ht="12" customHeight="1" x14ac:dyDescent="0.25">
      <c r="A51" s="202" t="s">
        <v>94</v>
      </c>
      <c r="B51" s="226">
        <v>38.068435799979099</v>
      </c>
      <c r="C51" s="226">
        <v>37.627884781043043</v>
      </c>
      <c r="D51" s="226">
        <v>38.089475658851399</v>
      </c>
      <c r="E51" s="226">
        <v>40.680173749497023</v>
      </c>
      <c r="F51" s="226">
        <v>41.545533684124109</v>
      </c>
      <c r="G51" s="226">
        <v>44.632245795463078</v>
      </c>
      <c r="H51" s="226">
        <v>39.682009262510341</v>
      </c>
      <c r="I51" s="226">
        <v>39.145894297991873</v>
      </c>
      <c r="J51" s="226">
        <v>39.479444541287172</v>
      </c>
      <c r="K51" s="226">
        <v>28.485861474313971</v>
      </c>
      <c r="L51" s="226">
        <v>27.940056294055701</v>
      </c>
      <c r="M51" s="226">
        <v>27.439021219948991</v>
      </c>
      <c r="N51" s="226">
        <v>25.67943681813853</v>
      </c>
      <c r="O51" s="226">
        <v>26.314046293276661</v>
      </c>
      <c r="P51" s="226">
        <v>24.187910570454761</v>
      </c>
      <c r="Q51" s="226">
        <v>25.186335677466211</v>
      </c>
      <c r="R51" s="226">
        <v>24.307921444071649</v>
      </c>
      <c r="S51" s="226">
        <v>22.137469392879261</v>
      </c>
      <c r="T51" s="226">
        <v>23.875626522925401</v>
      </c>
      <c r="U51" s="226">
        <v>22.744135027794851</v>
      </c>
      <c r="V51" s="226">
        <v>20.427667958569899</v>
      </c>
      <c r="W51" s="226">
        <v>27.966881715562561</v>
      </c>
      <c r="DA51" s="174" t="s">
        <v>1490</v>
      </c>
    </row>
    <row r="52" spans="1:105" ht="12" customHeight="1" x14ac:dyDescent="0.25">
      <c r="A52" s="202" t="s">
        <v>95</v>
      </c>
      <c r="B52" s="226">
        <v>23.07945417035361</v>
      </c>
      <c r="C52" s="226">
        <v>20.833486169867491</v>
      </c>
      <c r="D52" s="226">
        <v>20.332490482541779</v>
      </c>
      <c r="E52" s="226">
        <v>24.062521916629279</v>
      </c>
      <c r="F52" s="226">
        <v>26.013154283432161</v>
      </c>
      <c r="G52" s="226">
        <v>28.88356615623125</v>
      </c>
      <c r="H52" s="226">
        <v>21.75937036576595</v>
      </c>
      <c r="I52" s="226">
        <v>21.634661842023998</v>
      </c>
      <c r="J52" s="226">
        <v>24.077423429384439</v>
      </c>
      <c r="K52" s="226">
        <v>14.787130739201309</v>
      </c>
      <c r="L52" s="226">
        <v>14.081496527265751</v>
      </c>
      <c r="M52" s="226">
        <v>14.444372056804211</v>
      </c>
      <c r="N52" s="226">
        <v>14.88286470125297</v>
      </c>
      <c r="O52" s="226">
        <v>15.1433032445366</v>
      </c>
      <c r="P52" s="226">
        <v>13.007405992223459</v>
      </c>
      <c r="Q52" s="226">
        <v>16.01464118395851</v>
      </c>
      <c r="R52" s="226">
        <v>14.298726936510819</v>
      </c>
      <c r="S52" s="226">
        <v>11.55336782915656</v>
      </c>
      <c r="T52" s="226">
        <v>12.974914790373919</v>
      </c>
      <c r="U52" s="226">
        <v>12.13778266109532</v>
      </c>
      <c r="V52" s="226">
        <v>11.21675181768763</v>
      </c>
      <c r="W52" s="226">
        <v>14.991926989029199</v>
      </c>
      <c r="DA52" s="174" t="s">
        <v>1491</v>
      </c>
    </row>
    <row r="53" spans="1:105" ht="12" customHeight="1" x14ac:dyDescent="0.25">
      <c r="A53" s="56" t="s">
        <v>96</v>
      </c>
      <c r="B53" s="262">
        <v>30.913740775324811</v>
      </c>
      <c r="C53" s="262">
        <v>28.23697606484415</v>
      </c>
      <c r="D53" s="262">
        <v>27.755091491545141</v>
      </c>
      <c r="E53" s="262">
        <v>32.035463797707507</v>
      </c>
      <c r="F53" s="262">
        <v>33.611091240455863</v>
      </c>
      <c r="G53" s="262">
        <v>36.900475907759827</v>
      </c>
      <c r="H53" s="262">
        <v>28.77977830979766</v>
      </c>
      <c r="I53" s="262">
        <v>28.828327594280431</v>
      </c>
      <c r="J53" s="262">
        <v>31.044678388462099</v>
      </c>
      <c r="K53" s="262">
        <v>19.83544621931091</v>
      </c>
      <c r="L53" s="262">
        <v>19.078013773826569</v>
      </c>
      <c r="M53" s="262">
        <v>19.22787681801417</v>
      </c>
      <c r="N53" s="262">
        <v>19.12800611102481</v>
      </c>
      <c r="O53" s="262">
        <v>19.490439235801649</v>
      </c>
      <c r="P53" s="262">
        <v>17.161898480340628</v>
      </c>
      <c r="Q53" s="262">
        <v>19.663513457352231</v>
      </c>
      <c r="R53" s="262">
        <v>18.42222104217932</v>
      </c>
      <c r="S53" s="262">
        <v>15.39338626182969</v>
      </c>
      <c r="T53" s="262">
        <v>17.020853782438259</v>
      </c>
      <c r="U53" s="262">
        <v>15.91950197611869</v>
      </c>
      <c r="V53" s="262">
        <v>14.44700141183927</v>
      </c>
      <c r="W53" s="262">
        <v>19.82356977508147</v>
      </c>
      <c r="DA53" s="68" t="s">
        <v>1492</v>
      </c>
    </row>
    <row r="54" spans="1:105" ht="12" customHeight="1" x14ac:dyDescent="0.25">
      <c r="A54" s="37" t="s">
        <v>160</v>
      </c>
      <c r="B54" s="228">
        <v>3.2857780616328228E-2</v>
      </c>
      <c r="C54" s="228">
        <v>0.25091526387922403</v>
      </c>
      <c r="D54" s="228">
        <v>0.2338537752700767</v>
      </c>
      <c r="E54" s="228">
        <v>0.34655675127306118</v>
      </c>
      <c r="F54" s="228">
        <v>0.43521027023461561</v>
      </c>
      <c r="G54" s="228">
        <v>0.46445073429093481</v>
      </c>
      <c r="H54" s="228">
        <v>0.29183856547228298</v>
      </c>
      <c r="I54" s="228">
        <v>0.38109252973089081</v>
      </c>
      <c r="J54" s="228">
        <v>0.38593782810102989</v>
      </c>
      <c r="K54" s="228">
        <v>0.22864558418519931</v>
      </c>
      <c r="L54" s="228">
        <v>0.31855857660581982</v>
      </c>
      <c r="M54" s="228">
        <v>0.28446667337887283</v>
      </c>
      <c r="N54" s="228">
        <v>0.24383360882153929</v>
      </c>
      <c r="O54" s="228">
        <v>0.16556967639660969</v>
      </c>
      <c r="P54" s="228">
        <v>0.190959256366765</v>
      </c>
      <c r="Q54" s="228">
        <v>0.32649026639203699</v>
      </c>
      <c r="R54" s="228">
        <v>0.25996010062712188</v>
      </c>
      <c r="S54" s="228">
        <v>0.19590992670830451</v>
      </c>
      <c r="T54" s="228">
        <v>0.226203662377749</v>
      </c>
      <c r="U54" s="228">
        <v>0.19846335984941879</v>
      </c>
      <c r="V54" s="228">
        <v>0.18351215911634469</v>
      </c>
      <c r="W54" s="228">
        <v>0.29689229002375472</v>
      </c>
      <c r="DA54" s="69" t="s">
        <v>1493</v>
      </c>
    </row>
    <row r="55" spans="1:105" ht="12" customHeight="1" x14ac:dyDescent="0.25">
      <c r="A55" s="37" t="s">
        <v>162</v>
      </c>
      <c r="B55" s="228">
        <v>23.152526192475289</v>
      </c>
      <c r="C55" s="228">
        <v>19.70320944656109</v>
      </c>
      <c r="D55" s="228">
        <v>18.66951405918039</v>
      </c>
      <c r="E55" s="228">
        <v>22.97755324002129</v>
      </c>
      <c r="F55" s="228">
        <v>24.423439933830309</v>
      </c>
      <c r="G55" s="228">
        <v>26.983089069317479</v>
      </c>
      <c r="H55" s="228">
        <v>18.24813114667888</v>
      </c>
      <c r="I55" s="228">
        <v>18.180490704063221</v>
      </c>
      <c r="J55" s="228">
        <v>20.881578909996069</v>
      </c>
      <c r="K55" s="228">
        <v>11.32869095163616</v>
      </c>
      <c r="L55" s="228">
        <v>10.65639887583963</v>
      </c>
      <c r="M55" s="228">
        <v>10.807590143663649</v>
      </c>
      <c r="N55" s="228">
        <v>12.12283174086169</v>
      </c>
      <c r="O55" s="228">
        <v>12.544041981707091</v>
      </c>
      <c r="P55" s="228">
        <v>10.53748445586981</v>
      </c>
      <c r="Q55" s="228">
        <v>13.203070526598079</v>
      </c>
      <c r="R55" s="228">
        <v>12.15035143587912</v>
      </c>
      <c r="S55" s="228">
        <v>9.4113668330615674</v>
      </c>
      <c r="T55" s="228">
        <v>10.76201700228896</v>
      </c>
      <c r="U55" s="228">
        <v>9.8397533804224491</v>
      </c>
      <c r="V55" s="228">
        <v>8.8611510242475333</v>
      </c>
      <c r="W55" s="228">
        <v>11.840259277752009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0.36472476813116977</v>
      </c>
      <c r="DA57" s="69" t="s">
        <v>1496</v>
      </c>
    </row>
    <row r="58" spans="1:105" ht="12" customHeight="1" x14ac:dyDescent="0.25">
      <c r="A58" s="37" t="s">
        <v>38</v>
      </c>
      <c r="B58" s="228">
        <v>7.7283568022331943</v>
      </c>
      <c r="C58" s="228">
        <v>8.2828513544038351</v>
      </c>
      <c r="D58" s="228">
        <v>8.8517236570946718</v>
      </c>
      <c r="E58" s="228">
        <v>8.7113538064131575</v>
      </c>
      <c r="F58" s="228">
        <v>8.7524410363909393</v>
      </c>
      <c r="G58" s="228">
        <v>9.4529361041514157</v>
      </c>
      <c r="H58" s="228">
        <v>10.23980859764651</v>
      </c>
      <c r="I58" s="228">
        <v>10.266744360486321</v>
      </c>
      <c r="J58" s="228">
        <v>9.7771616503649987</v>
      </c>
      <c r="K58" s="228">
        <v>8.2781096834895536</v>
      </c>
      <c r="L58" s="228">
        <v>8.1030563213811195</v>
      </c>
      <c r="M58" s="228">
        <v>8.1358200009716519</v>
      </c>
      <c r="N58" s="228">
        <v>6.7613407613415859</v>
      </c>
      <c r="O58" s="228">
        <v>6.7808275776979574</v>
      </c>
      <c r="P58" s="228">
        <v>6.4334547681040579</v>
      </c>
      <c r="Q58" s="228">
        <v>6.1339526643621101</v>
      </c>
      <c r="R58" s="228">
        <v>6.0119095056730769</v>
      </c>
      <c r="S58" s="228">
        <v>5.7861095020598166</v>
      </c>
      <c r="T58" s="228">
        <v>6.0326331177715549</v>
      </c>
      <c r="U58" s="228">
        <v>5.8812852358468204</v>
      </c>
      <c r="V58" s="228">
        <v>5.4023382284753891</v>
      </c>
      <c r="W58" s="228">
        <v>7.3216934391745303</v>
      </c>
      <c r="DA58" s="69" t="s">
        <v>1497</v>
      </c>
    </row>
    <row r="59" spans="1:105" ht="12" customHeight="1" x14ac:dyDescent="0.25">
      <c r="A59" s="57" t="s">
        <v>1498</v>
      </c>
      <c r="B59" s="263">
        <v>162.33791222987341</v>
      </c>
      <c r="C59" s="263">
        <v>160.45923948848221</v>
      </c>
      <c r="D59" s="263">
        <v>162.42763398205901</v>
      </c>
      <c r="E59" s="263">
        <v>173.4753303324712</v>
      </c>
      <c r="F59" s="263">
        <v>177.16554565555049</v>
      </c>
      <c r="G59" s="263">
        <v>190.3284295324265</v>
      </c>
      <c r="H59" s="263">
        <v>169.21878720233531</v>
      </c>
      <c r="I59" s="263">
        <v>166.9325943965051</v>
      </c>
      <c r="J59" s="263">
        <v>168.35497619345699</v>
      </c>
      <c r="K59" s="263">
        <v>121.47426555971209</v>
      </c>
      <c r="L59" s="263">
        <v>119.1467500843475</v>
      </c>
      <c r="M59" s="263">
        <v>117.0101509261423</v>
      </c>
      <c r="N59" s="263">
        <v>109.5066312206566</v>
      </c>
      <c r="O59" s="263">
        <v>112.21284110583591</v>
      </c>
      <c r="P59" s="263">
        <v>103.14621078317769</v>
      </c>
      <c r="Q59" s="263">
        <v>107.4038652936427</v>
      </c>
      <c r="R59" s="263">
        <v>103.6579816048162</v>
      </c>
      <c r="S59" s="263">
        <v>94.402370041553326</v>
      </c>
      <c r="T59" s="263">
        <v>101.8145159227695</v>
      </c>
      <c r="U59" s="263">
        <v>96.989417040575603</v>
      </c>
      <c r="V59" s="263">
        <v>87.111143350973649</v>
      </c>
      <c r="W59" s="263">
        <v>119.26114361879659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578.5043648125303</v>
      </c>
      <c r="C60" s="263">
        <f t="shared" si="1"/>
        <v>513.07062540857191</v>
      </c>
      <c r="D60" s="263">
        <f t="shared" si="1"/>
        <v>497.17264640163091</v>
      </c>
      <c r="E60" s="263">
        <f t="shared" si="1"/>
        <v>594.47310593783084</v>
      </c>
      <c r="F60" s="263">
        <f t="shared" si="1"/>
        <v>671.4211439500109</v>
      </c>
      <c r="G60" s="263">
        <f t="shared" si="1"/>
        <v>743.37013997573752</v>
      </c>
      <c r="H60" s="263">
        <f t="shared" si="1"/>
        <v>557.73983088906834</v>
      </c>
      <c r="I60" s="263">
        <f t="shared" si="1"/>
        <v>553.84177877647005</v>
      </c>
      <c r="J60" s="263">
        <f t="shared" si="1"/>
        <v>618.49299052290189</v>
      </c>
      <c r="K60" s="263">
        <f t="shared" si="1"/>
        <v>370.69062840675718</v>
      </c>
      <c r="L60" s="263">
        <f t="shared" si="1"/>
        <v>354.18494863156832</v>
      </c>
      <c r="M60" s="263">
        <f t="shared" si="1"/>
        <v>365.63616811506699</v>
      </c>
      <c r="N60" s="263">
        <f t="shared" si="1"/>
        <v>390.10568710348713</v>
      </c>
      <c r="O60" s="263">
        <f t="shared" si="1"/>
        <v>403.49203695922648</v>
      </c>
      <c r="P60" s="263">
        <f t="shared" si="1"/>
        <v>365.86055861258421</v>
      </c>
      <c r="Q60" s="263">
        <f t="shared" si="1"/>
        <v>455.97078846455668</v>
      </c>
      <c r="R60" s="263">
        <f t="shared" si="1"/>
        <v>404.68663678467317</v>
      </c>
      <c r="S60" s="263">
        <f t="shared" si="1"/>
        <v>329.76341970405571</v>
      </c>
      <c r="T60" s="263">
        <f t="shared" si="1"/>
        <v>378.59040628394729</v>
      </c>
      <c r="U60" s="263">
        <f t="shared" si="1"/>
        <v>361.8210532974727</v>
      </c>
      <c r="V60" s="263">
        <f t="shared" si="1"/>
        <v>329.32595115342599</v>
      </c>
      <c r="W60" s="263">
        <f t="shared" si="1"/>
        <v>400.2701276462476</v>
      </c>
      <c r="DA60" s="70"/>
    </row>
    <row r="61" spans="1:105" ht="12" customHeight="1" x14ac:dyDescent="0.25">
      <c r="A61" s="60" t="s">
        <v>1501</v>
      </c>
      <c r="B61" s="264">
        <v>479.16271516878169</v>
      </c>
      <c r="C61" s="264">
        <v>424.73497418920431</v>
      </c>
      <c r="D61" s="264">
        <v>411.54117501455568</v>
      </c>
      <c r="E61" s="264">
        <v>490.91355962989621</v>
      </c>
      <c r="F61" s="264">
        <v>519.98567923339033</v>
      </c>
      <c r="G61" s="264">
        <v>575.32188958971039</v>
      </c>
      <c r="H61" s="264">
        <v>422.60550520645887</v>
      </c>
      <c r="I61" s="264">
        <v>426.09237985402763</v>
      </c>
      <c r="J61" s="264">
        <v>474.24707472270518</v>
      </c>
      <c r="K61" s="264">
        <v>281.5000909296283</v>
      </c>
      <c r="L61" s="264">
        <v>267.73327716801879</v>
      </c>
      <c r="M61" s="264">
        <v>273.14702606243588</v>
      </c>
      <c r="N61" s="264">
        <v>284.11475176673861</v>
      </c>
      <c r="O61" s="264">
        <v>289.08590911633758</v>
      </c>
      <c r="P61" s="264">
        <v>248.66512104689789</v>
      </c>
      <c r="Q61" s="264">
        <v>299.38722337091878</v>
      </c>
      <c r="R61" s="264">
        <v>276.82734660906988</v>
      </c>
      <c r="S61" s="264">
        <v>221.21090129629309</v>
      </c>
      <c r="T61" s="264">
        <v>248.3649408034012</v>
      </c>
      <c r="U61" s="264">
        <v>229.75858600311909</v>
      </c>
      <c r="V61" s="264">
        <v>209.055802182267</v>
      </c>
      <c r="W61" s="264">
        <v>283.23237237851032</v>
      </c>
      <c r="DA61" s="72" t="s">
        <v>1502</v>
      </c>
    </row>
    <row r="62" spans="1:105" ht="12" customHeight="1" x14ac:dyDescent="0.25">
      <c r="A62" s="59" t="s">
        <v>30</v>
      </c>
      <c r="B62" s="232">
        <v>35.903973767858659</v>
      </c>
      <c r="C62" s="232">
        <v>35.291213841260642</v>
      </c>
      <c r="D62" s="232">
        <v>31.298290547407621</v>
      </c>
      <c r="E62" s="232">
        <v>52.287146055166147</v>
      </c>
      <c r="F62" s="232">
        <v>31.01105087226976</v>
      </c>
      <c r="G62" s="232">
        <v>46.106590401850418</v>
      </c>
      <c r="H62" s="232">
        <v>12.035318656966499</v>
      </c>
      <c r="I62" s="232">
        <v>58.081275165265417</v>
      </c>
      <c r="J62" s="232">
        <v>69.868345281292932</v>
      </c>
      <c r="K62" s="232">
        <v>11.051898940011389</v>
      </c>
      <c r="L62" s="232">
        <v>6.029817591183285</v>
      </c>
      <c r="M62" s="232">
        <v>34.11226529561084</v>
      </c>
      <c r="N62" s="232">
        <v>33.772337355682971</v>
      </c>
      <c r="O62" s="232">
        <v>28.859552829078918</v>
      </c>
      <c r="P62" s="232">
        <v>31.90204995662754</v>
      </c>
      <c r="Q62" s="232">
        <v>17.8040649735687</v>
      </c>
      <c r="R62" s="232">
        <v>24.948079484946799</v>
      </c>
      <c r="S62" s="232">
        <v>13.656371276800471</v>
      </c>
      <c r="T62" s="232">
        <v>17.216742239158631</v>
      </c>
      <c r="U62" s="232">
        <v>16.738232693665161</v>
      </c>
      <c r="V62" s="232">
        <v>14.28337543965656</v>
      </c>
      <c r="W62" s="232">
        <v>4.1419177001475393</v>
      </c>
      <c r="DA62" s="71" t="s">
        <v>1503</v>
      </c>
    </row>
    <row r="63" spans="1:105" ht="12" customHeight="1" x14ac:dyDescent="0.25">
      <c r="A63" s="59" t="s">
        <v>33</v>
      </c>
      <c r="B63" s="297">
        <v>15.604250182919049</v>
      </c>
      <c r="C63" s="297">
        <v>14.96990980257549</v>
      </c>
      <c r="D63" s="297">
        <v>13.78688819963749</v>
      </c>
      <c r="E63" s="297">
        <v>17.720447333921008</v>
      </c>
      <c r="F63" s="297">
        <v>19.989519771896049</v>
      </c>
      <c r="G63" s="297">
        <v>21.713695439106012</v>
      </c>
      <c r="H63" s="297">
        <v>17.16444731051536</v>
      </c>
      <c r="I63" s="297">
        <v>16.340966689040091</v>
      </c>
      <c r="J63" s="297">
        <v>15.177677071733561</v>
      </c>
      <c r="K63" s="297">
        <v>11.160518914072149</v>
      </c>
      <c r="L63" s="297">
        <v>13.18554213152599</v>
      </c>
      <c r="M63" s="297">
        <v>11.78718982238753</v>
      </c>
      <c r="N63" s="297">
        <v>11.565401097461679</v>
      </c>
      <c r="O63" s="297">
        <v>10.393713290504451</v>
      </c>
      <c r="P63" s="297">
        <v>4.9596117957335846</v>
      </c>
      <c r="Q63" s="297">
        <v>12.22308093646579</v>
      </c>
      <c r="R63" s="297">
        <v>10.81931664138868</v>
      </c>
      <c r="S63" s="297">
        <v>3.858691111116491</v>
      </c>
      <c r="T63" s="297">
        <v>4.2599850867911684</v>
      </c>
      <c r="U63" s="297">
        <v>4.2339143345574142</v>
      </c>
      <c r="V63" s="297">
        <v>3.6719013463261909</v>
      </c>
      <c r="W63" s="297">
        <v>6.3440563444236648</v>
      </c>
      <c r="DA63" s="122" t="s">
        <v>1504</v>
      </c>
    </row>
    <row r="64" spans="1:105" ht="12" customHeight="1" x14ac:dyDescent="0.25">
      <c r="A64" s="59" t="s">
        <v>160</v>
      </c>
      <c r="B64" s="297">
        <v>0.486236941552946</v>
      </c>
      <c r="C64" s="297">
        <v>4.2618248832568684</v>
      </c>
      <c r="D64" s="297">
        <v>4.0928601150677864</v>
      </c>
      <c r="E64" s="297">
        <v>5.6571949225934528</v>
      </c>
      <c r="F64" s="297">
        <v>7.3933444399112522</v>
      </c>
      <c r="G64" s="297">
        <v>7.7132127555144168</v>
      </c>
      <c r="H64" s="297">
        <v>5.5742575150524978</v>
      </c>
      <c r="I64" s="297">
        <v>6.5516580901523511</v>
      </c>
      <c r="J64" s="297">
        <v>6.2796963067846034</v>
      </c>
      <c r="K64" s="297">
        <v>4.6074121929535981</v>
      </c>
      <c r="L64" s="297">
        <v>6.680984825686302</v>
      </c>
      <c r="M64" s="297">
        <v>5.6627578594196581</v>
      </c>
      <c r="N64" s="297">
        <v>4.5096763814125067</v>
      </c>
      <c r="O64" s="297">
        <v>3.1353708820817499</v>
      </c>
      <c r="P64" s="297">
        <v>3.6199250007108739</v>
      </c>
      <c r="Q64" s="297">
        <v>5.9871172822252419</v>
      </c>
      <c r="R64" s="297">
        <v>4.4560762015114239</v>
      </c>
      <c r="S64" s="297">
        <v>3.8230056246717901</v>
      </c>
      <c r="T64" s="297">
        <v>4.321545249820967</v>
      </c>
      <c r="U64" s="297">
        <v>3.9176056420793972</v>
      </c>
      <c r="V64" s="297">
        <v>3.7129481211980551</v>
      </c>
      <c r="W64" s="297">
        <v>6.3562903894656877</v>
      </c>
      <c r="DA64" s="122" t="s">
        <v>1505</v>
      </c>
    </row>
    <row r="65" spans="1:105" ht="12" customHeight="1" x14ac:dyDescent="0.25">
      <c r="A65" s="59" t="s">
        <v>70</v>
      </c>
      <c r="B65" s="297">
        <v>84.551884153773258</v>
      </c>
      <c r="C65" s="297">
        <v>35.550726061801328</v>
      </c>
      <c r="D65" s="297">
        <v>35.613185794493042</v>
      </c>
      <c r="E65" s="297">
        <v>40.163025489972163</v>
      </c>
      <c r="F65" s="297">
        <v>46.686794786003787</v>
      </c>
      <c r="G65" s="297">
        <v>51.67561728779485</v>
      </c>
      <c r="H65" s="297">
        <v>39.283365694691128</v>
      </c>
      <c r="I65" s="297">
        <v>32.563523536305738</v>
      </c>
      <c r="J65" s="297">
        <v>43.151671898618027</v>
      </c>
      <c r="K65" s="297">
        <v>26.39704689979397</v>
      </c>
      <c r="L65" s="297">
        <v>18.345102813888079</v>
      </c>
      <c r="M65" s="297">
        <v>6.4426830756222806</v>
      </c>
      <c r="N65" s="297">
        <v>10.05686717034251</v>
      </c>
      <c r="O65" s="297">
        <v>9.1524219402792184</v>
      </c>
      <c r="P65" s="297">
        <v>8.4293869842944602</v>
      </c>
      <c r="Q65" s="297">
        <v>21.25752867811952</v>
      </c>
      <c r="R65" s="297">
        <v>28.330020936774979</v>
      </c>
      <c r="S65" s="297">
        <v>16.218493030619371</v>
      </c>
      <c r="T65" s="297">
        <v>16.961935899878149</v>
      </c>
      <c r="U65" s="297">
        <v>10.635129998051809</v>
      </c>
      <c r="V65" s="297">
        <v>8.1024868180925065</v>
      </c>
      <c r="W65" s="297">
        <v>12.897077694562199</v>
      </c>
      <c r="DA65" s="122" t="s">
        <v>1506</v>
      </c>
    </row>
    <row r="66" spans="1:105" ht="12" customHeight="1" x14ac:dyDescent="0.25">
      <c r="A66" s="59" t="s">
        <v>162</v>
      </c>
      <c r="B66" s="297">
        <v>342.61637012267778</v>
      </c>
      <c r="C66" s="297">
        <v>334.66129960030992</v>
      </c>
      <c r="D66" s="297">
        <v>326.74995035794967</v>
      </c>
      <c r="E66" s="297">
        <v>375.08574582824338</v>
      </c>
      <c r="F66" s="297">
        <v>414.90496936330948</v>
      </c>
      <c r="G66" s="297">
        <v>448.11277370544468</v>
      </c>
      <c r="H66" s="297">
        <v>348.54811602923343</v>
      </c>
      <c r="I66" s="297">
        <v>312.55495637326402</v>
      </c>
      <c r="J66" s="297">
        <v>339.76968416427599</v>
      </c>
      <c r="K66" s="297">
        <v>228.28321398279721</v>
      </c>
      <c r="L66" s="297">
        <v>223.49182980573519</v>
      </c>
      <c r="M66" s="297">
        <v>215.1421300093956</v>
      </c>
      <c r="N66" s="297">
        <v>224.21046976183891</v>
      </c>
      <c r="O66" s="297">
        <v>237.5448501743933</v>
      </c>
      <c r="P66" s="297">
        <v>199.75414730953139</v>
      </c>
      <c r="Q66" s="297">
        <v>242.1154315005395</v>
      </c>
      <c r="R66" s="297">
        <v>208.27385334444801</v>
      </c>
      <c r="S66" s="297">
        <v>183.654340253085</v>
      </c>
      <c r="T66" s="297">
        <v>205.60473232775229</v>
      </c>
      <c r="U66" s="297">
        <v>194.23370333476529</v>
      </c>
      <c r="V66" s="297">
        <v>179.28509045699369</v>
      </c>
      <c r="W66" s="297">
        <v>253.49303024991119</v>
      </c>
      <c r="DA66" s="122" t="s">
        <v>1507</v>
      </c>
    </row>
    <row r="67" spans="1:105" ht="12" customHeight="1" x14ac:dyDescent="0.25">
      <c r="A67" s="60" t="s">
        <v>1508</v>
      </c>
      <c r="B67" s="264">
        <v>99.341649643748596</v>
      </c>
      <c r="C67" s="264">
        <v>88.33565121936762</v>
      </c>
      <c r="D67" s="264">
        <v>85.631471387075266</v>
      </c>
      <c r="E67" s="264">
        <v>103.5595463079346</v>
      </c>
      <c r="F67" s="264">
        <v>151.4354647166206</v>
      </c>
      <c r="G67" s="264">
        <v>168.04825038602709</v>
      </c>
      <c r="H67" s="264">
        <v>135.1343256826095</v>
      </c>
      <c r="I67" s="264">
        <v>127.7493989224424</v>
      </c>
      <c r="J67" s="264">
        <v>144.24591580019671</v>
      </c>
      <c r="K67" s="264">
        <v>89.190537477128871</v>
      </c>
      <c r="L67" s="264">
        <v>86.45167146354953</v>
      </c>
      <c r="M67" s="264">
        <v>92.489142052631109</v>
      </c>
      <c r="N67" s="264">
        <v>105.99093533674851</v>
      </c>
      <c r="O67" s="264">
        <v>114.40612784288891</v>
      </c>
      <c r="P67" s="264">
        <v>117.1954375656863</v>
      </c>
      <c r="Q67" s="264">
        <v>156.5835650936379</v>
      </c>
      <c r="R67" s="264">
        <v>127.85929017560331</v>
      </c>
      <c r="S67" s="264">
        <v>108.55251840776261</v>
      </c>
      <c r="T67" s="264">
        <v>130.22546548054609</v>
      </c>
      <c r="U67" s="264">
        <v>132.06246729435361</v>
      </c>
      <c r="V67" s="264">
        <v>120.270148971159</v>
      </c>
      <c r="W67" s="264">
        <v>117.0377552677373</v>
      </c>
      <c r="DA67" s="72" t="s">
        <v>1509</v>
      </c>
    </row>
    <row r="68" spans="1:105" ht="12" customHeight="1" x14ac:dyDescent="0.25">
      <c r="A68" s="147" t="s">
        <v>30</v>
      </c>
      <c r="B68" s="231">
        <v>4.8097666524956439</v>
      </c>
      <c r="C68" s="231">
        <v>4.6189126598405146</v>
      </c>
      <c r="D68" s="231">
        <v>4.0217316336017248</v>
      </c>
      <c r="E68" s="231">
        <v>6.278237160349887</v>
      </c>
      <c r="F68" s="231">
        <v>2.4344102005615471</v>
      </c>
      <c r="G68" s="231">
        <v>3.548668574316141</v>
      </c>
      <c r="H68" s="231">
        <v>0.82673306762654364</v>
      </c>
      <c r="I68" s="231">
        <v>4.5156914955769514</v>
      </c>
      <c r="J68" s="231">
        <v>5.0080290264108456</v>
      </c>
      <c r="K68" s="231">
        <v>0.7581150433686088</v>
      </c>
      <c r="L68" s="231">
        <v>0.40902822621512908</v>
      </c>
      <c r="M68" s="231">
        <v>2.1473282382343029</v>
      </c>
      <c r="N68" s="231">
        <v>1.9611256828781449</v>
      </c>
      <c r="O68" s="231">
        <v>1.6352286896969399</v>
      </c>
      <c r="P68" s="231">
        <v>1.7170285868734261</v>
      </c>
      <c r="Q68" s="231">
        <v>0.72756846592061031</v>
      </c>
      <c r="R68" s="231">
        <v>1.3545490572316481</v>
      </c>
      <c r="S68" s="231">
        <v>0.75181812141605908</v>
      </c>
      <c r="T68" s="231">
        <v>0.87588019084589974</v>
      </c>
      <c r="U68" s="231">
        <v>0.76746747533400816</v>
      </c>
      <c r="V68" s="231">
        <v>0.59524203154781674</v>
      </c>
      <c r="W68" s="231">
        <v>0.23493949435046149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2.090375919174456</v>
      </c>
      <c r="C70" s="231">
        <v>1.9592611978380341</v>
      </c>
      <c r="D70" s="231">
        <v>1.77157165556459</v>
      </c>
      <c r="E70" s="231">
        <v>2.1277346220516051</v>
      </c>
      <c r="F70" s="231">
        <v>1.569204830802587</v>
      </c>
      <c r="G70" s="231">
        <v>1.6712298169403299</v>
      </c>
      <c r="H70" s="231">
        <v>1.179064433904506</v>
      </c>
      <c r="I70" s="231">
        <v>1.270474246600805</v>
      </c>
      <c r="J70" s="231">
        <v>1.0879067913045819</v>
      </c>
      <c r="K70" s="231">
        <v>0.76556592912070809</v>
      </c>
      <c r="L70" s="231">
        <v>0.89443151939270538</v>
      </c>
      <c r="M70" s="231">
        <v>0.74199017085791219</v>
      </c>
      <c r="N70" s="231">
        <v>0.67159121638948538</v>
      </c>
      <c r="O70" s="231">
        <v>0.5889245154204874</v>
      </c>
      <c r="P70" s="231">
        <v>0.26693567481233549</v>
      </c>
      <c r="Q70" s="231">
        <v>0.49949987595362633</v>
      </c>
      <c r="R70" s="231">
        <v>0.58743179671711554</v>
      </c>
      <c r="S70" s="231">
        <v>0.21243080196660569</v>
      </c>
      <c r="T70" s="231">
        <v>0.21672140402571771</v>
      </c>
      <c r="U70" s="231">
        <v>0.1941299063402929</v>
      </c>
      <c r="V70" s="231">
        <v>0.15302195382766751</v>
      </c>
      <c r="W70" s="231">
        <v>0.35985007370779981</v>
      </c>
      <c r="DA70" s="73" t="s">
        <v>1512</v>
      </c>
    </row>
    <row r="71" spans="1:105" ht="12" customHeight="1" x14ac:dyDescent="0.25">
      <c r="A71" s="147" t="s">
        <v>160</v>
      </c>
      <c r="B71" s="231">
        <v>6.5137253102229939E-2</v>
      </c>
      <c r="C71" s="231">
        <v>0.55778747072405321</v>
      </c>
      <c r="D71" s="231">
        <v>0.52591961761433337</v>
      </c>
      <c r="E71" s="231">
        <v>0.67927232725412268</v>
      </c>
      <c r="F71" s="231">
        <v>0.58038772032969865</v>
      </c>
      <c r="G71" s="231">
        <v>0.59365994045419368</v>
      </c>
      <c r="H71" s="231">
        <v>0.38290826745099388</v>
      </c>
      <c r="I71" s="231">
        <v>0.50937701755766374</v>
      </c>
      <c r="J71" s="231">
        <v>0.45011659077952482</v>
      </c>
      <c r="K71" s="231">
        <v>0.31604962309531182</v>
      </c>
      <c r="L71" s="231">
        <v>0.45319967499786301</v>
      </c>
      <c r="M71" s="231">
        <v>0.35646415599903419</v>
      </c>
      <c r="N71" s="231">
        <v>0.26187237442032801</v>
      </c>
      <c r="O71" s="231">
        <v>0.17765515805409349</v>
      </c>
      <c r="P71" s="231">
        <v>0.1948312010359424</v>
      </c>
      <c r="Q71" s="231">
        <v>0.2446653470868711</v>
      </c>
      <c r="R71" s="231">
        <v>0.2419414216373518</v>
      </c>
      <c r="S71" s="231">
        <v>0.2104662247859713</v>
      </c>
      <c r="T71" s="231">
        <v>0.21985320019214941</v>
      </c>
      <c r="U71" s="231">
        <v>0.17962678417171529</v>
      </c>
      <c r="V71" s="231">
        <v>0.1547325274778831</v>
      </c>
      <c r="W71" s="231">
        <v>0.36054401805052078</v>
      </c>
      <c r="DA71" s="73" t="s">
        <v>1513</v>
      </c>
    </row>
    <row r="72" spans="1:105" ht="12" customHeight="1" x14ac:dyDescent="0.25">
      <c r="A72" s="147" t="s">
        <v>70</v>
      </c>
      <c r="B72" s="231">
        <v>11.3267360164058</v>
      </c>
      <c r="C72" s="231">
        <v>4.6528776089133999</v>
      </c>
      <c r="D72" s="231">
        <v>4.576182065474228</v>
      </c>
      <c r="E72" s="231">
        <v>4.8224662871671384</v>
      </c>
      <c r="F72" s="231">
        <v>3.664977685751436</v>
      </c>
      <c r="G72" s="231">
        <v>3.977297768698719</v>
      </c>
      <c r="H72" s="231">
        <v>2.6984626126761069</v>
      </c>
      <c r="I72" s="231">
        <v>2.531742388239691</v>
      </c>
      <c r="J72" s="231">
        <v>3.093029104044029</v>
      </c>
      <c r="K72" s="231">
        <v>1.810729401695008</v>
      </c>
      <c r="L72" s="231">
        <v>1.2444265104587191</v>
      </c>
      <c r="M72" s="231">
        <v>0.40555955983544772</v>
      </c>
      <c r="N72" s="231">
        <v>0.58399216759375239</v>
      </c>
      <c r="O72" s="231">
        <v>0.51859095064966654</v>
      </c>
      <c r="P72" s="231">
        <v>0.45368552934779488</v>
      </c>
      <c r="Q72" s="231">
        <v>0.86869529809981838</v>
      </c>
      <c r="R72" s="231">
        <v>1.538170630505477</v>
      </c>
      <c r="S72" s="231">
        <v>0.89286946842122317</v>
      </c>
      <c r="T72" s="231">
        <v>0.86291723757764871</v>
      </c>
      <c r="U72" s="231">
        <v>0.48763310433262608</v>
      </c>
      <c r="V72" s="231">
        <v>0.3376611316118116</v>
      </c>
      <c r="W72" s="231">
        <v>0.73155314313732644</v>
      </c>
      <c r="DA72" s="73" t="s">
        <v>1514</v>
      </c>
    </row>
    <row r="73" spans="1:105" ht="12" customHeight="1" x14ac:dyDescent="0.25">
      <c r="A73" s="147" t="s">
        <v>34</v>
      </c>
      <c r="B73" s="231">
        <v>33.973698992111878</v>
      </c>
      <c r="C73" s="231">
        <v>31.581035608597741</v>
      </c>
      <c r="D73" s="231">
        <v>31.673783693743829</v>
      </c>
      <c r="E73" s="231">
        <v>43.457279247569261</v>
      </c>
      <c r="F73" s="231">
        <v>40.702721012921238</v>
      </c>
      <c r="G73" s="231">
        <v>47.768330001645012</v>
      </c>
      <c r="H73" s="231">
        <v>31.384575555275191</v>
      </c>
      <c r="I73" s="231">
        <v>30.401269901910702</v>
      </c>
      <c r="J73" s="231">
        <v>38.562988878120123</v>
      </c>
      <c r="K73" s="231">
        <v>21.66075576395933</v>
      </c>
      <c r="L73" s="231">
        <v>18.50546658002575</v>
      </c>
      <c r="M73" s="231">
        <v>19.08719142558979</v>
      </c>
      <c r="N73" s="231">
        <v>17.137605739885561</v>
      </c>
      <c r="O73" s="231">
        <v>15.129734267884</v>
      </c>
      <c r="P73" s="231">
        <v>7.4831580326440426</v>
      </c>
      <c r="Q73" s="231">
        <v>13.2734362137133</v>
      </c>
      <c r="R73" s="231">
        <v>9.0795256320126203</v>
      </c>
      <c r="S73" s="231">
        <v>5.0351414091941722</v>
      </c>
      <c r="T73" s="231">
        <v>5.4358841756969776</v>
      </c>
      <c r="U73" s="231">
        <v>4.5478020067539928</v>
      </c>
      <c r="V73" s="231">
        <v>5.4520675387279356</v>
      </c>
      <c r="W73" s="231">
        <v>11.12992235378057</v>
      </c>
      <c r="DA73" s="73" t="s">
        <v>1515</v>
      </c>
    </row>
    <row r="74" spans="1:105" ht="12" customHeight="1" x14ac:dyDescent="0.25">
      <c r="A74" s="147" t="s">
        <v>162</v>
      </c>
      <c r="B74" s="231">
        <v>45.897560038058238</v>
      </c>
      <c r="C74" s="231">
        <v>43.80045754264524</v>
      </c>
      <c r="D74" s="231">
        <v>41.986338188083721</v>
      </c>
      <c r="E74" s="231">
        <v>45.037402984127112</v>
      </c>
      <c r="F74" s="231">
        <v>32.57061148433727</v>
      </c>
      <c r="G74" s="231">
        <v>34.489727042022423</v>
      </c>
      <c r="H74" s="231">
        <v>23.94255286406603</v>
      </c>
      <c r="I74" s="231">
        <v>24.3004609382137</v>
      </c>
      <c r="J74" s="231">
        <v>24.35403949726475</v>
      </c>
      <c r="K74" s="231">
        <v>15.6592943536919</v>
      </c>
      <c r="L74" s="231">
        <v>15.160403335032621</v>
      </c>
      <c r="M74" s="231">
        <v>13.5429519851469</v>
      </c>
      <c r="N74" s="231">
        <v>13.01967660660376</v>
      </c>
      <c r="O74" s="231">
        <v>13.45967334960007</v>
      </c>
      <c r="P74" s="231">
        <v>10.751145513949551</v>
      </c>
      <c r="Q74" s="231">
        <v>9.8941198728531123</v>
      </c>
      <c r="R74" s="231">
        <v>11.30817111048362</v>
      </c>
      <c r="S74" s="231">
        <v>10.11064054135246</v>
      </c>
      <c r="T74" s="231">
        <v>10.45988315840944</v>
      </c>
      <c r="U74" s="231">
        <v>8.9058416531348694</v>
      </c>
      <c r="V74" s="231">
        <v>7.4714847285720474</v>
      </c>
      <c r="W74" s="231">
        <v>14.378731944905359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1.1783747724003459</v>
      </c>
      <c r="C76" s="231">
        <v>1.1653191308086359</v>
      </c>
      <c r="D76" s="231">
        <v>1.075944532992831</v>
      </c>
      <c r="E76" s="231">
        <v>1.1571536794154851</v>
      </c>
      <c r="F76" s="231">
        <v>0.88358784057595519</v>
      </c>
      <c r="G76" s="231">
        <v>0.97725158381088317</v>
      </c>
      <c r="H76" s="231">
        <v>0.69712136174005279</v>
      </c>
      <c r="I76" s="231">
        <v>0.61937416905757259</v>
      </c>
      <c r="J76" s="231">
        <v>1.016681589399725</v>
      </c>
      <c r="K76" s="231">
        <v>1.2875645000962339</v>
      </c>
      <c r="L76" s="231">
        <v>2.1450880681483619</v>
      </c>
      <c r="M76" s="231">
        <v>2.6658715713644972</v>
      </c>
      <c r="N76" s="231">
        <v>3.3218160940641961</v>
      </c>
      <c r="O76" s="231">
        <v>3.3848977697008111</v>
      </c>
      <c r="P76" s="231">
        <v>2.4878964874189311</v>
      </c>
      <c r="Q76" s="231">
        <v>3.0166692128868871</v>
      </c>
      <c r="R76" s="231">
        <v>2.795038471163918</v>
      </c>
      <c r="S76" s="231">
        <v>2.1560048247683619</v>
      </c>
      <c r="T76" s="231">
        <v>2.3766896658251331</v>
      </c>
      <c r="U76" s="231">
        <v>2.137011861950096</v>
      </c>
      <c r="V76" s="231">
        <v>2.4828039364445211</v>
      </c>
      <c r="W76" s="231">
        <v>5.006291448078704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69.029563941340868</v>
      </c>
      <c r="G77" s="231">
        <v>75.022085658139446</v>
      </c>
      <c r="H77" s="231">
        <v>74.022907519870031</v>
      </c>
      <c r="I77" s="231">
        <v>63.601008765285322</v>
      </c>
      <c r="J77" s="231">
        <v>70.673124322873164</v>
      </c>
      <c r="K77" s="231">
        <v>46.932462862101772</v>
      </c>
      <c r="L77" s="231">
        <v>47.63962754927838</v>
      </c>
      <c r="M77" s="231">
        <v>53.541784945603219</v>
      </c>
      <c r="N77" s="231">
        <v>69.033255454913231</v>
      </c>
      <c r="O77" s="231">
        <v>79.511423141882815</v>
      </c>
      <c r="P77" s="231">
        <v>93.840756539604229</v>
      </c>
      <c r="Q77" s="231">
        <v>128.05891080712371</v>
      </c>
      <c r="R77" s="231">
        <v>100.95446205585159</v>
      </c>
      <c r="S77" s="231">
        <v>89.183147015857799</v>
      </c>
      <c r="T77" s="231">
        <v>109.77763644797309</v>
      </c>
      <c r="U77" s="231">
        <v>114.842954502336</v>
      </c>
      <c r="V77" s="231">
        <v>103.62313512294929</v>
      </c>
      <c r="W77" s="231">
        <v>84.835922791726531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2577.3639148287684</v>
      </c>
      <c r="C79" s="263">
        <f t="shared" si="2"/>
        <v>2307.758855091588</v>
      </c>
      <c r="D79" s="263">
        <f t="shared" si="2"/>
        <v>2243.9215067304945</v>
      </c>
      <c r="E79" s="263">
        <f t="shared" si="2"/>
        <v>2690.9956350203402</v>
      </c>
      <c r="F79" s="263">
        <f t="shared" si="2"/>
        <v>2910.7794343158889</v>
      </c>
      <c r="G79" s="263">
        <f t="shared" si="2"/>
        <v>3250.1814907154976</v>
      </c>
      <c r="H79" s="263">
        <f t="shared" si="2"/>
        <v>2396.6422539412001</v>
      </c>
      <c r="I79" s="263">
        <f t="shared" si="2"/>
        <v>2383.2489817266915</v>
      </c>
      <c r="J79" s="263">
        <f t="shared" si="2"/>
        <v>2690.9871226014129</v>
      </c>
      <c r="K79" s="263">
        <f t="shared" si="2"/>
        <v>1625.0147743823143</v>
      </c>
      <c r="L79" s="263">
        <f t="shared" si="2"/>
        <v>1538.3619204631993</v>
      </c>
      <c r="M79" s="263">
        <f t="shared" si="2"/>
        <v>1588.6914689382113</v>
      </c>
      <c r="N79" s="263">
        <f t="shared" si="2"/>
        <v>1648.0262016078059</v>
      </c>
      <c r="O79" s="263">
        <f t="shared" si="2"/>
        <v>1668.4763618256693</v>
      </c>
      <c r="P79" s="263">
        <f t="shared" si="2"/>
        <v>1397.8360346637212</v>
      </c>
      <c r="Q79" s="263">
        <f t="shared" si="2"/>
        <v>1765.2369158323922</v>
      </c>
      <c r="R79" s="263">
        <f t="shared" si="2"/>
        <v>1554.8840554463725</v>
      </c>
      <c r="S79" s="263">
        <f t="shared" si="2"/>
        <v>1230.0891858307068</v>
      </c>
      <c r="T79" s="263">
        <f t="shared" si="2"/>
        <v>1383.0777375656546</v>
      </c>
      <c r="U79" s="263">
        <f t="shared" si="2"/>
        <v>1283.5864963662339</v>
      </c>
      <c r="V79" s="263">
        <f t="shared" si="2"/>
        <v>1198.9766869889108</v>
      </c>
      <c r="W79" s="263">
        <f t="shared" si="2"/>
        <v>1633.4015156483842</v>
      </c>
      <c r="DA79" s="70"/>
    </row>
    <row r="80" spans="1:105" ht="12" customHeight="1" x14ac:dyDescent="0.25">
      <c r="A80" s="60" t="s">
        <v>1523</v>
      </c>
      <c r="B80" s="264">
        <v>2416.7110631652849</v>
      </c>
      <c r="C80" s="264">
        <v>2148.965175627015</v>
      </c>
      <c r="D80" s="264">
        <v>2083.1798646227649</v>
      </c>
      <c r="E80" s="264">
        <v>2519.320971176488</v>
      </c>
      <c r="F80" s="264">
        <v>2735.4528594257399</v>
      </c>
      <c r="G80" s="264">
        <v>3061.828662118568</v>
      </c>
      <c r="H80" s="264">
        <v>2229.1799504923529</v>
      </c>
      <c r="I80" s="264">
        <v>2218.0491405004032</v>
      </c>
      <c r="J80" s="264">
        <v>2524.37966384022</v>
      </c>
      <c r="K80" s="264">
        <v>1504.8014064891679</v>
      </c>
      <c r="L80" s="264">
        <v>1420.4519085346089</v>
      </c>
      <c r="M80" s="264">
        <v>1472.8958783602011</v>
      </c>
      <c r="N80" s="264">
        <v>1539.6562445225591</v>
      </c>
      <c r="O80" s="264">
        <v>1557.4282851977839</v>
      </c>
      <c r="P80" s="264">
        <v>1295.760477124606</v>
      </c>
      <c r="Q80" s="264">
        <v>1658.947898054023</v>
      </c>
      <c r="R80" s="264">
        <v>1452.3020392447979</v>
      </c>
      <c r="S80" s="264">
        <v>1136.6667083413349</v>
      </c>
      <c r="T80" s="264">
        <v>1282.3200519514121</v>
      </c>
      <c r="U80" s="264">
        <v>1187.6038253147331</v>
      </c>
      <c r="V80" s="264">
        <v>1112.769753569786</v>
      </c>
      <c r="W80" s="264">
        <v>1515.378297585326</v>
      </c>
      <c r="DA80" s="72" t="s">
        <v>1524</v>
      </c>
    </row>
    <row r="81" spans="1:105" ht="12" customHeight="1" x14ac:dyDescent="0.25">
      <c r="A81" s="59" t="s">
        <v>30</v>
      </c>
      <c r="B81" s="232">
        <v>117.0084886048714</v>
      </c>
      <c r="C81" s="232">
        <v>112.3655321293852</v>
      </c>
      <c r="D81" s="232">
        <v>97.837748485775279</v>
      </c>
      <c r="E81" s="232">
        <v>152.73236610227531</v>
      </c>
      <c r="F81" s="232">
        <v>80.809921152380809</v>
      </c>
      <c r="G81" s="232">
        <v>116.7995604783148</v>
      </c>
      <c r="H81" s="232">
        <v>30.15699576557687</v>
      </c>
      <c r="I81" s="232">
        <v>156.1383787806862</v>
      </c>
      <c r="J81" s="232">
        <v>171.8320914069111</v>
      </c>
      <c r="K81" s="232">
        <v>26.99632186119532</v>
      </c>
      <c r="L81" s="232">
        <v>14.96970697691526</v>
      </c>
      <c r="M81" s="232">
        <v>81.206817265941353</v>
      </c>
      <c r="N81" s="232">
        <v>81.700458838082369</v>
      </c>
      <c r="O81" s="232">
        <v>72.983893571321616</v>
      </c>
      <c r="P81" s="232">
        <v>95.263890715485431</v>
      </c>
      <c r="Q81" s="232">
        <v>42.314208793058938</v>
      </c>
      <c r="R81" s="232">
        <v>73.117521855879929</v>
      </c>
      <c r="S81" s="232">
        <v>44.119481838141191</v>
      </c>
      <c r="T81" s="232">
        <v>54.928018521651282</v>
      </c>
      <c r="U81" s="232">
        <v>52.931074213309067</v>
      </c>
      <c r="V81" s="232">
        <v>39.788957635250462</v>
      </c>
      <c r="W81" s="232">
        <v>11.055961217411591</v>
      </c>
      <c r="DA81" s="71" t="s">
        <v>1525</v>
      </c>
    </row>
    <row r="82" spans="1:105" ht="12" customHeight="1" x14ac:dyDescent="0.25">
      <c r="A82" s="59" t="s">
        <v>33</v>
      </c>
      <c r="B82" s="297">
        <v>50.853137915060927</v>
      </c>
      <c r="C82" s="297">
        <v>47.663474780475489</v>
      </c>
      <c r="D82" s="297">
        <v>43.097500741597592</v>
      </c>
      <c r="E82" s="297">
        <v>51.761973140492358</v>
      </c>
      <c r="F82" s="297">
        <v>52.089544572168379</v>
      </c>
      <c r="G82" s="297">
        <v>55.006237970391886</v>
      </c>
      <c r="H82" s="297">
        <v>43.009095115404882</v>
      </c>
      <c r="I82" s="297">
        <v>43.92899500356998</v>
      </c>
      <c r="J82" s="297">
        <v>37.327519113766478</v>
      </c>
      <c r="K82" s="297">
        <v>27.261646381100491</v>
      </c>
      <c r="L82" s="297">
        <v>32.734605824449197</v>
      </c>
      <c r="M82" s="297">
        <v>28.060293319445691</v>
      </c>
      <c r="N82" s="297">
        <v>27.978477366183231</v>
      </c>
      <c r="O82" s="297">
        <v>26.285011035953001</v>
      </c>
      <c r="P82" s="297">
        <v>14.810080127839621</v>
      </c>
      <c r="Q82" s="297">
        <v>29.050107355140749</v>
      </c>
      <c r="R82" s="297">
        <v>31.70911899129333</v>
      </c>
      <c r="S82" s="297">
        <v>12.4662290549402</v>
      </c>
      <c r="T82" s="297">
        <v>13.59098814972203</v>
      </c>
      <c r="U82" s="297">
        <v>13.38884683686276</v>
      </c>
      <c r="V82" s="297">
        <v>10.22875354127812</v>
      </c>
      <c r="W82" s="297">
        <v>16.934098160019811</v>
      </c>
      <c r="DA82" s="122" t="s">
        <v>1526</v>
      </c>
    </row>
    <row r="83" spans="1:105" ht="12" customHeight="1" x14ac:dyDescent="0.25">
      <c r="A83" s="59" t="s">
        <v>160</v>
      </c>
      <c r="B83" s="297">
        <v>1.5846114974019101</v>
      </c>
      <c r="C83" s="297">
        <v>13.569446010086761</v>
      </c>
      <c r="D83" s="297">
        <v>12.794188165609921</v>
      </c>
      <c r="E83" s="297">
        <v>16.524840830246578</v>
      </c>
      <c r="F83" s="297">
        <v>19.265892784557959</v>
      </c>
      <c r="G83" s="297">
        <v>19.539502961894549</v>
      </c>
      <c r="H83" s="297">
        <v>13.967462355503891</v>
      </c>
      <c r="I83" s="297">
        <v>17.61265174724544</v>
      </c>
      <c r="J83" s="297">
        <v>15.444094825070479</v>
      </c>
      <c r="K83" s="297">
        <v>11.254462530223149</v>
      </c>
      <c r="L83" s="297">
        <v>16.586303589677051</v>
      </c>
      <c r="M83" s="297">
        <v>13.480621668662209</v>
      </c>
      <c r="N83" s="297">
        <v>10.9095981629079</v>
      </c>
      <c r="O83" s="297">
        <v>7.9291448526501123</v>
      </c>
      <c r="P83" s="297">
        <v>10.809591864310059</v>
      </c>
      <c r="Q83" s="297">
        <v>14.229342070179509</v>
      </c>
      <c r="R83" s="297">
        <v>13.059812850607191</v>
      </c>
      <c r="S83" s="297">
        <v>12.35094036373737</v>
      </c>
      <c r="T83" s="297">
        <v>13.787388707279639</v>
      </c>
      <c r="U83" s="297">
        <v>12.388588375752629</v>
      </c>
      <c r="V83" s="297">
        <v>10.34309684852647</v>
      </c>
      <c r="W83" s="297">
        <v>16.96675432011488</v>
      </c>
      <c r="DA83" s="122" t="s">
        <v>1527</v>
      </c>
    </row>
    <row r="84" spans="1:105" ht="12" customHeight="1" x14ac:dyDescent="0.25">
      <c r="A84" s="59" t="s">
        <v>70</v>
      </c>
      <c r="B84" s="297">
        <v>275.54855731271988</v>
      </c>
      <c r="C84" s="297">
        <v>113.1918065920969</v>
      </c>
      <c r="D84" s="297">
        <v>111.3260134530701</v>
      </c>
      <c r="E84" s="297">
        <v>117.3174360374821</v>
      </c>
      <c r="F84" s="297">
        <v>121.6584443092177</v>
      </c>
      <c r="G84" s="297">
        <v>130.90730270997901</v>
      </c>
      <c r="H84" s="297">
        <v>98.432648663330269</v>
      </c>
      <c r="I84" s="297">
        <v>87.539671914540719</v>
      </c>
      <c r="J84" s="297">
        <v>106.12591439216</v>
      </c>
      <c r="K84" s="297">
        <v>64.479704181150623</v>
      </c>
      <c r="L84" s="297">
        <v>45.543801190078248</v>
      </c>
      <c r="M84" s="297">
        <v>15.337292398806159</v>
      </c>
      <c r="N84" s="297">
        <v>24.329102651000511</v>
      </c>
      <c r="O84" s="297">
        <v>23.145867601112329</v>
      </c>
      <c r="P84" s="297">
        <v>25.17130408742084</v>
      </c>
      <c r="Q84" s="297">
        <v>50.521917789322131</v>
      </c>
      <c r="R84" s="297">
        <v>83.029273907518032</v>
      </c>
      <c r="S84" s="297">
        <v>52.396899161786408</v>
      </c>
      <c r="T84" s="297">
        <v>54.115088460376427</v>
      </c>
      <c r="U84" s="297">
        <v>33.63131971561841</v>
      </c>
      <c r="V84" s="297">
        <v>22.570960632328649</v>
      </c>
      <c r="W84" s="297">
        <v>34.425983597874101</v>
      </c>
      <c r="DA84" s="122" t="s">
        <v>1528</v>
      </c>
    </row>
    <row r="85" spans="1:105" ht="12" customHeight="1" x14ac:dyDescent="0.25">
      <c r="A85" s="59" t="s">
        <v>34</v>
      </c>
      <c r="B85" s="297">
        <v>826.48732435309182</v>
      </c>
      <c r="C85" s="297">
        <v>768.28035788831676</v>
      </c>
      <c r="D85" s="297">
        <v>770.53666553232904</v>
      </c>
      <c r="E85" s="297">
        <v>1057.1969351152479</v>
      </c>
      <c r="F85" s="297">
        <v>1351.121382494536</v>
      </c>
      <c r="G85" s="297">
        <v>1572.2290859609</v>
      </c>
      <c r="H85" s="297">
        <v>1144.824791927161</v>
      </c>
      <c r="I85" s="297">
        <v>1051.180090581438</v>
      </c>
      <c r="J85" s="297">
        <v>1323.147089380552</v>
      </c>
      <c r="K85" s="297">
        <v>771.33508888342533</v>
      </c>
      <c r="L85" s="297">
        <v>677.26722612141589</v>
      </c>
      <c r="M85" s="297">
        <v>721.831920532303</v>
      </c>
      <c r="N85" s="297">
        <v>713.9523308266231</v>
      </c>
      <c r="O85" s="297">
        <v>675.27369261988201</v>
      </c>
      <c r="P85" s="297">
        <v>415.17931295867243</v>
      </c>
      <c r="Q85" s="297">
        <v>771.96164712517952</v>
      </c>
      <c r="R85" s="297">
        <v>490.10584762170959</v>
      </c>
      <c r="S85" s="297">
        <v>295.48081328100562</v>
      </c>
      <c r="T85" s="297">
        <v>340.89405126958349</v>
      </c>
      <c r="U85" s="297">
        <v>313.65504501955371</v>
      </c>
      <c r="V85" s="297">
        <v>364.44349159765858</v>
      </c>
      <c r="W85" s="297">
        <v>523.76034193996509</v>
      </c>
      <c r="DA85" s="122" t="s">
        <v>1529</v>
      </c>
    </row>
    <row r="86" spans="1:105" ht="12" customHeight="1" x14ac:dyDescent="0.25">
      <c r="A86" s="59" t="s">
        <v>162</v>
      </c>
      <c r="B86" s="297">
        <v>1116.5623030626639</v>
      </c>
      <c r="C86" s="297">
        <v>1065.545525916009</v>
      </c>
      <c r="D86" s="297">
        <v>1021.412955843</v>
      </c>
      <c r="E86" s="297">
        <v>1095.6370307750619</v>
      </c>
      <c r="F86" s="297">
        <v>1081.177093871441</v>
      </c>
      <c r="G86" s="297">
        <v>1135.182076083724</v>
      </c>
      <c r="H86" s="297">
        <v>873.35984686281017</v>
      </c>
      <c r="I86" s="297">
        <v>840.23334592995855</v>
      </c>
      <c r="J86" s="297">
        <v>835.61926637248098</v>
      </c>
      <c r="K86" s="297">
        <v>557.62427376859182</v>
      </c>
      <c r="L86" s="297">
        <v>554.84384947537558</v>
      </c>
      <c r="M86" s="297">
        <v>512.16204747699192</v>
      </c>
      <c r="N86" s="297">
        <v>542.39948105817996</v>
      </c>
      <c r="O86" s="297">
        <v>600.73515921129342</v>
      </c>
      <c r="P86" s="297">
        <v>596.49324369849421</v>
      </c>
      <c r="Q86" s="297">
        <v>575.42605779885901</v>
      </c>
      <c r="R86" s="297">
        <v>610.40642559719174</v>
      </c>
      <c r="S86" s="297">
        <v>593.32996775334914</v>
      </c>
      <c r="T86" s="297">
        <v>655.95804296538233</v>
      </c>
      <c r="U86" s="297">
        <v>614.22246626009201</v>
      </c>
      <c r="V86" s="297">
        <v>499.43144734679709</v>
      </c>
      <c r="W86" s="297">
        <v>676.64529192053419</v>
      </c>
      <c r="DA86" s="122" t="s">
        <v>1530</v>
      </c>
    </row>
    <row r="87" spans="1:105" ht="12" customHeight="1" x14ac:dyDescent="0.25">
      <c r="A87" s="59" t="s">
        <v>73</v>
      </c>
      <c r="B87" s="297">
        <v>28.666640419474831</v>
      </c>
      <c r="C87" s="297">
        <v>28.349032310644802</v>
      </c>
      <c r="D87" s="297">
        <v>26.174792401382369</v>
      </c>
      <c r="E87" s="297">
        <v>28.150389175682449</v>
      </c>
      <c r="F87" s="297">
        <v>29.33058024143789</v>
      </c>
      <c r="G87" s="297">
        <v>32.164895953363143</v>
      </c>
      <c r="H87" s="297">
        <v>25.429109802566419</v>
      </c>
      <c r="I87" s="297">
        <v>21.416006542964261</v>
      </c>
      <c r="J87" s="297">
        <v>34.883688349278628</v>
      </c>
      <c r="K87" s="297">
        <v>45.849908883481042</v>
      </c>
      <c r="L87" s="297">
        <v>78.506415356697573</v>
      </c>
      <c r="M87" s="297">
        <v>100.8168856980509</v>
      </c>
      <c r="N87" s="297">
        <v>138.38679561958219</v>
      </c>
      <c r="O87" s="297">
        <v>151.0755163055712</v>
      </c>
      <c r="P87" s="297">
        <v>138.03305367238389</v>
      </c>
      <c r="Q87" s="297">
        <v>175.4446171222834</v>
      </c>
      <c r="R87" s="297">
        <v>150.8740384205984</v>
      </c>
      <c r="S87" s="297">
        <v>126.52237688837479</v>
      </c>
      <c r="T87" s="297">
        <v>149.04647387741659</v>
      </c>
      <c r="U87" s="297">
        <v>147.38648489354421</v>
      </c>
      <c r="V87" s="297">
        <v>165.96304596794641</v>
      </c>
      <c r="W87" s="297">
        <v>235.5898664294061</v>
      </c>
      <c r="DA87" s="122" t="s">
        <v>1531</v>
      </c>
    </row>
    <row r="88" spans="1:105" ht="12" customHeight="1" x14ac:dyDescent="0.25">
      <c r="A88" s="60" t="s">
        <v>1532</v>
      </c>
      <c r="B88" s="264">
        <v>160.65285166348369</v>
      </c>
      <c r="C88" s="264">
        <v>158.79367946457319</v>
      </c>
      <c r="D88" s="264">
        <v>160.74164210772969</v>
      </c>
      <c r="E88" s="264">
        <v>171.67466384385239</v>
      </c>
      <c r="F88" s="264">
        <v>175.32657489014881</v>
      </c>
      <c r="G88" s="264">
        <v>188.35282859692941</v>
      </c>
      <c r="H88" s="264">
        <v>167.46230344884719</v>
      </c>
      <c r="I88" s="264">
        <v>165.1998412262883</v>
      </c>
      <c r="J88" s="264">
        <v>166.6074587611929</v>
      </c>
      <c r="K88" s="264">
        <v>120.2133678931463</v>
      </c>
      <c r="L88" s="264">
        <v>117.91001192859039</v>
      </c>
      <c r="M88" s="264">
        <v>115.79559057801021</v>
      </c>
      <c r="N88" s="264">
        <v>108.3699570852469</v>
      </c>
      <c r="O88" s="264">
        <v>111.04807662788549</v>
      </c>
      <c r="P88" s="264">
        <v>102.0755575391152</v>
      </c>
      <c r="Q88" s="264">
        <v>106.2890177783692</v>
      </c>
      <c r="R88" s="264">
        <v>102.5820162015745</v>
      </c>
      <c r="S88" s="264">
        <v>93.422477489371801</v>
      </c>
      <c r="T88" s="264">
        <v>100.7576856142426</v>
      </c>
      <c r="U88" s="264">
        <v>95.98267105150083</v>
      </c>
      <c r="V88" s="264">
        <v>86.206933419124866</v>
      </c>
      <c r="W88" s="264">
        <v>118.02321806305829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425.17474609820829</v>
      </c>
      <c r="C89" s="263">
        <f t="shared" si="3"/>
        <v>394.210917438715</v>
      </c>
      <c r="D89" s="263">
        <f t="shared" si="3"/>
        <v>389.24153006067172</v>
      </c>
      <c r="E89" s="263">
        <f t="shared" si="3"/>
        <v>443.09074759701377</v>
      </c>
      <c r="F89" s="263">
        <f t="shared" si="3"/>
        <v>462.44151864112547</v>
      </c>
      <c r="G89" s="263">
        <f t="shared" si="3"/>
        <v>505.69841584024732</v>
      </c>
      <c r="H89" s="263">
        <f t="shared" si="3"/>
        <v>402.24335672716791</v>
      </c>
      <c r="I89" s="263">
        <f t="shared" si="3"/>
        <v>401.70855132468091</v>
      </c>
      <c r="J89" s="263">
        <f t="shared" si="3"/>
        <v>428.85273990381438</v>
      </c>
      <c r="K89" s="263">
        <f t="shared" si="3"/>
        <v>277.10062900312937</v>
      </c>
      <c r="L89" s="263">
        <f t="shared" si="3"/>
        <v>267.3302336636221</v>
      </c>
      <c r="M89" s="263">
        <f t="shared" si="3"/>
        <v>267.97857145738112</v>
      </c>
      <c r="N89" s="263">
        <f t="shared" si="3"/>
        <v>265.96938817000182</v>
      </c>
      <c r="O89" s="263">
        <f t="shared" si="3"/>
        <v>271.44997993562981</v>
      </c>
      <c r="P89" s="263">
        <f t="shared" si="3"/>
        <v>240.42643371093288</v>
      </c>
      <c r="Q89" s="263">
        <f t="shared" si="3"/>
        <v>271.90562036247422</v>
      </c>
      <c r="R89" s="263">
        <f t="shared" si="3"/>
        <v>255.96615622442761</v>
      </c>
      <c r="S89" s="263">
        <f t="shared" si="3"/>
        <v>216.64896257015519</v>
      </c>
      <c r="T89" s="263">
        <f t="shared" si="3"/>
        <v>238.87287082641791</v>
      </c>
      <c r="U89" s="263">
        <f t="shared" si="3"/>
        <v>223.91033572409179</v>
      </c>
      <c r="V89" s="263">
        <f t="shared" si="3"/>
        <v>202.54266806642258</v>
      </c>
      <c r="W89" s="263">
        <f t="shared" si="3"/>
        <v>275.70748855556258</v>
      </c>
      <c r="DA89" s="70"/>
    </row>
    <row r="90" spans="1:105" ht="12" customHeight="1" x14ac:dyDescent="0.25">
      <c r="A90" s="60" t="s">
        <v>1535</v>
      </c>
      <c r="B90" s="264">
        <v>255.28623329950321</v>
      </c>
      <c r="C90" s="264">
        <v>226.2884575089077</v>
      </c>
      <c r="D90" s="264">
        <v>219.25912240502819</v>
      </c>
      <c r="E90" s="264">
        <v>261.54679724907828</v>
      </c>
      <c r="F90" s="264">
        <v>277.03571504810708</v>
      </c>
      <c r="G90" s="264">
        <v>306.51750121328888</v>
      </c>
      <c r="H90" s="264">
        <v>225.15392825960731</v>
      </c>
      <c r="I90" s="264">
        <v>227.0116502120589</v>
      </c>
      <c r="J90" s="264">
        <v>252.6672997013589</v>
      </c>
      <c r="K90" s="264">
        <v>149.9763976034304</v>
      </c>
      <c r="L90" s="264">
        <v>142.64177427302559</v>
      </c>
      <c r="M90" s="264">
        <v>145.52608793002261</v>
      </c>
      <c r="N90" s="264">
        <v>151.36942526466331</v>
      </c>
      <c r="O90" s="264">
        <v>154.01793691789419</v>
      </c>
      <c r="P90" s="264">
        <v>132.4827247517932</v>
      </c>
      <c r="Q90" s="264">
        <v>159.50622645052229</v>
      </c>
      <c r="R90" s="264">
        <v>147.4868731496197</v>
      </c>
      <c r="S90" s="264">
        <v>117.8557846196922</v>
      </c>
      <c r="T90" s="264">
        <v>132.32279602351929</v>
      </c>
      <c r="U90" s="264">
        <v>122.40978300721019</v>
      </c>
      <c r="V90" s="264">
        <v>111.3798436293569</v>
      </c>
      <c r="W90" s="264">
        <v>150.89931500100769</v>
      </c>
      <c r="DA90" s="72" t="s">
        <v>1536</v>
      </c>
    </row>
    <row r="91" spans="1:105" ht="12" customHeight="1" x14ac:dyDescent="0.25">
      <c r="A91" s="59" t="s">
        <v>30</v>
      </c>
      <c r="B91" s="232">
        <v>19.128763431545849</v>
      </c>
      <c r="C91" s="232">
        <v>18.80229985534087</v>
      </c>
      <c r="D91" s="232">
        <v>16.674967499812059</v>
      </c>
      <c r="E91" s="232">
        <v>27.857318910346638</v>
      </c>
      <c r="F91" s="232">
        <v>16.52193319142626</v>
      </c>
      <c r="G91" s="232">
        <v>24.564469273919588</v>
      </c>
      <c r="H91" s="232">
        <v>6.4121248779007463</v>
      </c>
      <c r="I91" s="232">
        <v>30.94428988897802</v>
      </c>
      <c r="J91" s="232">
        <v>37.224153985870203</v>
      </c>
      <c r="K91" s="232">
        <v>5.8881827861094331</v>
      </c>
      <c r="L91" s="232">
        <v>3.2125400654223419</v>
      </c>
      <c r="M91" s="232">
        <v>18.174184762189569</v>
      </c>
      <c r="N91" s="232">
        <v>17.993079428593489</v>
      </c>
      <c r="O91" s="232">
        <v>15.375667394839869</v>
      </c>
      <c r="P91" s="232">
        <v>16.996635819402819</v>
      </c>
      <c r="Q91" s="232">
        <v>9.4855725218957847</v>
      </c>
      <c r="R91" s="232">
        <v>13.291729590281831</v>
      </c>
      <c r="S91" s="232">
        <v>7.2757822623279482</v>
      </c>
      <c r="T91" s="232">
        <v>9.1726612626257573</v>
      </c>
      <c r="U91" s="232">
        <v>8.9177230222331225</v>
      </c>
      <c r="V91" s="232">
        <v>7.6098348209504518</v>
      </c>
      <c r="W91" s="232">
        <v>2.2067129491382769</v>
      </c>
      <c r="DA91" s="71" t="s">
        <v>1537</v>
      </c>
    </row>
    <row r="92" spans="1:105" ht="12" customHeight="1" x14ac:dyDescent="0.25">
      <c r="A92" s="59" t="s">
        <v>33</v>
      </c>
      <c r="B92" s="297">
        <v>8.3135647381439313</v>
      </c>
      <c r="C92" s="297">
        <v>7.9756036213850026</v>
      </c>
      <c r="D92" s="297">
        <v>7.3453185024362124</v>
      </c>
      <c r="E92" s="297">
        <v>9.4410230784869071</v>
      </c>
      <c r="F92" s="297">
        <v>10.64992965121623</v>
      </c>
      <c r="G92" s="297">
        <v>11.568528485588489</v>
      </c>
      <c r="H92" s="297">
        <v>9.1447997973418715</v>
      </c>
      <c r="I92" s="297">
        <v>8.7060693631979991</v>
      </c>
      <c r="J92" s="297">
        <v>8.0862969659779864</v>
      </c>
      <c r="K92" s="297">
        <v>5.9460528648138968</v>
      </c>
      <c r="L92" s="297">
        <v>7.0249359522547419</v>
      </c>
      <c r="M92" s="297">
        <v>6.2799278735275053</v>
      </c>
      <c r="N92" s="297">
        <v>6.1617642385404272</v>
      </c>
      <c r="O92" s="297">
        <v>5.5375174902605586</v>
      </c>
      <c r="P92" s="297">
        <v>2.6423604631145601</v>
      </c>
      <c r="Q92" s="297">
        <v>6.5121600508632689</v>
      </c>
      <c r="R92" s="297">
        <v>5.7642685977389636</v>
      </c>
      <c r="S92" s="297">
        <v>2.0558167153640481</v>
      </c>
      <c r="T92" s="297">
        <v>2.269616379346012</v>
      </c>
      <c r="U92" s="297">
        <v>2.2557265170375569</v>
      </c>
      <c r="V92" s="297">
        <v>1.9562996745704651</v>
      </c>
      <c r="W92" s="297">
        <v>3.379958825546888</v>
      </c>
      <c r="DA92" s="122" t="s">
        <v>1538</v>
      </c>
    </row>
    <row r="93" spans="1:105" ht="12" customHeight="1" x14ac:dyDescent="0.25">
      <c r="A93" s="59" t="s">
        <v>160</v>
      </c>
      <c r="B93" s="297">
        <v>0.25905520895213752</v>
      </c>
      <c r="C93" s="297">
        <v>2.2705965781279658</v>
      </c>
      <c r="D93" s="297">
        <v>2.1805762617180791</v>
      </c>
      <c r="E93" s="297">
        <v>3.0140157760840092</v>
      </c>
      <c r="F93" s="297">
        <v>3.938993986387147</v>
      </c>
      <c r="G93" s="297">
        <v>4.1094120403324048</v>
      </c>
      <c r="H93" s="297">
        <v>2.9698287437868549</v>
      </c>
      <c r="I93" s="297">
        <v>3.4905639832850248</v>
      </c>
      <c r="J93" s="297">
        <v>3.345669363817581</v>
      </c>
      <c r="K93" s="297">
        <v>2.4547170862052909</v>
      </c>
      <c r="L93" s="297">
        <v>3.5594661205637039</v>
      </c>
      <c r="M93" s="297">
        <v>3.01697957344029</v>
      </c>
      <c r="N93" s="297">
        <v>2.4026458244043671</v>
      </c>
      <c r="O93" s="297">
        <v>1.670449300717501</v>
      </c>
      <c r="P93" s="297">
        <v>1.928607942570546</v>
      </c>
      <c r="Q93" s="297">
        <v>3.189790380003299</v>
      </c>
      <c r="R93" s="297">
        <v>2.37408895301611</v>
      </c>
      <c r="S93" s="297">
        <v>2.0368043566609728</v>
      </c>
      <c r="T93" s="297">
        <v>2.3024141360238142</v>
      </c>
      <c r="U93" s="297">
        <v>2.0872049436631328</v>
      </c>
      <c r="V93" s="297">
        <v>1.978168397270309</v>
      </c>
      <c r="W93" s="297">
        <v>3.386476827006359</v>
      </c>
      <c r="DA93" s="122" t="s">
        <v>1539</v>
      </c>
    </row>
    <row r="94" spans="1:105" ht="12" customHeight="1" x14ac:dyDescent="0.25">
      <c r="A94" s="59" t="s">
        <v>70</v>
      </c>
      <c r="B94" s="297">
        <v>45.047186145085583</v>
      </c>
      <c r="C94" s="297">
        <v>18.94056165071801</v>
      </c>
      <c r="D94" s="297">
        <v>18.973838676218929</v>
      </c>
      <c r="E94" s="297">
        <v>21.39788253690681</v>
      </c>
      <c r="F94" s="297">
        <v>24.873588049411531</v>
      </c>
      <c r="G94" s="297">
        <v>27.531511265815048</v>
      </c>
      <c r="H94" s="297">
        <v>20.92922120618703</v>
      </c>
      <c r="I94" s="297">
        <v>17.349052844428861</v>
      </c>
      <c r="J94" s="297">
        <v>22.99016060899876</v>
      </c>
      <c r="K94" s="297">
        <v>14.063704165515119</v>
      </c>
      <c r="L94" s="297">
        <v>9.7738243160258467</v>
      </c>
      <c r="M94" s="297">
        <v>3.4325047476591051</v>
      </c>
      <c r="N94" s="297">
        <v>5.3580540752337784</v>
      </c>
      <c r="O94" s="297">
        <v>4.8761876680630323</v>
      </c>
      <c r="P94" s="297">
        <v>4.49097223995485</v>
      </c>
      <c r="Q94" s="297">
        <v>11.325493937026719</v>
      </c>
      <c r="R94" s="297">
        <v>15.093545689793149</v>
      </c>
      <c r="S94" s="297">
        <v>8.6408183786224946</v>
      </c>
      <c r="T94" s="297">
        <v>9.0369066462574157</v>
      </c>
      <c r="U94" s="297">
        <v>5.6661384367038226</v>
      </c>
      <c r="V94" s="297">
        <v>4.3168077871441106</v>
      </c>
      <c r="W94" s="297">
        <v>6.8712491205750066</v>
      </c>
      <c r="DA94" s="122" t="s">
        <v>1540</v>
      </c>
    </row>
    <row r="95" spans="1:105" ht="12" customHeight="1" x14ac:dyDescent="0.25">
      <c r="A95" s="59" t="s">
        <v>162</v>
      </c>
      <c r="B95" s="297">
        <v>182.53766377577571</v>
      </c>
      <c r="C95" s="297">
        <v>178.29939580333581</v>
      </c>
      <c r="D95" s="297">
        <v>174.0844214648429</v>
      </c>
      <c r="E95" s="297">
        <v>199.83655694725391</v>
      </c>
      <c r="F95" s="297">
        <v>221.051270169666</v>
      </c>
      <c r="G95" s="297">
        <v>238.74358014763331</v>
      </c>
      <c r="H95" s="297">
        <v>185.69795363439081</v>
      </c>
      <c r="I95" s="297">
        <v>166.52167413216901</v>
      </c>
      <c r="J95" s="297">
        <v>181.02101877669429</v>
      </c>
      <c r="K95" s="297">
        <v>121.6237407007866</v>
      </c>
      <c r="L95" s="297">
        <v>119.071007818759</v>
      </c>
      <c r="M95" s="297">
        <v>114.6224909732061</v>
      </c>
      <c r="N95" s="297">
        <v>119.45388169789121</v>
      </c>
      <c r="O95" s="297">
        <v>126.55811506401329</v>
      </c>
      <c r="P95" s="297">
        <v>106.42414828675039</v>
      </c>
      <c r="Q95" s="297">
        <v>128.99320956073319</v>
      </c>
      <c r="R95" s="297">
        <v>110.9632403187896</v>
      </c>
      <c r="S95" s="297">
        <v>97.846562906716755</v>
      </c>
      <c r="T95" s="297">
        <v>109.5411975992663</v>
      </c>
      <c r="U95" s="297">
        <v>103.4829900875726</v>
      </c>
      <c r="V95" s="297">
        <v>95.518732949421576</v>
      </c>
      <c r="W95" s="297">
        <v>135.05491727874119</v>
      </c>
      <c r="DA95" s="122" t="s">
        <v>1541</v>
      </c>
    </row>
    <row r="96" spans="1:105" ht="12" customHeight="1" x14ac:dyDescent="0.25">
      <c r="A96" s="61" t="s">
        <v>1542</v>
      </c>
      <c r="B96" s="265">
        <v>169.88851279870511</v>
      </c>
      <c r="C96" s="265">
        <v>167.9224599298073</v>
      </c>
      <c r="D96" s="265">
        <v>169.9824076556435</v>
      </c>
      <c r="E96" s="265">
        <v>181.54395034793549</v>
      </c>
      <c r="F96" s="265">
        <v>185.40580359301839</v>
      </c>
      <c r="G96" s="265">
        <v>199.18091462695841</v>
      </c>
      <c r="H96" s="265">
        <v>177.08942846756059</v>
      </c>
      <c r="I96" s="265">
        <v>174.69690111262199</v>
      </c>
      <c r="J96" s="265">
        <v>176.18544020245551</v>
      </c>
      <c r="K96" s="265">
        <v>127.124231399699</v>
      </c>
      <c r="L96" s="265">
        <v>124.68845939059651</v>
      </c>
      <c r="M96" s="265">
        <v>122.4524835273585</v>
      </c>
      <c r="N96" s="265">
        <v>114.5999629053385</v>
      </c>
      <c r="O96" s="265">
        <v>117.43204301773559</v>
      </c>
      <c r="P96" s="265">
        <v>107.9437089591397</v>
      </c>
      <c r="Q96" s="265">
        <v>112.3993939119519</v>
      </c>
      <c r="R96" s="265">
        <v>108.4792830748079</v>
      </c>
      <c r="S96" s="265">
        <v>98.79317795046299</v>
      </c>
      <c r="T96" s="265">
        <v>106.55007480289861</v>
      </c>
      <c r="U96" s="265">
        <v>101.5005527168816</v>
      </c>
      <c r="V96" s="265">
        <v>91.16282443706568</v>
      </c>
      <c r="W96" s="265">
        <v>124.8081735545549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1022.4583712365931</v>
      </c>
      <c r="C99" s="225">
        <v>996.89815016136754</v>
      </c>
      <c r="D99" s="225">
        <v>967.08719707643354</v>
      </c>
      <c r="E99" s="225">
        <v>1019.9403808204989</v>
      </c>
      <c r="F99" s="225">
        <v>1058.6927494648139</v>
      </c>
      <c r="G99" s="225">
        <v>1056.7073785250161</v>
      </c>
      <c r="H99" s="225">
        <v>1011.0500971784739</v>
      </c>
      <c r="I99" s="225">
        <v>1020.215018582869</v>
      </c>
      <c r="J99" s="225">
        <v>995.47805244231756</v>
      </c>
      <c r="K99" s="225">
        <v>898.43073139898479</v>
      </c>
      <c r="L99" s="225">
        <v>885.76046690338273</v>
      </c>
      <c r="M99" s="225">
        <v>917.89829120097113</v>
      </c>
      <c r="N99" s="225">
        <v>851.85300925020181</v>
      </c>
      <c r="O99" s="225">
        <v>772.00678972539527</v>
      </c>
      <c r="P99" s="225">
        <v>788.66613838310525</v>
      </c>
      <c r="Q99" s="225">
        <v>826.94479256928071</v>
      </c>
      <c r="R99" s="225">
        <v>791.83636871572276</v>
      </c>
      <c r="S99" s="225">
        <v>817.48872423469902</v>
      </c>
      <c r="T99" s="225">
        <v>806.87204566301614</v>
      </c>
      <c r="U99" s="225">
        <v>813.44337723283002</v>
      </c>
      <c r="V99" s="225">
        <v>836.1862473597123</v>
      </c>
      <c r="W99" s="225">
        <v>777.30239014593576</v>
      </c>
      <c r="DA99" s="89" t="s">
        <v>1544</v>
      </c>
    </row>
    <row r="100" spans="1:105" ht="12" customHeight="1" x14ac:dyDescent="0.25">
      <c r="A100" s="55" t="s">
        <v>92</v>
      </c>
      <c r="B100" s="261">
        <v>8.6807812233535113</v>
      </c>
      <c r="C100" s="261">
        <v>8.4637722052675439</v>
      </c>
      <c r="D100" s="261">
        <v>8.2106740165587144</v>
      </c>
      <c r="E100" s="261">
        <v>8.6594032146840636</v>
      </c>
      <c r="F100" s="261">
        <v>8.9884149803964117</v>
      </c>
      <c r="G100" s="261">
        <v>8.9715589682001351</v>
      </c>
      <c r="H100" s="261">
        <v>8.5839237531404091</v>
      </c>
      <c r="I100" s="261">
        <v>8.6617349187380714</v>
      </c>
      <c r="J100" s="261">
        <v>8.4517154233386904</v>
      </c>
      <c r="K100" s="261">
        <v>7.6277732600284072</v>
      </c>
      <c r="L100" s="261">
        <v>7.5202013556626959</v>
      </c>
      <c r="M100" s="261">
        <v>7.7930549305072807</v>
      </c>
      <c r="N100" s="261">
        <v>7.2323234038500921</v>
      </c>
      <c r="O100" s="261">
        <v>6.5544204371324222</v>
      </c>
      <c r="P100" s="261">
        <v>6.6958600938334758</v>
      </c>
      <c r="Q100" s="261">
        <v>7.0208499729958236</v>
      </c>
      <c r="R100" s="261">
        <v>6.7227756893448252</v>
      </c>
      <c r="S100" s="261">
        <v>6.9405669387356381</v>
      </c>
      <c r="T100" s="261">
        <v>6.8504301990972456</v>
      </c>
      <c r="U100" s="261">
        <v>6.9062215088541912</v>
      </c>
      <c r="V100" s="261">
        <v>7.0993109152463187</v>
      </c>
      <c r="W100" s="261">
        <v>6.5993806526168326</v>
      </c>
      <c r="DA100" s="67" t="s">
        <v>1545</v>
      </c>
    </row>
    <row r="101" spans="1:105" ht="12" customHeight="1" x14ac:dyDescent="0.25">
      <c r="A101" s="202" t="s">
        <v>93</v>
      </c>
      <c r="B101" s="226">
        <v>9.7328000652507427</v>
      </c>
      <c r="C101" s="226">
        <v>9.4894918501208672</v>
      </c>
      <c r="D101" s="226">
        <v>9.2057208387108442</v>
      </c>
      <c r="E101" s="226">
        <v>9.7088312681091704</v>
      </c>
      <c r="F101" s="226">
        <v>10.07771577889244</v>
      </c>
      <c r="G101" s="226">
        <v>10.05881699635402</v>
      </c>
      <c r="H101" s="226">
        <v>9.6242044943965883</v>
      </c>
      <c r="I101" s="226">
        <v>9.7114455500251715</v>
      </c>
      <c r="J101" s="226">
        <v>9.4759739137825836</v>
      </c>
      <c r="K101" s="226">
        <v>8.5521786775594499</v>
      </c>
      <c r="L101" s="226">
        <v>8.4315701964917444</v>
      </c>
      <c r="M101" s="226">
        <v>8.7374907378258548</v>
      </c>
      <c r="N101" s="226">
        <v>8.1088044826584973</v>
      </c>
      <c r="O101" s="226">
        <v>7.3487468485652201</v>
      </c>
      <c r="P101" s="226">
        <v>7.5073274952316309</v>
      </c>
      <c r="Q101" s="226">
        <v>7.8717027093664704</v>
      </c>
      <c r="R101" s="226">
        <v>7.5375049761528636</v>
      </c>
      <c r="S101" s="226">
        <v>7.7816902207457526</v>
      </c>
      <c r="T101" s="226">
        <v>7.6806298619068611</v>
      </c>
      <c r="U101" s="226">
        <v>7.7431824881361671</v>
      </c>
      <c r="V101" s="226">
        <v>7.9596722877035964</v>
      </c>
      <c r="W101" s="226">
        <v>7.3991557664887759</v>
      </c>
      <c r="DA101" s="174" t="s">
        <v>1546</v>
      </c>
    </row>
    <row r="102" spans="1:105" ht="12" customHeight="1" x14ac:dyDescent="0.25">
      <c r="A102" s="202" t="s">
        <v>94</v>
      </c>
      <c r="B102" s="226">
        <v>17.161325249223101</v>
      </c>
      <c r="C102" s="226">
        <v>18.114162383491689</v>
      </c>
      <c r="D102" s="226">
        <v>18.129109710049619</v>
      </c>
      <c r="E102" s="226">
        <v>17.657435946252281</v>
      </c>
      <c r="F102" s="226">
        <v>17.84365919493349</v>
      </c>
      <c r="G102" s="226">
        <v>17.425662164909049</v>
      </c>
      <c r="H102" s="226">
        <v>19.14676887664514</v>
      </c>
      <c r="I102" s="226">
        <v>19.024213112221339</v>
      </c>
      <c r="J102" s="226">
        <v>17.29141230669947</v>
      </c>
      <c r="K102" s="226">
        <v>17.924200416457019</v>
      </c>
      <c r="L102" s="226">
        <v>18.048801466283589</v>
      </c>
      <c r="M102" s="226">
        <v>18.220053843982122</v>
      </c>
      <c r="N102" s="226">
        <v>15.70119951212266</v>
      </c>
      <c r="O102" s="226">
        <v>14.30141721675346</v>
      </c>
      <c r="P102" s="226">
        <v>15.3095984961349</v>
      </c>
      <c r="Q102" s="226">
        <v>14.474439980570249</v>
      </c>
      <c r="R102" s="226">
        <v>14.296247152218699</v>
      </c>
      <c r="S102" s="226">
        <v>16.185731101339758</v>
      </c>
      <c r="T102" s="226">
        <v>15.534847223735079</v>
      </c>
      <c r="U102" s="226">
        <v>15.984747219809879</v>
      </c>
      <c r="V102" s="226">
        <v>16.283611324621969</v>
      </c>
      <c r="W102" s="226">
        <v>15.246397263187511</v>
      </c>
      <c r="DA102" s="174" t="s">
        <v>1547</v>
      </c>
    </row>
    <row r="103" spans="1:105" ht="12" customHeight="1" x14ac:dyDescent="0.25">
      <c r="A103" s="202" t="s">
        <v>95</v>
      </c>
      <c r="B103" s="226">
        <v>7.7913259685116074</v>
      </c>
      <c r="C103" s="226">
        <v>7.5965522546590174</v>
      </c>
      <c r="D103" s="226">
        <v>7.3693871597750142</v>
      </c>
      <c r="E103" s="226">
        <v>7.7721384058008649</v>
      </c>
      <c r="F103" s="226">
        <v>8.067438776606684</v>
      </c>
      <c r="G103" s="226">
        <v>8.0523098749362809</v>
      </c>
      <c r="H103" s="226">
        <v>7.7043927647481638</v>
      </c>
      <c r="I103" s="226">
        <v>7.7742311974378673</v>
      </c>
      <c r="J103" s="226">
        <v>7.5857308417329294</v>
      </c>
      <c r="K103" s="226">
        <v>6.846211919601739</v>
      </c>
      <c r="L103" s="226">
        <v>6.7496621102698304</v>
      </c>
      <c r="M103" s="226">
        <v>6.9945584034247208</v>
      </c>
      <c r="N103" s="226">
        <v>6.491280876598676</v>
      </c>
      <c r="O103" s="226">
        <v>5.8828375979558301</v>
      </c>
      <c r="P103" s="226">
        <v>6.0097849822842839</v>
      </c>
      <c r="Q103" s="226">
        <v>6.3014755594190994</v>
      </c>
      <c r="R103" s="226">
        <v>6.0339427363930236</v>
      </c>
      <c r="S103" s="226">
        <v>6.2294185321115227</v>
      </c>
      <c r="T103" s="226">
        <v>6.1485174355175607</v>
      </c>
      <c r="U103" s="226">
        <v>6.1985922236434412</v>
      </c>
      <c r="V103" s="226">
        <v>6.3718971909682933</v>
      </c>
      <c r="W103" s="226">
        <v>5.9231910736903863</v>
      </c>
      <c r="DA103" s="174" t="s">
        <v>1548</v>
      </c>
    </row>
    <row r="104" spans="1:105" ht="12" customHeight="1" x14ac:dyDescent="0.25">
      <c r="A104" s="56" t="s">
        <v>96</v>
      </c>
      <c r="B104" s="262">
        <v>8.1825501665378759</v>
      </c>
      <c r="C104" s="262">
        <v>7.9813795258520912</v>
      </c>
      <c r="D104" s="262">
        <v>7.7564941991963394</v>
      </c>
      <c r="E104" s="262">
        <v>8.1644546684288812</v>
      </c>
      <c r="F104" s="262">
        <v>8.4760501231752912</v>
      </c>
      <c r="G104" s="262">
        <v>8.4590938444468318</v>
      </c>
      <c r="H104" s="262">
        <v>8.1534349526586691</v>
      </c>
      <c r="I104" s="262">
        <v>8.2260483463391232</v>
      </c>
      <c r="J104" s="262">
        <v>7.9835844511124003</v>
      </c>
      <c r="K104" s="262">
        <v>7.32830833700194</v>
      </c>
      <c r="L104" s="262">
        <v>7.2361169082284116</v>
      </c>
      <c r="M104" s="262">
        <v>7.4965889339617711</v>
      </c>
      <c r="N104" s="262">
        <v>6.8670208322113258</v>
      </c>
      <c r="O104" s="262">
        <v>6.2196277765381476</v>
      </c>
      <c r="P104" s="262">
        <v>6.3779645553989326</v>
      </c>
      <c r="Q104" s="262">
        <v>6.6351268191076409</v>
      </c>
      <c r="R104" s="262">
        <v>6.3616172820500116</v>
      </c>
      <c r="S104" s="262">
        <v>6.6083013635606758</v>
      </c>
      <c r="T104" s="262">
        <v>6.5025676113008766</v>
      </c>
      <c r="U104" s="262">
        <v>6.5692705875011921</v>
      </c>
      <c r="V104" s="262">
        <v>6.7617790984334496</v>
      </c>
      <c r="W104" s="262">
        <v>6.3453615936256806</v>
      </c>
      <c r="DA104" s="68" t="s">
        <v>1549</v>
      </c>
    </row>
    <row r="105" spans="1:105" ht="12" customHeight="1" x14ac:dyDescent="0.25">
      <c r="A105" s="37" t="s">
        <v>160</v>
      </c>
      <c r="B105" s="228">
        <v>8.6971175765569141E-3</v>
      </c>
      <c r="C105" s="228">
        <v>7.09229609165824E-2</v>
      </c>
      <c r="D105" s="228">
        <v>6.535325066015607E-2</v>
      </c>
      <c r="E105" s="228">
        <v>8.8322332514797861E-2</v>
      </c>
      <c r="F105" s="228">
        <v>0.1097513924269492</v>
      </c>
      <c r="G105" s="228">
        <v>0.10647104815965421</v>
      </c>
      <c r="H105" s="228">
        <v>8.267912054921614E-2</v>
      </c>
      <c r="I105" s="228">
        <v>0.1087432340201709</v>
      </c>
      <c r="J105" s="228">
        <v>9.9249449614804294E-2</v>
      </c>
      <c r="K105" s="228">
        <v>8.44742952730652E-2</v>
      </c>
      <c r="L105" s="228">
        <v>0.1208263674492671</v>
      </c>
      <c r="M105" s="228">
        <v>0.11090822642128929</v>
      </c>
      <c r="N105" s="228">
        <v>8.7537115037081531E-2</v>
      </c>
      <c r="O105" s="228">
        <v>5.2835225815598748E-2</v>
      </c>
      <c r="P105" s="228">
        <v>7.0967170096463111E-2</v>
      </c>
      <c r="Q105" s="228">
        <v>0.1101687309042636</v>
      </c>
      <c r="R105" s="228">
        <v>8.9770210932032121E-2</v>
      </c>
      <c r="S105" s="228">
        <v>8.4103121547193488E-2</v>
      </c>
      <c r="T105" s="228">
        <v>8.6417792393753856E-2</v>
      </c>
      <c r="U105" s="228">
        <v>8.1897003719793499E-2</v>
      </c>
      <c r="V105" s="228">
        <v>8.5891088845911345E-2</v>
      </c>
      <c r="W105" s="228">
        <v>9.5032779460760247E-2</v>
      </c>
      <c r="DA105" s="69" t="s">
        <v>1550</v>
      </c>
    </row>
    <row r="106" spans="1:105" ht="12" customHeight="1" x14ac:dyDescent="0.25">
      <c r="A106" s="37" t="s">
        <v>162</v>
      </c>
      <c r="B106" s="228">
        <v>6.1282362567789468</v>
      </c>
      <c r="C106" s="228">
        <v>5.5692504788481916</v>
      </c>
      <c r="D106" s="228">
        <v>5.217420290110006</v>
      </c>
      <c r="E106" s="228">
        <v>5.8559848861307824</v>
      </c>
      <c r="F106" s="228">
        <v>6.1591068132395161</v>
      </c>
      <c r="G106" s="228">
        <v>6.1856243594523583</v>
      </c>
      <c r="H106" s="228">
        <v>5.1697740236372542</v>
      </c>
      <c r="I106" s="228">
        <v>5.1877305404793814</v>
      </c>
      <c r="J106" s="228">
        <v>5.3699976084300411</v>
      </c>
      <c r="K106" s="228">
        <v>4.1854435453722729</v>
      </c>
      <c r="L106" s="228">
        <v>4.0418750610233403</v>
      </c>
      <c r="M106" s="228">
        <v>4.2136769150651778</v>
      </c>
      <c r="N106" s="228">
        <v>4.3521388286209497</v>
      </c>
      <c r="O106" s="228">
        <v>4.0029509338185552</v>
      </c>
      <c r="P106" s="228">
        <v>3.9160995177539881</v>
      </c>
      <c r="Q106" s="228">
        <v>4.4551573926807686</v>
      </c>
      <c r="R106" s="228">
        <v>4.1957962343679389</v>
      </c>
      <c r="S106" s="228">
        <v>4.0402512623299867</v>
      </c>
      <c r="T106" s="228">
        <v>4.1114707925849237</v>
      </c>
      <c r="U106" s="228">
        <v>4.0604286847190947</v>
      </c>
      <c r="V106" s="228">
        <v>4.1473759208410712</v>
      </c>
      <c r="W106" s="228">
        <v>3.789969583281525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0.116745397635328</v>
      </c>
      <c r="DA108" s="69" t="s">
        <v>1553</v>
      </c>
    </row>
    <row r="109" spans="1:105" ht="12" customHeight="1" x14ac:dyDescent="0.25">
      <c r="A109" s="37" t="s">
        <v>38</v>
      </c>
      <c r="B109" s="228">
        <v>2.045616792182372</v>
      </c>
      <c r="C109" s="228">
        <v>2.3412060860873178</v>
      </c>
      <c r="D109" s="228">
        <v>2.4737206584261768</v>
      </c>
      <c r="E109" s="228">
        <v>2.2201474497833011</v>
      </c>
      <c r="F109" s="228">
        <v>2.207191917508827</v>
      </c>
      <c r="G109" s="228">
        <v>2.166998436834819</v>
      </c>
      <c r="H109" s="228">
        <v>2.9009818084721979</v>
      </c>
      <c r="I109" s="228">
        <v>2.9295745718395718</v>
      </c>
      <c r="J109" s="228">
        <v>2.5143373930675552</v>
      </c>
      <c r="K109" s="228">
        <v>3.0583904963566022</v>
      </c>
      <c r="L109" s="228">
        <v>3.0734154797558051</v>
      </c>
      <c r="M109" s="228">
        <v>3.1720037924753042</v>
      </c>
      <c r="N109" s="228">
        <v>2.4273448885532951</v>
      </c>
      <c r="O109" s="228">
        <v>2.1638416169039938</v>
      </c>
      <c r="P109" s="228">
        <v>2.3908978675484809</v>
      </c>
      <c r="Q109" s="228">
        <v>2.0698006955226078</v>
      </c>
      <c r="R109" s="228">
        <v>2.0760508367500399</v>
      </c>
      <c r="S109" s="228">
        <v>2.4839469796834952</v>
      </c>
      <c r="T109" s="228">
        <v>2.3046790263222001</v>
      </c>
      <c r="U109" s="228">
        <v>2.4269448990623039</v>
      </c>
      <c r="V109" s="228">
        <v>2.528512088746468</v>
      </c>
      <c r="W109" s="228">
        <v>2.3436138332480669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760.22531006019608</v>
      </c>
      <c r="C110" s="263">
        <f t="shared" si="4"/>
        <v>729.01093187984225</v>
      </c>
      <c r="D110" s="263">
        <f t="shared" si="4"/>
        <v>702.28111309115332</v>
      </c>
      <c r="E110" s="263">
        <f t="shared" si="4"/>
        <v>753.59550553653889</v>
      </c>
      <c r="F110" s="263">
        <f t="shared" si="4"/>
        <v>786.5081808312882</v>
      </c>
      <c r="G110" s="263">
        <f t="shared" si="4"/>
        <v>788.43099908032048</v>
      </c>
      <c r="H110" s="263">
        <f t="shared" si="4"/>
        <v>732.45574239568646</v>
      </c>
      <c r="I110" s="263">
        <f t="shared" si="4"/>
        <v>741.71221012298315</v>
      </c>
      <c r="J110" s="263">
        <f t="shared" si="4"/>
        <v>734.99972726958526</v>
      </c>
      <c r="K110" s="263">
        <f t="shared" si="4"/>
        <v>642.75202836977223</v>
      </c>
      <c r="L110" s="263">
        <f t="shared" si="4"/>
        <v>630.3436382219013</v>
      </c>
      <c r="M110" s="263">
        <f t="shared" si="4"/>
        <v>657.48809289352607</v>
      </c>
      <c r="N110" s="263">
        <f t="shared" si="4"/>
        <v>620.93295895916219</v>
      </c>
      <c r="O110" s="263">
        <f t="shared" si="4"/>
        <v>562.09949001722248</v>
      </c>
      <c r="P110" s="263">
        <f t="shared" si="4"/>
        <v>568.02731715478058</v>
      </c>
      <c r="Q110" s="263">
        <f t="shared" si="4"/>
        <v>609.58663043404476</v>
      </c>
      <c r="R110" s="263">
        <f t="shared" si="4"/>
        <v>579.84442179962275</v>
      </c>
      <c r="S110" s="263">
        <f t="shared" si="4"/>
        <v>585.99204899350605</v>
      </c>
      <c r="T110" s="263">
        <f t="shared" si="4"/>
        <v>582.29292549540685</v>
      </c>
      <c r="U110" s="263">
        <f t="shared" si="4"/>
        <v>584.16597391188327</v>
      </c>
      <c r="V110" s="263">
        <f t="shared" si="4"/>
        <v>601.79816796923853</v>
      </c>
      <c r="W110" s="263">
        <f t="shared" si="4"/>
        <v>558.39767425944353</v>
      </c>
      <c r="DA110" s="70"/>
    </row>
    <row r="111" spans="1:105" ht="12" customHeight="1" x14ac:dyDescent="0.25">
      <c r="A111" s="60" t="s">
        <v>1556</v>
      </c>
      <c r="B111" s="264">
        <v>673.97461950467766</v>
      </c>
      <c r="C111" s="264">
        <v>637.97140015826471</v>
      </c>
      <c r="D111" s="264">
        <v>611.1664579616305</v>
      </c>
      <c r="E111" s="264">
        <v>664.85142419742203</v>
      </c>
      <c r="F111" s="264">
        <v>696.8281645592341</v>
      </c>
      <c r="G111" s="264">
        <v>700.85178399734684</v>
      </c>
      <c r="H111" s="264">
        <v>636.22645861165506</v>
      </c>
      <c r="I111" s="264">
        <v>646.09887639872886</v>
      </c>
      <c r="J111" s="264">
        <v>648.09523531022819</v>
      </c>
      <c r="K111" s="264">
        <v>552.66722191550866</v>
      </c>
      <c r="L111" s="264">
        <v>539.63260235729717</v>
      </c>
      <c r="M111" s="264">
        <v>565.91636383528635</v>
      </c>
      <c r="N111" s="264">
        <v>542.02067912040923</v>
      </c>
      <c r="O111" s="264">
        <v>490.22234224721512</v>
      </c>
      <c r="P111" s="264">
        <v>491.08317541496132</v>
      </c>
      <c r="Q111" s="264">
        <v>536.83989172952045</v>
      </c>
      <c r="R111" s="264">
        <v>507.99325813223351</v>
      </c>
      <c r="S111" s="264">
        <v>504.64457352976319</v>
      </c>
      <c r="T111" s="264">
        <v>504.21671160963552</v>
      </c>
      <c r="U111" s="264">
        <v>503.82861848961358</v>
      </c>
      <c r="V111" s="264">
        <v>519.95875865264827</v>
      </c>
      <c r="W111" s="264">
        <v>481.77117407157368</v>
      </c>
      <c r="DA111" s="72" t="s">
        <v>1557</v>
      </c>
    </row>
    <row r="112" spans="1:105" ht="12" customHeight="1" x14ac:dyDescent="0.25">
      <c r="A112" s="59" t="s">
        <v>30</v>
      </c>
      <c r="B112" s="232">
        <v>50.501356413707541</v>
      </c>
      <c r="C112" s="232">
        <v>53.009020861946389</v>
      </c>
      <c r="D112" s="232">
        <v>46.480076685975703</v>
      </c>
      <c r="E112" s="232">
        <v>70.813247750182526</v>
      </c>
      <c r="F112" s="232">
        <v>41.557632302941983</v>
      </c>
      <c r="G112" s="232">
        <v>56.166620324869598</v>
      </c>
      <c r="H112" s="232">
        <v>18.118997677618399</v>
      </c>
      <c r="I112" s="232">
        <v>88.070682317621475</v>
      </c>
      <c r="J112" s="232">
        <v>95.480487048427378</v>
      </c>
      <c r="K112" s="232">
        <v>21.698118334157058</v>
      </c>
      <c r="L112" s="232">
        <v>12.15346180679675</v>
      </c>
      <c r="M112" s="232">
        <v>70.675084464818795</v>
      </c>
      <c r="N112" s="232">
        <v>64.429267101342603</v>
      </c>
      <c r="O112" s="232">
        <v>48.93907706302231</v>
      </c>
      <c r="P112" s="232">
        <v>63.002643591469727</v>
      </c>
      <c r="Q112" s="232">
        <v>31.924983989428291</v>
      </c>
      <c r="R112" s="232">
        <v>45.781084625274623</v>
      </c>
      <c r="S112" s="232">
        <v>31.154041769914201</v>
      </c>
      <c r="T112" s="232">
        <v>34.952474082607708</v>
      </c>
      <c r="U112" s="232">
        <v>36.704615921916059</v>
      </c>
      <c r="V112" s="232">
        <v>35.525281218927667</v>
      </c>
      <c r="W112" s="232">
        <v>7.0452983059478624</v>
      </c>
      <c r="DA112" s="71" t="s">
        <v>1558</v>
      </c>
    </row>
    <row r="113" spans="1:105" ht="12" customHeight="1" x14ac:dyDescent="0.25">
      <c r="A113" s="59" t="s">
        <v>33</v>
      </c>
      <c r="B113" s="297">
        <v>21.948428470658801</v>
      </c>
      <c r="C113" s="297">
        <v>22.48549071152701</v>
      </c>
      <c r="D113" s="297">
        <v>20.474460731632561</v>
      </c>
      <c r="E113" s="297">
        <v>23.999061374990209</v>
      </c>
      <c r="F113" s="297">
        <v>26.78777691263846</v>
      </c>
      <c r="G113" s="297">
        <v>26.451422170856809</v>
      </c>
      <c r="H113" s="297">
        <v>25.840826472576278</v>
      </c>
      <c r="I113" s="297">
        <v>24.778383083674999</v>
      </c>
      <c r="J113" s="297">
        <v>20.741467301657721</v>
      </c>
      <c r="K113" s="297">
        <v>21.911371193544959</v>
      </c>
      <c r="L113" s="297">
        <v>26.57625712123129</v>
      </c>
      <c r="M113" s="297">
        <v>24.421146736545801</v>
      </c>
      <c r="N113" s="297">
        <v>22.063924939359602</v>
      </c>
      <c r="O113" s="297">
        <v>17.625315912117369</v>
      </c>
      <c r="P113" s="297">
        <v>9.7946261993655312</v>
      </c>
      <c r="Q113" s="297">
        <v>21.9175600503293</v>
      </c>
      <c r="R113" s="297">
        <v>19.854035299427512</v>
      </c>
      <c r="S113" s="297">
        <v>8.8027647766972859</v>
      </c>
      <c r="T113" s="297">
        <v>8.648385174734436</v>
      </c>
      <c r="U113" s="297">
        <v>9.2843851761625782</v>
      </c>
      <c r="V113" s="297">
        <v>9.1326681488905539</v>
      </c>
      <c r="W113" s="297">
        <v>10.79108100448585</v>
      </c>
      <c r="DA113" s="122" t="s">
        <v>1559</v>
      </c>
    </row>
    <row r="114" spans="1:105" ht="12" customHeight="1" x14ac:dyDescent="0.25">
      <c r="A114" s="59" t="s">
        <v>160</v>
      </c>
      <c r="B114" s="297">
        <v>0.68392499520091199</v>
      </c>
      <c r="C114" s="297">
        <v>6.4014563274215659</v>
      </c>
      <c r="D114" s="297">
        <v>6.0781738774253586</v>
      </c>
      <c r="E114" s="297">
        <v>7.6616219443689362</v>
      </c>
      <c r="F114" s="297">
        <v>9.9077548512738982</v>
      </c>
      <c r="G114" s="297">
        <v>9.3961641610899242</v>
      </c>
      <c r="H114" s="297">
        <v>8.3919638397958405</v>
      </c>
      <c r="I114" s="297">
        <v>9.9345098169702979</v>
      </c>
      <c r="J114" s="297">
        <v>8.5816897405260679</v>
      </c>
      <c r="K114" s="297">
        <v>9.0457011523163899</v>
      </c>
      <c r="L114" s="297">
        <v>13.46592872552104</v>
      </c>
      <c r="M114" s="297">
        <v>11.732316413175759</v>
      </c>
      <c r="N114" s="297">
        <v>8.6033472027292177</v>
      </c>
      <c r="O114" s="297">
        <v>5.3168584464256314</v>
      </c>
      <c r="P114" s="297">
        <v>7.1489087678598624</v>
      </c>
      <c r="Q114" s="297">
        <v>10.73567321067565</v>
      </c>
      <c r="R114" s="297">
        <v>8.1771425251855145</v>
      </c>
      <c r="S114" s="297">
        <v>8.7213560984515084</v>
      </c>
      <c r="T114" s="297">
        <v>8.7733611994045528</v>
      </c>
      <c r="U114" s="297">
        <v>8.5907642137438245</v>
      </c>
      <c r="V114" s="297">
        <v>9.2347587385143743</v>
      </c>
      <c r="W114" s="297">
        <v>10.81189080879615</v>
      </c>
      <c r="DA114" s="122" t="s">
        <v>1560</v>
      </c>
    </row>
    <row r="115" spans="1:105" ht="12" customHeight="1" x14ac:dyDescent="0.25">
      <c r="A115" s="59" t="s">
        <v>70</v>
      </c>
      <c r="B115" s="297">
        <v>118.9279176925735</v>
      </c>
      <c r="C115" s="297">
        <v>53.39882011267342</v>
      </c>
      <c r="D115" s="297">
        <v>52.887987740181643</v>
      </c>
      <c r="E115" s="297">
        <v>54.393373687246601</v>
      </c>
      <c r="F115" s="297">
        <v>62.564556715960393</v>
      </c>
      <c r="G115" s="297">
        <v>62.950757168553423</v>
      </c>
      <c r="H115" s="297">
        <v>59.140537286824546</v>
      </c>
      <c r="I115" s="297">
        <v>49.37721715558115</v>
      </c>
      <c r="J115" s="297">
        <v>58.970090578875393</v>
      </c>
      <c r="K115" s="297">
        <v>51.825143390555972</v>
      </c>
      <c r="L115" s="297">
        <v>36.975663528587027</v>
      </c>
      <c r="M115" s="297">
        <v>13.34819504374137</v>
      </c>
      <c r="N115" s="297">
        <v>19.186015296974631</v>
      </c>
      <c r="O115" s="297">
        <v>15.520375014172259</v>
      </c>
      <c r="P115" s="297">
        <v>16.647007467799071</v>
      </c>
      <c r="Q115" s="297">
        <v>38.117489669425112</v>
      </c>
      <c r="R115" s="297">
        <v>51.98713138319404</v>
      </c>
      <c r="S115" s="297">
        <v>36.998965470376213</v>
      </c>
      <c r="T115" s="297">
        <v>34.435180401487898</v>
      </c>
      <c r="U115" s="297">
        <v>23.321360683788111</v>
      </c>
      <c r="V115" s="297">
        <v>20.152317916829318</v>
      </c>
      <c r="W115" s="297">
        <v>21.937606251795</v>
      </c>
      <c r="DA115" s="122" t="s">
        <v>1561</v>
      </c>
    </row>
    <row r="116" spans="1:105" ht="12" customHeight="1" x14ac:dyDescent="0.25">
      <c r="A116" s="59" t="s">
        <v>162</v>
      </c>
      <c r="B116" s="297">
        <v>481.9129919325369</v>
      </c>
      <c r="C116" s="297">
        <v>502.67661214469632</v>
      </c>
      <c r="D116" s="297">
        <v>485.24575892641519</v>
      </c>
      <c r="E116" s="297">
        <v>507.98411944063378</v>
      </c>
      <c r="F116" s="297">
        <v>556.01044377641938</v>
      </c>
      <c r="G116" s="297">
        <v>545.88682017197709</v>
      </c>
      <c r="H116" s="297">
        <v>524.73413333483995</v>
      </c>
      <c r="I116" s="297">
        <v>473.93808402488088</v>
      </c>
      <c r="J116" s="297">
        <v>464.32150064074159</v>
      </c>
      <c r="K116" s="297">
        <v>448.18688784493429</v>
      </c>
      <c r="L116" s="297">
        <v>450.46129117516102</v>
      </c>
      <c r="M116" s="297">
        <v>445.73962117700472</v>
      </c>
      <c r="N116" s="297">
        <v>427.73812458000322</v>
      </c>
      <c r="O116" s="297">
        <v>402.8207158114775</v>
      </c>
      <c r="P116" s="297">
        <v>394.48998938846711</v>
      </c>
      <c r="Q116" s="297">
        <v>434.14418480966208</v>
      </c>
      <c r="R116" s="297">
        <v>382.19386429915181</v>
      </c>
      <c r="S116" s="297">
        <v>418.967445414324</v>
      </c>
      <c r="T116" s="297">
        <v>417.40731075140093</v>
      </c>
      <c r="U116" s="297">
        <v>425.92749249400299</v>
      </c>
      <c r="V116" s="297">
        <v>445.91373262948628</v>
      </c>
      <c r="W116" s="297">
        <v>431.18529770054892</v>
      </c>
      <c r="DA116" s="122" t="s">
        <v>1562</v>
      </c>
    </row>
    <row r="117" spans="1:105" ht="12" customHeight="1" x14ac:dyDescent="0.25">
      <c r="A117" s="60" t="s">
        <v>1563</v>
      </c>
      <c r="B117" s="264">
        <v>86.250690555518474</v>
      </c>
      <c r="C117" s="264">
        <v>91.039531721577475</v>
      </c>
      <c r="D117" s="264">
        <v>91.114655129522831</v>
      </c>
      <c r="E117" s="264">
        <v>88.744081339116804</v>
      </c>
      <c r="F117" s="264">
        <v>89.680016272054104</v>
      </c>
      <c r="G117" s="264">
        <v>87.579215082973633</v>
      </c>
      <c r="H117" s="264">
        <v>96.229283784031352</v>
      </c>
      <c r="I117" s="264">
        <v>95.613333724254346</v>
      </c>
      <c r="J117" s="264">
        <v>86.904491959357074</v>
      </c>
      <c r="K117" s="264">
        <v>90.0848064542636</v>
      </c>
      <c r="L117" s="264">
        <v>90.711035864604185</v>
      </c>
      <c r="M117" s="264">
        <v>91.57172905823974</v>
      </c>
      <c r="N117" s="264">
        <v>78.912279838752966</v>
      </c>
      <c r="O117" s="264">
        <v>71.87714777000734</v>
      </c>
      <c r="P117" s="264">
        <v>76.944141739819315</v>
      </c>
      <c r="Q117" s="264">
        <v>72.746738704524361</v>
      </c>
      <c r="R117" s="264">
        <v>71.851163667389187</v>
      </c>
      <c r="S117" s="264">
        <v>81.347475463742896</v>
      </c>
      <c r="T117" s="264">
        <v>78.076213885771324</v>
      </c>
      <c r="U117" s="264">
        <v>80.337355422269653</v>
      </c>
      <c r="V117" s="264">
        <v>81.839409316590306</v>
      </c>
      <c r="W117" s="264">
        <v>76.62650018786988</v>
      </c>
      <c r="DA117" s="72" t="s">
        <v>1564</v>
      </c>
    </row>
    <row r="118" spans="1:105" ht="12" customHeight="1" x14ac:dyDescent="0.25">
      <c r="A118" s="57" t="s">
        <v>1565</v>
      </c>
      <c r="B118" s="263">
        <v>70.663481483672271</v>
      </c>
      <c r="C118" s="263">
        <v>74.586884147309334</v>
      </c>
      <c r="D118" s="263">
        <v>74.648431266667416</v>
      </c>
      <c r="E118" s="263">
        <v>72.706267139457211</v>
      </c>
      <c r="F118" s="263">
        <v>73.473060081955055</v>
      </c>
      <c r="G118" s="263">
        <v>71.751915300744216</v>
      </c>
      <c r="H118" s="263">
        <v>78.838745163239437</v>
      </c>
      <c r="I118" s="263">
        <v>78.334109485964447</v>
      </c>
      <c r="J118" s="263">
        <v>71.199128017011134</v>
      </c>
      <c r="K118" s="263">
        <v>73.804696656237596</v>
      </c>
      <c r="L118" s="263">
        <v>74.317754001716423</v>
      </c>
      <c r="M118" s="263">
        <v>75.022902878320991</v>
      </c>
      <c r="N118" s="263">
        <v>64.651267013691253</v>
      </c>
      <c r="O118" s="263">
        <v>58.887522729754181</v>
      </c>
      <c r="P118" s="263">
        <v>63.038810473163217</v>
      </c>
      <c r="Q118" s="263">
        <v>59.599961349130339</v>
      </c>
      <c r="R118" s="263">
        <v>58.866234469423731</v>
      </c>
      <c r="S118" s="263">
        <v>66.646374529321321</v>
      </c>
      <c r="T118" s="263">
        <v>63.966294747299727</v>
      </c>
      <c r="U118" s="263">
        <v>65.818803197576614</v>
      </c>
      <c r="V118" s="263">
        <v>67.049406185972217</v>
      </c>
      <c r="W118" s="263">
        <v>62.778573044569207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76.967228926724786</v>
      </c>
      <c r="C119" s="263">
        <f t="shared" si="5"/>
        <v>75.100525444917963</v>
      </c>
      <c r="D119" s="263">
        <f t="shared" si="5"/>
        <v>72.876897356372751</v>
      </c>
      <c r="E119" s="263">
        <f t="shared" si="5"/>
        <v>76.799983193712279</v>
      </c>
      <c r="F119" s="263">
        <f t="shared" si="5"/>
        <v>79.697653009052772</v>
      </c>
      <c r="G119" s="263">
        <f t="shared" si="5"/>
        <v>79.532236334440441</v>
      </c>
      <c r="H119" s="263">
        <f t="shared" si="5"/>
        <v>76.194466016914532</v>
      </c>
      <c r="I119" s="263">
        <f t="shared" si="5"/>
        <v>76.872897384760265</v>
      </c>
      <c r="J119" s="263">
        <f t="shared" si="5"/>
        <v>74.959250603875645</v>
      </c>
      <c r="K119" s="263">
        <f t="shared" si="5"/>
        <v>67.738835207529547</v>
      </c>
      <c r="L119" s="263">
        <f t="shared" si="5"/>
        <v>66.798419072066196</v>
      </c>
      <c r="M119" s="263">
        <f t="shared" si="5"/>
        <v>69.202035241843632</v>
      </c>
      <c r="N119" s="263">
        <f t="shared" si="5"/>
        <v>64.179331296151844</v>
      </c>
      <c r="O119" s="263">
        <f t="shared" si="5"/>
        <v>58.166937588769656</v>
      </c>
      <c r="P119" s="263">
        <f t="shared" si="5"/>
        <v>59.44945963314818</v>
      </c>
      <c r="Q119" s="263">
        <f t="shared" si="5"/>
        <v>62.273101771576123</v>
      </c>
      <c r="R119" s="263">
        <f t="shared" si="5"/>
        <v>59.646830776261943</v>
      </c>
      <c r="S119" s="263">
        <f t="shared" si="5"/>
        <v>61.635519898445196</v>
      </c>
      <c r="T119" s="263">
        <f t="shared" si="5"/>
        <v>60.81821623731517</v>
      </c>
      <c r="U119" s="263">
        <f t="shared" si="5"/>
        <v>61.325961703741491</v>
      </c>
      <c r="V119" s="263">
        <f t="shared" si="5"/>
        <v>63.033701483121632</v>
      </c>
      <c r="W119" s="263">
        <f t="shared" si="5"/>
        <v>58.594852852544157</v>
      </c>
      <c r="DA119" s="70"/>
    </row>
    <row r="120" spans="1:105" ht="12" customHeight="1" x14ac:dyDescent="0.25">
      <c r="A120" s="60" t="s">
        <v>1568</v>
      </c>
      <c r="B120" s="264">
        <v>56.361434777558301</v>
      </c>
      <c r="C120" s="264">
        <v>53.350649148173211</v>
      </c>
      <c r="D120" s="264">
        <v>51.109073638338543</v>
      </c>
      <c r="E120" s="264">
        <v>55.598503411313843</v>
      </c>
      <c r="F120" s="264">
        <v>58.272572900200082</v>
      </c>
      <c r="G120" s="264">
        <v>58.609049909820357</v>
      </c>
      <c r="H120" s="264">
        <v>53.204727615931873</v>
      </c>
      <c r="I120" s="264">
        <v>54.030313053573281</v>
      </c>
      <c r="J120" s="264">
        <v>54.197259477558447</v>
      </c>
      <c r="K120" s="264">
        <v>46.217048357959882</v>
      </c>
      <c r="L120" s="264">
        <v>45.127022355763621</v>
      </c>
      <c r="M120" s="264">
        <v>47.325013890428977</v>
      </c>
      <c r="N120" s="264">
        <v>45.326726363648767</v>
      </c>
      <c r="O120" s="264">
        <v>40.9950668311131</v>
      </c>
      <c r="P120" s="264">
        <v>41.067054397164092</v>
      </c>
      <c r="Q120" s="264">
        <v>44.89348065649947</v>
      </c>
      <c r="R120" s="264">
        <v>42.481167772610043</v>
      </c>
      <c r="S120" s="264">
        <v>42.201132496279527</v>
      </c>
      <c r="T120" s="264">
        <v>42.16535234817426</v>
      </c>
      <c r="U120" s="264">
        <v>42.13289788410583</v>
      </c>
      <c r="V120" s="264">
        <v>43.481788207928247</v>
      </c>
      <c r="W120" s="264">
        <v>40.288334040083598</v>
      </c>
      <c r="DA120" s="72" t="s">
        <v>1569</v>
      </c>
    </row>
    <row r="121" spans="1:105" ht="12" customHeight="1" x14ac:dyDescent="0.25">
      <c r="A121" s="59" t="s">
        <v>30</v>
      </c>
      <c r="B121" s="232">
        <v>4.2231989504014971</v>
      </c>
      <c r="C121" s="232">
        <v>4.4329035329676598</v>
      </c>
      <c r="D121" s="232">
        <v>3.8869176001283332</v>
      </c>
      <c r="E121" s="232">
        <v>5.9217901222930118</v>
      </c>
      <c r="F121" s="232">
        <v>3.4752759447728119</v>
      </c>
      <c r="G121" s="232">
        <v>4.6969592274001766</v>
      </c>
      <c r="H121" s="232">
        <v>1.515209440071106</v>
      </c>
      <c r="I121" s="232">
        <v>7.3649509545444118</v>
      </c>
      <c r="J121" s="232">
        <v>7.9845992528092413</v>
      </c>
      <c r="K121" s="232">
        <v>1.814515036463993</v>
      </c>
      <c r="L121" s="232">
        <v>1.01633878357131</v>
      </c>
      <c r="M121" s="232">
        <v>5.910236154574755</v>
      </c>
      <c r="N121" s="232">
        <v>5.3879268304895014</v>
      </c>
      <c r="O121" s="232">
        <v>4.0925526275582378</v>
      </c>
      <c r="P121" s="232">
        <v>5.2686247891709046</v>
      </c>
      <c r="Q121" s="232">
        <v>2.6697413386532838</v>
      </c>
      <c r="R121" s="232">
        <v>3.8284640704268909</v>
      </c>
      <c r="S121" s="232">
        <v>2.6052709441236761</v>
      </c>
      <c r="T121" s="232">
        <v>2.9229165777325239</v>
      </c>
      <c r="U121" s="232">
        <v>3.0694402377329322</v>
      </c>
      <c r="V121" s="232">
        <v>2.9708178356130399</v>
      </c>
      <c r="W121" s="232">
        <v>0.58916628233115054</v>
      </c>
      <c r="DA121" s="71" t="s">
        <v>1570</v>
      </c>
    </row>
    <row r="122" spans="1:105" ht="12" customHeight="1" x14ac:dyDescent="0.25">
      <c r="A122" s="59" t="s">
        <v>33</v>
      </c>
      <c r="B122" s="297">
        <v>1.835447335729167</v>
      </c>
      <c r="C122" s="297">
        <v>1.880359410433744</v>
      </c>
      <c r="D122" s="297">
        <v>1.7121861116664481</v>
      </c>
      <c r="E122" s="297">
        <v>2.0069324471049201</v>
      </c>
      <c r="F122" s="297">
        <v>2.2401400551359729</v>
      </c>
      <c r="G122" s="297">
        <v>2.21201223653209</v>
      </c>
      <c r="H122" s="297">
        <v>2.160950892932255</v>
      </c>
      <c r="I122" s="297">
        <v>2.072103580236095</v>
      </c>
      <c r="J122" s="297">
        <v>1.7345146577958439</v>
      </c>
      <c r="K122" s="297">
        <v>1.832348404038505</v>
      </c>
      <c r="L122" s="297">
        <v>2.2224516161613419</v>
      </c>
      <c r="M122" s="297">
        <v>2.0422295278664491</v>
      </c>
      <c r="N122" s="297">
        <v>1.84510578057165</v>
      </c>
      <c r="O122" s="297">
        <v>1.473925077393466</v>
      </c>
      <c r="P122" s="297">
        <v>0.81908008065913951</v>
      </c>
      <c r="Q122" s="297">
        <v>1.8328659500081941</v>
      </c>
      <c r="R122" s="297">
        <v>1.6603027520864351</v>
      </c>
      <c r="S122" s="297">
        <v>0.73613521706297491</v>
      </c>
      <c r="T122" s="297">
        <v>0.72322515247714647</v>
      </c>
      <c r="U122" s="297">
        <v>0.7764109425078799</v>
      </c>
      <c r="V122" s="297">
        <v>0.76372353694426742</v>
      </c>
      <c r="W122" s="297">
        <v>0.90240906795668541</v>
      </c>
      <c r="DA122" s="122" t="s">
        <v>1571</v>
      </c>
    </row>
    <row r="123" spans="1:105" ht="12" customHeight="1" x14ac:dyDescent="0.25">
      <c r="A123" s="59" t="s">
        <v>160</v>
      </c>
      <c r="B123" s="297">
        <v>5.7193539480889233E-2</v>
      </c>
      <c r="C123" s="297">
        <v>0.53532470339093319</v>
      </c>
      <c r="D123" s="297">
        <v>0.50829006114642061</v>
      </c>
      <c r="E123" s="297">
        <v>0.64070662753623542</v>
      </c>
      <c r="F123" s="297">
        <v>0.82854051574301946</v>
      </c>
      <c r="G123" s="297">
        <v>0.78575851107524552</v>
      </c>
      <c r="H123" s="297">
        <v>0.70178180145698832</v>
      </c>
      <c r="I123" s="297">
        <v>0.83077791194524064</v>
      </c>
      <c r="J123" s="297">
        <v>0.71764771638933278</v>
      </c>
      <c r="K123" s="297">
        <v>0.75645088221311851</v>
      </c>
      <c r="L123" s="297">
        <v>1.1260944279184919</v>
      </c>
      <c r="M123" s="297">
        <v>0.98112030805678274</v>
      </c>
      <c r="N123" s="297">
        <v>0.71945883153830892</v>
      </c>
      <c r="O123" s="297">
        <v>0.44462471119455632</v>
      </c>
      <c r="P123" s="297">
        <v>0.59783075443785616</v>
      </c>
      <c r="Q123" s="297">
        <v>0.89777556594247432</v>
      </c>
      <c r="R123" s="297">
        <v>0.68381727109954349</v>
      </c>
      <c r="S123" s="297">
        <v>0.72932737923571567</v>
      </c>
      <c r="T123" s="297">
        <v>0.73367632950867934</v>
      </c>
      <c r="U123" s="297">
        <v>0.71840657334863345</v>
      </c>
      <c r="V123" s="297">
        <v>0.77226090903806266</v>
      </c>
      <c r="W123" s="297">
        <v>0.90414929732797977</v>
      </c>
      <c r="DA123" s="122" t="s">
        <v>1572</v>
      </c>
    </row>
    <row r="124" spans="1:105" ht="12" customHeight="1" x14ac:dyDescent="0.25">
      <c r="A124" s="59" t="s">
        <v>70</v>
      </c>
      <c r="B124" s="297">
        <v>9.9454013285945155</v>
      </c>
      <c r="C124" s="297">
        <v>4.4655006729939988</v>
      </c>
      <c r="D124" s="297">
        <v>4.4227820829889026</v>
      </c>
      <c r="E124" s="297">
        <v>4.5486706690203924</v>
      </c>
      <c r="F124" s="297">
        <v>5.2319895745109379</v>
      </c>
      <c r="G124" s="297">
        <v>5.2642857634028601</v>
      </c>
      <c r="H124" s="297">
        <v>4.9456543889602402</v>
      </c>
      <c r="I124" s="297">
        <v>4.1291922925182289</v>
      </c>
      <c r="J124" s="297">
        <v>4.9314007053123534</v>
      </c>
      <c r="K124" s="297">
        <v>4.3339012397693937</v>
      </c>
      <c r="L124" s="297">
        <v>3.0921067173938819</v>
      </c>
      <c r="M124" s="297">
        <v>1.116248895112488</v>
      </c>
      <c r="N124" s="297">
        <v>1.6044392748741589</v>
      </c>
      <c r="O124" s="297">
        <v>1.297898435296263</v>
      </c>
      <c r="P124" s="297">
        <v>1.392113587789743</v>
      </c>
      <c r="Q124" s="297">
        <v>3.1875924489062251</v>
      </c>
      <c r="R124" s="297">
        <v>4.3474475594936113</v>
      </c>
      <c r="S124" s="297">
        <v>3.0940553528978518</v>
      </c>
      <c r="T124" s="297">
        <v>2.8796576578481159</v>
      </c>
      <c r="U124" s="297">
        <v>1.9502594178831889</v>
      </c>
      <c r="V124" s="297">
        <v>1.6852467719344331</v>
      </c>
      <c r="W124" s="297">
        <v>1.834542322743532</v>
      </c>
      <c r="DA124" s="122" t="s">
        <v>1573</v>
      </c>
    </row>
    <row r="125" spans="1:105" ht="12" customHeight="1" x14ac:dyDescent="0.25">
      <c r="A125" s="59" t="s">
        <v>162</v>
      </c>
      <c r="B125" s="297">
        <v>40.300193623352243</v>
      </c>
      <c r="C125" s="297">
        <v>42.036560828386882</v>
      </c>
      <c r="D125" s="297">
        <v>40.57889778240844</v>
      </c>
      <c r="E125" s="297">
        <v>42.48040354535928</v>
      </c>
      <c r="F125" s="297">
        <v>46.496626810037341</v>
      </c>
      <c r="G125" s="297">
        <v>45.650034171409992</v>
      </c>
      <c r="H125" s="297">
        <v>43.881131092511268</v>
      </c>
      <c r="I125" s="297">
        <v>39.633288314329299</v>
      </c>
      <c r="J125" s="297">
        <v>38.829097145251673</v>
      </c>
      <c r="K125" s="297">
        <v>37.47983279547487</v>
      </c>
      <c r="L125" s="297">
        <v>37.670030810718593</v>
      </c>
      <c r="M125" s="297">
        <v>37.275179004818497</v>
      </c>
      <c r="N125" s="297">
        <v>35.769795646175147</v>
      </c>
      <c r="O125" s="297">
        <v>33.686065979670573</v>
      </c>
      <c r="P125" s="297">
        <v>32.989405185106449</v>
      </c>
      <c r="Q125" s="297">
        <v>36.305505352989293</v>
      </c>
      <c r="R125" s="297">
        <v>31.961136119503561</v>
      </c>
      <c r="S125" s="297">
        <v>35.036343602959313</v>
      </c>
      <c r="T125" s="297">
        <v>34.905876630607793</v>
      </c>
      <c r="U125" s="297">
        <v>35.618380712633197</v>
      </c>
      <c r="V125" s="297">
        <v>37.28973915439844</v>
      </c>
      <c r="W125" s="297">
        <v>36.05806706972426</v>
      </c>
      <c r="DA125" s="122" t="s">
        <v>1574</v>
      </c>
    </row>
    <row r="126" spans="1:105" ht="12" customHeight="1" x14ac:dyDescent="0.25">
      <c r="A126" s="60" t="s">
        <v>1575</v>
      </c>
      <c r="B126" s="264">
        <v>20.605794149166481</v>
      </c>
      <c r="C126" s="264">
        <v>21.749876296744748</v>
      </c>
      <c r="D126" s="264">
        <v>21.767823718034201</v>
      </c>
      <c r="E126" s="264">
        <v>21.20147978239843</v>
      </c>
      <c r="F126" s="264">
        <v>21.42508010885269</v>
      </c>
      <c r="G126" s="264">
        <v>20.923186424620081</v>
      </c>
      <c r="H126" s="264">
        <v>22.98973840098266</v>
      </c>
      <c r="I126" s="264">
        <v>22.842584331186981</v>
      </c>
      <c r="J126" s="264">
        <v>20.761991126317199</v>
      </c>
      <c r="K126" s="264">
        <v>21.521786849569668</v>
      </c>
      <c r="L126" s="264">
        <v>21.671396716302581</v>
      </c>
      <c r="M126" s="264">
        <v>21.877021351414658</v>
      </c>
      <c r="N126" s="264">
        <v>18.85260493250307</v>
      </c>
      <c r="O126" s="264">
        <v>17.17187075765656</v>
      </c>
      <c r="P126" s="264">
        <v>18.382405235984091</v>
      </c>
      <c r="Q126" s="264">
        <v>17.379621115076649</v>
      </c>
      <c r="R126" s="264">
        <v>17.1656630036519</v>
      </c>
      <c r="S126" s="264">
        <v>19.434387402165669</v>
      </c>
      <c r="T126" s="264">
        <v>18.65286388914091</v>
      </c>
      <c r="U126" s="264">
        <v>19.193063819635661</v>
      </c>
      <c r="V126" s="264">
        <v>19.551913275193389</v>
      </c>
      <c r="W126" s="264">
        <v>18.30651881246056</v>
      </c>
      <c r="DA126" s="72" t="s">
        <v>1576</v>
      </c>
    </row>
    <row r="127" spans="1:105" ht="12" customHeight="1" x14ac:dyDescent="0.25">
      <c r="A127" s="132" t="s">
        <v>1577</v>
      </c>
      <c r="B127" s="318">
        <v>63.053568093123047</v>
      </c>
      <c r="C127" s="318">
        <v>66.554450469906897</v>
      </c>
      <c r="D127" s="318">
        <v>66.609369437949482</v>
      </c>
      <c r="E127" s="318">
        <v>64.876361447515791</v>
      </c>
      <c r="F127" s="318">
        <v>65.560576688513848</v>
      </c>
      <c r="G127" s="318">
        <v>64.024785960664175</v>
      </c>
      <c r="H127" s="318">
        <v>70.348418761044542</v>
      </c>
      <c r="I127" s="318">
        <v>69.898128464399178</v>
      </c>
      <c r="J127" s="318">
        <v>63.531529615179267</v>
      </c>
      <c r="K127" s="318">
        <v>65.85649855479673</v>
      </c>
      <c r="L127" s="318">
        <v>66.314303570762476</v>
      </c>
      <c r="M127" s="318">
        <v>66.943513337578835</v>
      </c>
      <c r="N127" s="318">
        <v>57.688822873755363</v>
      </c>
      <c r="O127" s="318">
        <v>52.545789512703827</v>
      </c>
      <c r="P127" s="318">
        <v>56.250015499130363</v>
      </c>
      <c r="Q127" s="318">
        <v>53.181503973070242</v>
      </c>
      <c r="R127" s="318">
        <v>52.526793834255123</v>
      </c>
      <c r="S127" s="318">
        <v>59.469072656932973</v>
      </c>
      <c r="T127" s="318">
        <v>57.077616851436787</v>
      </c>
      <c r="U127" s="318">
        <v>58.730624391683861</v>
      </c>
      <c r="V127" s="318">
        <v>59.828700904406098</v>
      </c>
      <c r="W127" s="318">
        <v>56.017803639769539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1.0000000000000004</v>
      </c>
      <c r="C132" s="234">
        <f t="shared" si="6"/>
        <v>1.0000000000000004</v>
      </c>
      <c r="D132" s="234">
        <f t="shared" si="6"/>
        <v>0.99999999999999978</v>
      </c>
      <c r="E132" s="234">
        <f t="shared" si="6"/>
        <v>0.99999999999999978</v>
      </c>
      <c r="F132" s="234">
        <f t="shared" si="6"/>
        <v>1</v>
      </c>
      <c r="G132" s="234">
        <f t="shared" si="6"/>
        <v>0.99999999999999967</v>
      </c>
      <c r="H132" s="234">
        <f t="shared" si="6"/>
        <v>1</v>
      </c>
      <c r="I132" s="234">
        <f t="shared" si="6"/>
        <v>1</v>
      </c>
      <c r="J132" s="234">
        <f t="shared" si="6"/>
        <v>1.0000000000000002</v>
      </c>
      <c r="K132" s="234">
        <f t="shared" si="6"/>
        <v>1</v>
      </c>
      <c r="L132" s="234">
        <f t="shared" si="6"/>
        <v>1</v>
      </c>
      <c r="M132" s="234">
        <f t="shared" si="6"/>
        <v>1</v>
      </c>
      <c r="N132" s="234">
        <f t="shared" si="6"/>
        <v>1</v>
      </c>
      <c r="O132" s="234">
        <f t="shared" si="6"/>
        <v>1.0000000000000004</v>
      </c>
      <c r="P132" s="234">
        <f t="shared" si="6"/>
        <v>1</v>
      </c>
      <c r="Q132" s="234">
        <f t="shared" si="6"/>
        <v>0.99999999999999978</v>
      </c>
      <c r="R132" s="234">
        <f t="shared" si="6"/>
        <v>0.99999999999999967</v>
      </c>
      <c r="S132" s="234">
        <f t="shared" si="6"/>
        <v>1</v>
      </c>
      <c r="T132" s="234">
        <f t="shared" si="6"/>
        <v>0.99999999999999967</v>
      </c>
      <c r="U132" s="234">
        <f t="shared" si="6"/>
        <v>1</v>
      </c>
      <c r="V132" s="234">
        <f t="shared" si="6"/>
        <v>1.0000000000000002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4.83571366144915E-3</v>
      </c>
      <c r="C133" s="268">
        <f t="shared" si="7"/>
        <v>4.8357136614495455E-3</v>
      </c>
      <c r="D133" s="268">
        <f t="shared" si="7"/>
        <v>4.8357136614496027E-3</v>
      </c>
      <c r="E133" s="268">
        <f t="shared" si="7"/>
        <v>4.8357136614491101E-3</v>
      </c>
      <c r="F133" s="268">
        <f t="shared" si="7"/>
        <v>4.8357136614491465E-3</v>
      </c>
      <c r="G133" s="268">
        <f t="shared" si="7"/>
        <v>4.8357136614491812E-3</v>
      </c>
      <c r="H133" s="268">
        <f t="shared" si="7"/>
        <v>4.8357136614496105E-3</v>
      </c>
      <c r="I133" s="268">
        <f t="shared" si="7"/>
        <v>4.8357136614495489E-3</v>
      </c>
      <c r="J133" s="268">
        <f t="shared" si="7"/>
        <v>4.8357136614490832E-3</v>
      </c>
      <c r="K133" s="268">
        <f t="shared" si="7"/>
        <v>4.8357136614496157E-3</v>
      </c>
      <c r="L133" s="268">
        <f t="shared" si="7"/>
        <v>4.8357136614496843E-3</v>
      </c>
      <c r="M133" s="268">
        <f t="shared" si="7"/>
        <v>4.8357136614497753E-3</v>
      </c>
      <c r="N133" s="268">
        <f t="shared" si="7"/>
        <v>4.8357136614489513E-3</v>
      </c>
      <c r="O133" s="268">
        <f t="shared" si="7"/>
        <v>4.8357136614488629E-3</v>
      </c>
      <c r="P133" s="268">
        <f t="shared" si="7"/>
        <v>4.8357136614499028E-3</v>
      </c>
      <c r="Q133" s="268">
        <f t="shared" si="7"/>
        <v>4.8357136614489435E-3</v>
      </c>
      <c r="R133" s="268">
        <f t="shared" si="7"/>
        <v>4.8357136614488282E-3</v>
      </c>
      <c r="S133" s="268">
        <f t="shared" si="7"/>
        <v>4.8357136614498508E-3</v>
      </c>
      <c r="T133" s="268">
        <f t="shared" si="7"/>
        <v>4.8357136614497771E-3</v>
      </c>
      <c r="U133" s="268">
        <f t="shared" si="7"/>
        <v>4.8357136614499557E-3</v>
      </c>
      <c r="V133" s="268">
        <f t="shared" si="7"/>
        <v>4.8357136614498543E-3</v>
      </c>
      <c r="W133" s="268">
        <f t="shared" si="7"/>
        <v>4.8357136614499375E-3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1.9335158727397024E-3</v>
      </c>
      <c r="C134" s="269">
        <f t="shared" si="8"/>
        <v>1.9335158727398604E-3</v>
      </c>
      <c r="D134" s="269">
        <f t="shared" si="8"/>
        <v>1.9335158727398839E-3</v>
      </c>
      <c r="E134" s="269">
        <f t="shared" si="8"/>
        <v>1.933515872739687E-3</v>
      </c>
      <c r="F134" s="269">
        <f t="shared" si="8"/>
        <v>1.9335158727397013E-3</v>
      </c>
      <c r="G134" s="269">
        <f t="shared" si="8"/>
        <v>1.9335158727397149E-3</v>
      </c>
      <c r="H134" s="269">
        <f t="shared" si="8"/>
        <v>1.9335158727398869E-3</v>
      </c>
      <c r="I134" s="269">
        <f t="shared" si="8"/>
        <v>1.933515872739863E-3</v>
      </c>
      <c r="J134" s="269">
        <f t="shared" si="8"/>
        <v>1.9335158727396763E-3</v>
      </c>
      <c r="K134" s="269">
        <f t="shared" si="8"/>
        <v>1.9335158727398897E-3</v>
      </c>
      <c r="L134" s="269">
        <f t="shared" si="8"/>
        <v>1.9335158727399172E-3</v>
      </c>
      <c r="M134" s="269">
        <f t="shared" si="8"/>
        <v>1.9335158727399522E-3</v>
      </c>
      <c r="N134" s="269">
        <f t="shared" si="8"/>
        <v>1.9335158727396239E-3</v>
      </c>
      <c r="O134" s="269">
        <f t="shared" si="8"/>
        <v>1.9335158727395883E-3</v>
      </c>
      <c r="P134" s="269">
        <f t="shared" si="8"/>
        <v>1.9335158727400042E-3</v>
      </c>
      <c r="Q134" s="269">
        <f t="shared" si="8"/>
        <v>1.93351587273962E-3</v>
      </c>
      <c r="R134" s="269">
        <f t="shared" si="8"/>
        <v>1.933515872739574E-3</v>
      </c>
      <c r="S134" s="269">
        <f t="shared" si="8"/>
        <v>1.9335158727399834E-3</v>
      </c>
      <c r="T134" s="269">
        <f t="shared" si="8"/>
        <v>1.9335158727399541E-3</v>
      </c>
      <c r="U134" s="269">
        <f t="shared" si="8"/>
        <v>1.9335158727400252E-3</v>
      </c>
      <c r="V134" s="269">
        <f t="shared" si="8"/>
        <v>1.9335158727399847E-3</v>
      </c>
      <c r="W134" s="269">
        <f t="shared" si="8"/>
        <v>1.9335158727400179E-3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7.8382902699304646E-3</v>
      </c>
      <c r="C135" s="269">
        <f t="shared" si="9"/>
        <v>8.6375396664281363E-3</v>
      </c>
      <c r="D135" s="269">
        <f t="shared" si="9"/>
        <v>8.985292775129633E-3</v>
      </c>
      <c r="E135" s="269">
        <f t="shared" si="9"/>
        <v>8.0195554585031654E-3</v>
      </c>
      <c r="F135" s="269">
        <f t="shared" si="9"/>
        <v>7.5420746740807185E-3</v>
      </c>
      <c r="G135" s="269">
        <f t="shared" si="9"/>
        <v>7.2621731690981099E-3</v>
      </c>
      <c r="H135" s="269">
        <f t="shared" si="9"/>
        <v>8.7108966103702449E-3</v>
      </c>
      <c r="I135" s="269">
        <f t="shared" si="9"/>
        <v>8.6514196698875591E-3</v>
      </c>
      <c r="J135" s="269">
        <f t="shared" si="9"/>
        <v>7.7443449216798924E-3</v>
      </c>
      <c r="K135" s="269">
        <f t="shared" si="9"/>
        <v>9.2166303733018061E-3</v>
      </c>
      <c r="L135" s="269">
        <f t="shared" si="9"/>
        <v>9.5371237722494291E-3</v>
      </c>
      <c r="M135" s="269">
        <f t="shared" si="9"/>
        <v>9.0727766795892732E-3</v>
      </c>
      <c r="N135" s="269">
        <f t="shared" si="9"/>
        <v>8.1840703644216473E-3</v>
      </c>
      <c r="O135" s="269">
        <f t="shared" si="9"/>
        <v>8.2686084023786861E-3</v>
      </c>
      <c r="P135" s="269">
        <f t="shared" si="9"/>
        <v>9.0041375558938836E-3</v>
      </c>
      <c r="Q135" s="269">
        <f t="shared" si="9"/>
        <v>7.4395747223596591E-3</v>
      </c>
      <c r="R135" s="269">
        <f t="shared" si="9"/>
        <v>8.1562112733143208E-3</v>
      </c>
      <c r="S135" s="269">
        <f t="shared" si="9"/>
        <v>9.3416080298327226E-3</v>
      </c>
      <c r="T135" s="269">
        <f t="shared" si="9"/>
        <v>8.9494498596851581E-3</v>
      </c>
      <c r="U135" s="269">
        <f t="shared" si="9"/>
        <v>9.1521483130628262E-3</v>
      </c>
      <c r="V135" s="269">
        <f t="shared" si="9"/>
        <v>8.8160461534197449E-3</v>
      </c>
      <c r="W135" s="269">
        <f t="shared" si="9"/>
        <v>8.951427255557684E-3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9.648339567699609E-4</v>
      </c>
      <c r="C136" s="269">
        <f t="shared" si="10"/>
        <v>9.6483395677003972E-4</v>
      </c>
      <c r="D136" s="269">
        <f t="shared" si="10"/>
        <v>9.6483395677005133E-4</v>
      </c>
      <c r="E136" s="269">
        <f t="shared" si="10"/>
        <v>9.6483395676995277E-4</v>
      </c>
      <c r="F136" s="269">
        <f t="shared" si="10"/>
        <v>9.6483395676996004E-4</v>
      </c>
      <c r="G136" s="269">
        <f t="shared" si="10"/>
        <v>9.6483395676996665E-4</v>
      </c>
      <c r="H136" s="269">
        <f t="shared" si="10"/>
        <v>9.6483395677005284E-4</v>
      </c>
      <c r="I136" s="269">
        <f t="shared" si="10"/>
        <v>9.6483395677004081E-4</v>
      </c>
      <c r="J136" s="269">
        <f t="shared" si="10"/>
        <v>9.6483395676994713E-4</v>
      </c>
      <c r="K136" s="269">
        <f t="shared" si="10"/>
        <v>9.6483395677005425E-4</v>
      </c>
      <c r="L136" s="269">
        <f t="shared" si="10"/>
        <v>9.6483395677006791E-4</v>
      </c>
      <c r="M136" s="269">
        <f t="shared" si="10"/>
        <v>9.6483395677008526E-4</v>
      </c>
      <c r="N136" s="269">
        <f t="shared" si="10"/>
        <v>9.6483395676992122E-4</v>
      </c>
      <c r="O136" s="269">
        <f t="shared" si="10"/>
        <v>9.6483395676990387E-4</v>
      </c>
      <c r="P136" s="269">
        <f t="shared" si="10"/>
        <v>9.6483395677011106E-4</v>
      </c>
      <c r="Q136" s="269">
        <f t="shared" si="10"/>
        <v>9.6483395676991981E-4</v>
      </c>
      <c r="R136" s="269">
        <f t="shared" si="10"/>
        <v>9.6483395676989672E-4</v>
      </c>
      <c r="S136" s="269">
        <f t="shared" si="10"/>
        <v>9.648339567701012E-4</v>
      </c>
      <c r="T136" s="269">
        <f t="shared" si="10"/>
        <v>9.6483395677008624E-4</v>
      </c>
      <c r="U136" s="269">
        <f t="shared" si="10"/>
        <v>9.6483395677012147E-4</v>
      </c>
      <c r="V136" s="269">
        <f t="shared" si="10"/>
        <v>9.6483395677010185E-4</v>
      </c>
      <c r="W136" s="269">
        <f t="shared" si="10"/>
        <v>9.6483395677011844E-4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3.9228927541697456E-3</v>
      </c>
      <c r="C137" s="270">
        <f t="shared" si="11"/>
        <v>3.994818013169252E-3</v>
      </c>
      <c r="D137" s="270">
        <f t="shared" si="11"/>
        <v>4.035231603388127E-3</v>
      </c>
      <c r="E137" s="270">
        <f t="shared" si="11"/>
        <v>3.8922172790960517E-3</v>
      </c>
      <c r="F137" s="270">
        <f t="shared" si="11"/>
        <v>3.76051792518906E-3</v>
      </c>
      <c r="G137" s="270">
        <f t="shared" si="11"/>
        <v>3.7003976144895034E-3</v>
      </c>
      <c r="H137" s="270">
        <f t="shared" si="11"/>
        <v>3.8936347902386805E-3</v>
      </c>
      <c r="I137" s="270">
        <f t="shared" si="11"/>
        <v>3.9266227062905194E-3</v>
      </c>
      <c r="J137" s="270">
        <f t="shared" si="11"/>
        <v>3.7531799140802882E-3</v>
      </c>
      <c r="K137" s="270">
        <f t="shared" si="11"/>
        <v>3.9553357269218724E-3</v>
      </c>
      <c r="L137" s="270">
        <f t="shared" si="11"/>
        <v>4.013487037214665E-3</v>
      </c>
      <c r="M137" s="270">
        <f t="shared" si="11"/>
        <v>3.918334438972877E-3</v>
      </c>
      <c r="N137" s="270">
        <f t="shared" si="11"/>
        <v>3.7570945639426342E-3</v>
      </c>
      <c r="O137" s="270">
        <f t="shared" si="11"/>
        <v>3.7745482472922747E-3</v>
      </c>
      <c r="P137" s="270">
        <f t="shared" si="11"/>
        <v>3.937382982962717E-3</v>
      </c>
      <c r="Q137" s="270">
        <f t="shared" si="11"/>
        <v>3.5796684758880228E-3</v>
      </c>
      <c r="R137" s="270">
        <f t="shared" si="11"/>
        <v>3.8096159489520807E-3</v>
      </c>
      <c r="S137" s="270">
        <f t="shared" si="11"/>
        <v>4.0033761579653113E-3</v>
      </c>
      <c r="T137" s="270">
        <f t="shared" si="11"/>
        <v>3.9320720568477357E-3</v>
      </c>
      <c r="U137" s="270">
        <f t="shared" si="11"/>
        <v>3.9480411084460727E-3</v>
      </c>
      <c r="V137" s="270">
        <f t="shared" si="11"/>
        <v>3.8426545604409784E-3</v>
      </c>
      <c r="W137" s="270">
        <f t="shared" si="11"/>
        <v>3.9104673971242926E-3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3.1058209957903982E-2</v>
      </c>
      <c r="C138" s="271">
        <f t="shared" si="12"/>
        <v>3.4225132170568211E-2</v>
      </c>
      <c r="D138" s="271">
        <f t="shared" si="12"/>
        <v>3.5603058821868504E-2</v>
      </c>
      <c r="E138" s="271">
        <f t="shared" si="12"/>
        <v>3.1776449789662597E-2</v>
      </c>
      <c r="F138" s="271">
        <f t="shared" si="12"/>
        <v>2.9884494025999797E-2</v>
      </c>
      <c r="G138" s="271">
        <f t="shared" si="12"/>
        <v>2.8775420566111157E-2</v>
      </c>
      <c r="H138" s="271">
        <f t="shared" si="12"/>
        <v>3.4515799559547748E-2</v>
      </c>
      <c r="I138" s="271">
        <f t="shared" si="12"/>
        <v>3.4280129886500331E-2</v>
      </c>
      <c r="J138" s="271">
        <f t="shared" si="12"/>
        <v>3.0685963683518357E-2</v>
      </c>
      <c r="K138" s="271">
        <f t="shared" si="12"/>
        <v>3.6519704091150212E-2</v>
      </c>
      <c r="L138" s="271">
        <f t="shared" si="12"/>
        <v>3.7789617673302592E-2</v>
      </c>
      <c r="M138" s="271">
        <f t="shared" si="12"/>
        <v>3.5949702462136357E-2</v>
      </c>
      <c r="N138" s="271">
        <f t="shared" si="12"/>
        <v>3.2428318795946071E-2</v>
      </c>
      <c r="O138" s="271">
        <f t="shared" si="12"/>
        <v>3.2763289821753992E-2</v>
      </c>
      <c r="P138" s="271">
        <f t="shared" si="12"/>
        <v>3.5677728824819531E-2</v>
      </c>
      <c r="Q138" s="271">
        <f t="shared" si="12"/>
        <v>2.9478351243377894E-2</v>
      </c>
      <c r="R138" s="271">
        <f t="shared" si="12"/>
        <v>3.2317930755818611E-2</v>
      </c>
      <c r="S138" s="271">
        <f t="shared" si="12"/>
        <v>3.7014911867707632E-2</v>
      </c>
      <c r="T138" s="271">
        <f t="shared" si="12"/>
        <v>3.5461035911891751E-2</v>
      </c>
      <c r="U138" s="271">
        <f t="shared" si="12"/>
        <v>3.6264202279345223E-2</v>
      </c>
      <c r="V138" s="271">
        <f t="shared" si="12"/>
        <v>3.4932441004626287E-2</v>
      </c>
      <c r="W138" s="271">
        <f t="shared" si="12"/>
        <v>3.5468871086918957E-2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0.36109199944158948</v>
      </c>
      <c r="C139" s="271">
        <f t="shared" si="13"/>
        <v>0.35796985261245889</v>
      </c>
      <c r="D139" s="271">
        <f t="shared" si="13"/>
        <v>0.3566077961725046</v>
      </c>
      <c r="E139" s="271">
        <f t="shared" si="13"/>
        <v>0.36040252382114651</v>
      </c>
      <c r="F139" s="271">
        <f t="shared" si="13"/>
        <v>0.36035665475893752</v>
      </c>
      <c r="G139" s="271">
        <f t="shared" si="13"/>
        <v>0.36152269897272049</v>
      </c>
      <c r="H139" s="271">
        <f t="shared" si="13"/>
        <v>0.35510039809813648</v>
      </c>
      <c r="I139" s="271">
        <f t="shared" si="13"/>
        <v>0.35572070967676445</v>
      </c>
      <c r="J139" s="271">
        <f t="shared" si="13"/>
        <v>0.35933966007439011</v>
      </c>
      <c r="K139" s="271">
        <f t="shared" si="13"/>
        <v>0.35331235706905267</v>
      </c>
      <c r="L139" s="271">
        <f t="shared" si="13"/>
        <v>0.35184671664943845</v>
      </c>
      <c r="M139" s="271">
        <f t="shared" si="13"/>
        <v>0.35341133808328301</v>
      </c>
      <c r="N139" s="271">
        <f t="shared" si="13"/>
        <v>0.35607743546204901</v>
      </c>
      <c r="O139" s="271">
        <f t="shared" si="13"/>
        <v>0.35513189091626429</v>
      </c>
      <c r="P139" s="271">
        <f t="shared" si="13"/>
        <v>0.35003004340178384</v>
      </c>
      <c r="Q139" s="271">
        <f t="shared" si="13"/>
        <v>0.35559258422771928</v>
      </c>
      <c r="R139" s="271">
        <f t="shared" si="13"/>
        <v>0.35361804259400142</v>
      </c>
      <c r="S139" s="271">
        <f t="shared" si="13"/>
        <v>0.34806762736916047</v>
      </c>
      <c r="T139" s="271">
        <f t="shared" si="13"/>
        <v>0.34879867124307673</v>
      </c>
      <c r="U139" s="271">
        <f t="shared" si="13"/>
        <v>0.34678638461596628</v>
      </c>
      <c r="V139" s="271">
        <f t="shared" si="13"/>
        <v>0.34849552320837301</v>
      </c>
      <c r="W139" s="271">
        <f t="shared" si="13"/>
        <v>0.35197039067912955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0.53644476721809509</v>
      </c>
      <c r="C140" s="271">
        <f t="shared" si="14"/>
        <v>0.53180644974896363</v>
      </c>
      <c r="D140" s="271">
        <f t="shared" si="14"/>
        <v>0.52978295421043275</v>
      </c>
      <c r="E140" s="271">
        <f t="shared" si="14"/>
        <v>0.53542046983880398</v>
      </c>
      <c r="F140" s="271">
        <f t="shared" si="14"/>
        <v>0.53535232593520787</v>
      </c>
      <c r="G140" s="271">
        <f t="shared" si="14"/>
        <v>0.53708462218601416</v>
      </c>
      <c r="H140" s="271">
        <f t="shared" si="14"/>
        <v>0.52754353652640773</v>
      </c>
      <c r="I140" s="271">
        <f t="shared" si="14"/>
        <v>0.52846508256153057</v>
      </c>
      <c r="J140" s="271">
        <f t="shared" si="14"/>
        <v>0.53384146034511504</v>
      </c>
      <c r="K140" s="271">
        <f t="shared" si="14"/>
        <v>0.52488719062257549</v>
      </c>
      <c r="L140" s="271">
        <f t="shared" si="14"/>
        <v>0.52270980886130336</v>
      </c>
      <c r="M140" s="271">
        <f t="shared" si="14"/>
        <v>0.52503423859710763</v>
      </c>
      <c r="N140" s="271">
        <f t="shared" si="14"/>
        <v>0.52899504080248683</v>
      </c>
      <c r="O140" s="271">
        <f t="shared" si="14"/>
        <v>0.52759032282329554</v>
      </c>
      <c r="P140" s="271">
        <f t="shared" si="14"/>
        <v>0.52001092641872249</v>
      </c>
      <c r="Q140" s="271">
        <f t="shared" si="14"/>
        <v>0.52827473709058637</v>
      </c>
      <c r="R140" s="271">
        <f t="shared" si="14"/>
        <v>0.5253413225350152</v>
      </c>
      <c r="S140" s="271">
        <f t="shared" si="14"/>
        <v>0.51709552587416951</v>
      </c>
      <c r="T140" s="271">
        <f t="shared" si="14"/>
        <v>0.51818157779826557</v>
      </c>
      <c r="U140" s="271">
        <f t="shared" si="14"/>
        <v>0.5151920886018122</v>
      </c>
      <c r="V140" s="271">
        <f t="shared" si="14"/>
        <v>0.51773121562696067</v>
      </c>
      <c r="W140" s="271">
        <f t="shared" si="14"/>
        <v>0.52289354122361331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5.1909776867352819E-2</v>
      </c>
      <c r="C141" s="271">
        <f t="shared" si="15"/>
        <v>5.5632144297452765E-2</v>
      </c>
      <c r="D141" s="271">
        <f t="shared" si="15"/>
        <v>5.725160292571662E-2</v>
      </c>
      <c r="E141" s="271">
        <f t="shared" si="15"/>
        <v>5.275472032182868E-2</v>
      </c>
      <c r="F141" s="271">
        <f t="shared" si="15"/>
        <v>5.5369869189626233E-2</v>
      </c>
      <c r="G141" s="271">
        <f t="shared" si="15"/>
        <v>5.3920624000607376E-2</v>
      </c>
      <c r="H141" s="271">
        <f t="shared" si="15"/>
        <v>6.2501670924339406E-2</v>
      </c>
      <c r="I141" s="271">
        <f t="shared" si="15"/>
        <v>6.1221972008067171E-2</v>
      </c>
      <c r="J141" s="271">
        <f t="shared" si="15"/>
        <v>5.6901327570257787E-2</v>
      </c>
      <c r="K141" s="271">
        <f t="shared" si="15"/>
        <v>6.4374718626038233E-2</v>
      </c>
      <c r="L141" s="271">
        <f t="shared" si="15"/>
        <v>6.636918251553181E-2</v>
      </c>
      <c r="M141" s="271">
        <f t="shared" si="15"/>
        <v>6.4879546247951045E-2</v>
      </c>
      <c r="N141" s="271">
        <f t="shared" si="15"/>
        <v>6.2823976520195279E-2</v>
      </c>
      <c r="O141" s="271">
        <f t="shared" si="15"/>
        <v>6.4737276298057256E-2</v>
      </c>
      <c r="P141" s="271">
        <f t="shared" si="15"/>
        <v>7.3605717324857475E-2</v>
      </c>
      <c r="Q141" s="271">
        <f t="shared" si="15"/>
        <v>6.7901020749110003E-2</v>
      </c>
      <c r="R141" s="271">
        <f t="shared" si="15"/>
        <v>6.9022813401939748E-2</v>
      </c>
      <c r="S141" s="271">
        <f t="shared" si="15"/>
        <v>7.6742887210204391E-2</v>
      </c>
      <c r="T141" s="271">
        <f t="shared" si="15"/>
        <v>7.694312963927287E-2</v>
      </c>
      <c r="U141" s="271">
        <f t="shared" si="15"/>
        <v>8.0923071590407222E-2</v>
      </c>
      <c r="V141" s="271">
        <f t="shared" si="15"/>
        <v>7.8448055955219545E-2</v>
      </c>
      <c r="W141" s="271">
        <f t="shared" si="15"/>
        <v>6.9071238866695889E-2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3.7709611707982059E-2</v>
      </c>
      <c r="C142" s="320">
        <f t="shared" si="16"/>
        <v>4.1554759484071439E-2</v>
      </c>
      <c r="D142" s="320">
        <f t="shared" si="16"/>
        <v>4.322778182029241E-2</v>
      </c>
      <c r="E142" s="320">
        <f t="shared" si="16"/>
        <v>3.858166921565985E-2</v>
      </c>
      <c r="F142" s="320">
        <f t="shared" si="16"/>
        <v>3.6284533697769308E-2</v>
      </c>
      <c r="G142" s="320">
        <f t="shared" si="16"/>
        <v>3.4937941940397774E-2</v>
      </c>
      <c r="H142" s="320">
        <f t="shared" si="16"/>
        <v>4.1907675971835798E-2</v>
      </c>
      <c r="I142" s="320">
        <f t="shared" si="16"/>
        <v>4.1621535467472867E-2</v>
      </c>
      <c r="J142" s="320">
        <f t="shared" si="16"/>
        <v>3.725764546505142E-2</v>
      </c>
      <c r="K142" s="320">
        <f t="shared" si="16"/>
        <v>4.4340735117517946E-2</v>
      </c>
      <c r="L142" s="320">
        <f t="shared" si="16"/>
        <v>4.588261239088838E-2</v>
      </c>
      <c r="M142" s="320">
        <f t="shared" si="16"/>
        <v>4.3648662389174503E-2</v>
      </c>
      <c r="N142" s="320">
        <f t="shared" si="16"/>
        <v>3.9373141974223091E-2</v>
      </c>
      <c r="O142" s="320">
        <f t="shared" si="16"/>
        <v>3.9779850130738294E-2</v>
      </c>
      <c r="P142" s="320">
        <f t="shared" si="16"/>
        <v>4.3318443092185875E-2</v>
      </c>
      <c r="Q142" s="320">
        <f t="shared" si="16"/>
        <v>3.5791411697131507E-2</v>
      </c>
      <c r="R142" s="320">
        <f t="shared" si="16"/>
        <v>3.923911331848106E-2</v>
      </c>
      <c r="S142" s="320">
        <f t="shared" si="16"/>
        <v>4.4941996200950116E-2</v>
      </c>
      <c r="T142" s="320">
        <f t="shared" si="16"/>
        <v>4.3055343395923484E-2</v>
      </c>
      <c r="U142" s="320">
        <f t="shared" si="16"/>
        <v>4.4030515239201998E-2</v>
      </c>
      <c r="V142" s="320">
        <f t="shared" si="16"/>
        <v>4.2413545020202059E-2</v>
      </c>
      <c r="W142" s="320">
        <f t="shared" si="16"/>
        <v>4.3064856545855186E-2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1.4200165159370755E-2</v>
      </c>
      <c r="C143" s="328">
        <f t="shared" si="17"/>
        <v>1.4077384813381321E-2</v>
      </c>
      <c r="D143" s="328">
        <f t="shared" si="17"/>
        <v>1.4023821105424208E-2</v>
      </c>
      <c r="E143" s="328">
        <f t="shared" si="17"/>
        <v>1.4173051106168831E-2</v>
      </c>
      <c r="F143" s="328">
        <f t="shared" si="17"/>
        <v>1.9085335491856922E-2</v>
      </c>
      <c r="G143" s="328">
        <f t="shared" si="17"/>
        <v>1.8982682060209602E-2</v>
      </c>
      <c r="H143" s="328">
        <f t="shared" si="17"/>
        <v>2.0593994952503615E-2</v>
      </c>
      <c r="I143" s="328">
        <f t="shared" si="17"/>
        <v>1.9600436540594301E-2</v>
      </c>
      <c r="J143" s="328">
        <f t="shared" si="17"/>
        <v>1.9643682105206374E-2</v>
      </c>
      <c r="K143" s="328">
        <f t="shared" si="17"/>
        <v>2.0033983508520294E-2</v>
      </c>
      <c r="L143" s="328">
        <f t="shared" si="17"/>
        <v>2.0486570124643423E-2</v>
      </c>
      <c r="M143" s="328">
        <f t="shared" si="17"/>
        <v>2.1230883858776552E-2</v>
      </c>
      <c r="N143" s="328">
        <f t="shared" si="17"/>
        <v>2.3450834545972198E-2</v>
      </c>
      <c r="O143" s="328">
        <f t="shared" si="17"/>
        <v>2.4957426167318962E-2</v>
      </c>
      <c r="P143" s="328">
        <f t="shared" si="17"/>
        <v>3.0287274232671597E-2</v>
      </c>
      <c r="Q143" s="328">
        <f t="shared" si="17"/>
        <v>3.2109609051978495E-2</v>
      </c>
      <c r="R143" s="328">
        <f t="shared" si="17"/>
        <v>2.9783700083458684E-2</v>
      </c>
      <c r="S143" s="328">
        <f t="shared" si="17"/>
        <v>3.1800891009254269E-2</v>
      </c>
      <c r="T143" s="328">
        <f t="shared" si="17"/>
        <v>3.3887786243349385E-2</v>
      </c>
      <c r="U143" s="328">
        <f t="shared" si="17"/>
        <v>3.6892556351205232E-2</v>
      </c>
      <c r="V143" s="328">
        <f t="shared" si="17"/>
        <v>3.6034510935017486E-2</v>
      </c>
      <c r="W143" s="328">
        <f t="shared" si="17"/>
        <v>2.6006382320840706E-2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0.99999999999999978</v>
      </c>
      <c r="D146" s="234">
        <f t="shared" si="18"/>
        <v>1.0000000000000002</v>
      </c>
      <c r="E146" s="234">
        <f t="shared" si="18"/>
        <v>0.99999999999999978</v>
      </c>
      <c r="F146" s="234">
        <f t="shared" si="18"/>
        <v>0.99999999999999978</v>
      </c>
      <c r="G146" s="234">
        <f t="shared" si="18"/>
        <v>1</v>
      </c>
      <c r="H146" s="234">
        <f t="shared" si="18"/>
        <v>1</v>
      </c>
      <c r="I146" s="234">
        <f t="shared" si="18"/>
        <v>1</v>
      </c>
      <c r="J146" s="234">
        <f t="shared" si="18"/>
        <v>1</v>
      </c>
      <c r="K146" s="234">
        <f t="shared" si="18"/>
        <v>1.0000000000000002</v>
      </c>
      <c r="L146" s="234">
        <f t="shared" si="18"/>
        <v>0.99999999999999989</v>
      </c>
      <c r="M146" s="234">
        <f t="shared" si="18"/>
        <v>0.99999999999999967</v>
      </c>
      <c r="N146" s="234">
        <f t="shared" si="18"/>
        <v>1</v>
      </c>
      <c r="O146" s="234">
        <f t="shared" si="18"/>
        <v>0.99999999999999989</v>
      </c>
      <c r="P146" s="234">
        <f t="shared" si="18"/>
        <v>0.99999999999999978</v>
      </c>
      <c r="Q146" s="234">
        <f t="shared" si="18"/>
        <v>1</v>
      </c>
      <c r="R146" s="234">
        <f t="shared" si="18"/>
        <v>0.99999999999999967</v>
      </c>
      <c r="S146" s="234">
        <f t="shared" si="18"/>
        <v>1.0000000000000002</v>
      </c>
      <c r="T146" s="234">
        <f t="shared" si="18"/>
        <v>1.0000000000000002</v>
      </c>
      <c r="U146" s="234">
        <f t="shared" si="18"/>
        <v>1.0000000000000002</v>
      </c>
      <c r="V146" s="234">
        <f t="shared" si="18"/>
        <v>0.99999999999999989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7.1955502283728061E-3</v>
      </c>
      <c r="C147" s="268">
        <f t="shared" si="19"/>
        <v>7.195550228372833E-3</v>
      </c>
      <c r="D147" s="268">
        <f t="shared" si="19"/>
        <v>7.1955502283728226E-3</v>
      </c>
      <c r="E147" s="268">
        <f t="shared" si="19"/>
        <v>7.1955502283728122E-3</v>
      </c>
      <c r="F147" s="268">
        <f t="shared" si="19"/>
        <v>7.1955502283728018E-3</v>
      </c>
      <c r="G147" s="268">
        <f t="shared" si="19"/>
        <v>7.1955502283727914E-3</v>
      </c>
      <c r="H147" s="268">
        <f t="shared" si="19"/>
        <v>7.1955502283728304E-3</v>
      </c>
      <c r="I147" s="268">
        <f t="shared" si="19"/>
        <v>7.1955502283728295E-3</v>
      </c>
      <c r="J147" s="268">
        <f t="shared" si="19"/>
        <v>7.1955502283727957E-3</v>
      </c>
      <c r="K147" s="268">
        <f t="shared" si="19"/>
        <v>7.195550228372846E-3</v>
      </c>
      <c r="L147" s="268">
        <f t="shared" si="19"/>
        <v>7.1955502283728269E-3</v>
      </c>
      <c r="M147" s="268">
        <f t="shared" si="19"/>
        <v>7.195550228372859E-3</v>
      </c>
      <c r="N147" s="268">
        <f t="shared" si="19"/>
        <v>7.1955502283727437E-3</v>
      </c>
      <c r="O147" s="268">
        <f t="shared" si="19"/>
        <v>7.1955502283726977E-3</v>
      </c>
      <c r="P147" s="268">
        <f t="shared" si="19"/>
        <v>7.1955502283729787E-3</v>
      </c>
      <c r="Q147" s="268">
        <f t="shared" si="19"/>
        <v>7.1955502283726647E-3</v>
      </c>
      <c r="R147" s="268">
        <f t="shared" si="19"/>
        <v>7.1955502283726491E-3</v>
      </c>
      <c r="S147" s="268">
        <f t="shared" si="19"/>
        <v>7.1955502283729796E-3</v>
      </c>
      <c r="T147" s="268">
        <f t="shared" si="19"/>
        <v>7.1955502283729744E-3</v>
      </c>
      <c r="U147" s="268">
        <f t="shared" si="19"/>
        <v>7.1955502283730386E-3</v>
      </c>
      <c r="V147" s="268">
        <f t="shared" si="19"/>
        <v>7.1955502283729935E-3</v>
      </c>
      <c r="W147" s="268">
        <f t="shared" si="19"/>
        <v>7.1955502283729935E-3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8.0564402695843355E-3</v>
      </c>
      <c r="C148" s="269">
        <f t="shared" si="20"/>
        <v>8.0564402695843633E-3</v>
      </c>
      <c r="D148" s="269">
        <f t="shared" si="20"/>
        <v>8.0564402695843529E-3</v>
      </c>
      <c r="E148" s="269">
        <f t="shared" si="20"/>
        <v>8.0564402695843407E-3</v>
      </c>
      <c r="F148" s="269">
        <f t="shared" si="20"/>
        <v>8.0564402695843269E-3</v>
      </c>
      <c r="G148" s="269">
        <f t="shared" si="20"/>
        <v>8.0564402695843182E-3</v>
      </c>
      <c r="H148" s="269">
        <f t="shared" si="20"/>
        <v>8.0564402695843633E-3</v>
      </c>
      <c r="I148" s="269">
        <f t="shared" si="20"/>
        <v>8.0564402695843581E-3</v>
      </c>
      <c r="J148" s="269">
        <f t="shared" si="20"/>
        <v>8.0564402695843251E-3</v>
      </c>
      <c r="K148" s="269">
        <f t="shared" si="20"/>
        <v>8.0564402695843737E-3</v>
      </c>
      <c r="L148" s="269">
        <f t="shared" si="20"/>
        <v>8.0564402695843564E-3</v>
      </c>
      <c r="M148" s="269">
        <f t="shared" si="20"/>
        <v>8.056440269584398E-3</v>
      </c>
      <c r="N148" s="269">
        <f t="shared" si="20"/>
        <v>8.0564402695842644E-3</v>
      </c>
      <c r="O148" s="269">
        <f t="shared" si="20"/>
        <v>8.0564402695842141E-3</v>
      </c>
      <c r="P148" s="269">
        <f t="shared" si="20"/>
        <v>8.0564402695845298E-3</v>
      </c>
      <c r="Q148" s="269">
        <f t="shared" si="20"/>
        <v>8.0564402695841742E-3</v>
      </c>
      <c r="R148" s="269">
        <f t="shared" si="20"/>
        <v>8.0564402695841569E-3</v>
      </c>
      <c r="S148" s="269">
        <f t="shared" si="20"/>
        <v>8.0564402695845298E-3</v>
      </c>
      <c r="T148" s="269">
        <f t="shared" si="20"/>
        <v>8.0564402695845229E-3</v>
      </c>
      <c r="U148" s="269">
        <f t="shared" si="20"/>
        <v>8.0564402695845905E-3</v>
      </c>
      <c r="V148" s="269">
        <f t="shared" si="20"/>
        <v>8.0564402695845472E-3</v>
      </c>
      <c r="W148" s="269">
        <f t="shared" si="20"/>
        <v>8.056440269584542E-3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9.7740523309269647E-3</v>
      </c>
      <c r="C149" s="269">
        <f t="shared" si="21"/>
        <v>1.0702445327043999E-2</v>
      </c>
      <c r="D149" s="269">
        <f t="shared" si="21"/>
        <v>1.1100679851494582E-2</v>
      </c>
      <c r="E149" s="269">
        <f t="shared" si="21"/>
        <v>1.0017902898406882E-2</v>
      </c>
      <c r="F149" s="269">
        <f t="shared" si="21"/>
        <v>9.4638203274225677E-3</v>
      </c>
      <c r="G149" s="269">
        <f t="shared" si="21"/>
        <v>9.1565756565041793E-3</v>
      </c>
      <c r="H149" s="269">
        <f t="shared" si="21"/>
        <v>1.0806436127523458E-2</v>
      </c>
      <c r="I149" s="269">
        <f t="shared" si="21"/>
        <v>1.0721888060733258E-2</v>
      </c>
      <c r="J149" s="269">
        <f t="shared" si="21"/>
        <v>9.7161941512006883E-3</v>
      </c>
      <c r="K149" s="269">
        <f t="shared" si="21"/>
        <v>1.1415123288104321E-2</v>
      </c>
      <c r="L149" s="269">
        <f t="shared" si="21"/>
        <v>1.1757463128827373E-2</v>
      </c>
      <c r="M149" s="269">
        <f t="shared" si="21"/>
        <v>1.1256544957492422E-2</v>
      </c>
      <c r="N149" s="269">
        <f t="shared" si="21"/>
        <v>1.0224312673232344E-2</v>
      </c>
      <c r="O149" s="269">
        <f t="shared" si="21"/>
        <v>1.0296797605279465E-2</v>
      </c>
      <c r="P149" s="269">
        <f t="shared" si="21"/>
        <v>1.1019016147432619E-2</v>
      </c>
      <c r="Q149" s="269">
        <f t="shared" si="21"/>
        <v>9.3192923468616348E-3</v>
      </c>
      <c r="R149" s="269">
        <f t="shared" si="21"/>
        <v>1.0073621125144542E-2</v>
      </c>
      <c r="S149" s="269">
        <f t="shared" si="21"/>
        <v>1.135414757012833E-2</v>
      </c>
      <c r="T149" s="269">
        <f t="shared" si="21"/>
        <v>1.0903989470631365E-2</v>
      </c>
      <c r="U149" s="269">
        <f t="shared" si="21"/>
        <v>1.1103636334100275E-2</v>
      </c>
      <c r="V149" s="269">
        <f t="shared" si="21"/>
        <v>1.0791624870073782E-2</v>
      </c>
      <c r="W149" s="269">
        <f t="shared" si="21"/>
        <v>1.1054058233648367E-2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5.9256386055765026E-3</v>
      </c>
      <c r="C150" s="269">
        <f t="shared" si="22"/>
        <v>5.9256386055765277E-3</v>
      </c>
      <c r="D150" s="269">
        <f t="shared" si="22"/>
        <v>5.9256386055765164E-3</v>
      </c>
      <c r="E150" s="269">
        <f t="shared" si="22"/>
        <v>5.9256386055765069E-3</v>
      </c>
      <c r="F150" s="269">
        <f t="shared" si="22"/>
        <v>5.9256386055765E-3</v>
      </c>
      <c r="G150" s="269">
        <f t="shared" si="22"/>
        <v>5.9256386055764913E-3</v>
      </c>
      <c r="H150" s="269">
        <f t="shared" si="22"/>
        <v>5.9256386055765243E-3</v>
      </c>
      <c r="I150" s="269">
        <f t="shared" si="22"/>
        <v>5.9256386055765217E-3</v>
      </c>
      <c r="J150" s="269">
        <f t="shared" si="22"/>
        <v>5.9256386055764948E-3</v>
      </c>
      <c r="K150" s="269">
        <f t="shared" si="22"/>
        <v>5.9256386055765329E-3</v>
      </c>
      <c r="L150" s="269">
        <f t="shared" si="22"/>
        <v>5.9256386055765225E-3</v>
      </c>
      <c r="M150" s="269">
        <f t="shared" si="22"/>
        <v>5.9256386055765494E-3</v>
      </c>
      <c r="N150" s="269">
        <f t="shared" si="22"/>
        <v>5.925638605576454E-3</v>
      </c>
      <c r="O150" s="269">
        <f t="shared" si="22"/>
        <v>5.9256386055764184E-3</v>
      </c>
      <c r="P150" s="269">
        <f t="shared" si="22"/>
        <v>5.925638605576644E-3</v>
      </c>
      <c r="Q150" s="269">
        <f t="shared" si="22"/>
        <v>5.9256386055763872E-3</v>
      </c>
      <c r="R150" s="269">
        <f t="shared" si="22"/>
        <v>5.9256386055763716E-3</v>
      </c>
      <c r="S150" s="269">
        <f t="shared" si="22"/>
        <v>5.9256386055766474E-3</v>
      </c>
      <c r="T150" s="269">
        <f t="shared" si="22"/>
        <v>5.9256386055766431E-3</v>
      </c>
      <c r="U150" s="269">
        <f t="shared" si="22"/>
        <v>5.9256386055766943E-3</v>
      </c>
      <c r="V150" s="269">
        <f t="shared" si="22"/>
        <v>5.9256386055766587E-3</v>
      </c>
      <c r="W150" s="269">
        <f t="shared" si="22"/>
        <v>5.9256386055766552E-3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7.9370878717034479E-3</v>
      </c>
      <c r="C151" s="270">
        <f t="shared" si="23"/>
        <v>8.031402623176297E-3</v>
      </c>
      <c r="D151" s="270">
        <f t="shared" si="23"/>
        <v>8.0888586562883318E-3</v>
      </c>
      <c r="E151" s="270">
        <f t="shared" si="23"/>
        <v>7.8890559221082672E-3</v>
      </c>
      <c r="F151" s="270">
        <f t="shared" si="23"/>
        <v>7.6564025131258089E-3</v>
      </c>
      <c r="G151" s="270">
        <f t="shared" si="23"/>
        <v>7.5703562164187287E-3</v>
      </c>
      <c r="H151" s="270">
        <f t="shared" si="23"/>
        <v>7.8374770292425136E-3</v>
      </c>
      <c r="I151" s="270">
        <f t="shared" si="23"/>
        <v>7.8959519762428453E-3</v>
      </c>
      <c r="J151" s="270">
        <f t="shared" si="23"/>
        <v>7.64033349730729E-3</v>
      </c>
      <c r="K151" s="270">
        <f t="shared" si="23"/>
        <v>7.9486472358284103E-3</v>
      </c>
      <c r="L151" s="270">
        <f t="shared" si="23"/>
        <v>8.0282244658450748E-3</v>
      </c>
      <c r="M151" s="270">
        <f t="shared" si="23"/>
        <v>7.8880167810703433E-3</v>
      </c>
      <c r="N151" s="270">
        <f t="shared" si="23"/>
        <v>7.6158490811012013E-3</v>
      </c>
      <c r="O151" s="270">
        <f t="shared" si="23"/>
        <v>7.6266913044203384E-3</v>
      </c>
      <c r="P151" s="270">
        <f t="shared" si="23"/>
        <v>7.8182543268729005E-3</v>
      </c>
      <c r="Q151" s="270">
        <f t="shared" si="23"/>
        <v>7.2757717844388189E-3</v>
      </c>
      <c r="R151" s="270">
        <f t="shared" si="23"/>
        <v>7.6344855519450356E-3</v>
      </c>
      <c r="S151" s="270">
        <f t="shared" si="23"/>
        <v>7.8951562221931167E-3</v>
      </c>
      <c r="T151" s="270">
        <f t="shared" si="23"/>
        <v>7.7734173906035143E-3</v>
      </c>
      <c r="U151" s="270">
        <f t="shared" si="23"/>
        <v>7.7718655972977115E-3</v>
      </c>
      <c r="V151" s="270">
        <f t="shared" si="23"/>
        <v>7.6321301114838768E-3</v>
      </c>
      <c r="W151" s="270">
        <f t="shared" si="23"/>
        <v>7.8353710263881077E-3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4.1680179815244273E-2</v>
      </c>
      <c r="C152" s="271">
        <f t="shared" si="24"/>
        <v>4.5639191462330635E-2</v>
      </c>
      <c r="D152" s="271">
        <f t="shared" si="24"/>
        <v>4.7337410995616495E-2</v>
      </c>
      <c r="E152" s="271">
        <f t="shared" si="24"/>
        <v>4.2720048966389722E-2</v>
      </c>
      <c r="F152" s="271">
        <f t="shared" si="24"/>
        <v>4.035723563071273E-2</v>
      </c>
      <c r="G152" s="271">
        <f t="shared" si="24"/>
        <v>3.904703053894816E-2</v>
      </c>
      <c r="H152" s="271">
        <f t="shared" si="24"/>
        <v>4.608264675767422E-2</v>
      </c>
      <c r="I152" s="271">
        <f t="shared" si="24"/>
        <v>4.5722102481100584E-2</v>
      </c>
      <c r="J152" s="271">
        <f t="shared" si="24"/>
        <v>4.1433451104048023E-2</v>
      </c>
      <c r="K152" s="271">
        <f t="shared" si="24"/>
        <v>4.8678314290982239E-2</v>
      </c>
      <c r="L152" s="271">
        <f t="shared" si="24"/>
        <v>5.0138178187363276E-2</v>
      </c>
      <c r="M152" s="271">
        <f t="shared" si="24"/>
        <v>4.8002077545882045E-2</v>
      </c>
      <c r="N152" s="271">
        <f t="shared" si="24"/>
        <v>4.3600256708180428E-2</v>
      </c>
      <c r="O152" s="271">
        <f t="shared" si="24"/>
        <v>4.3909359309571246E-2</v>
      </c>
      <c r="P152" s="271">
        <f t="shared" si="24"/>
        <v>4.6989166710192397E-2</v>
      </c>
      <c r="Q152" s="271">
        <f t="shared" si="24"/>
        <v>3.9740914783007349E-2</v>
      </c>
      <c r="R152" s="271">
        <f t="shared" si="24"/>
        <v>4.2957652125323487E-2</v>
      </c>
      <c r="S152" s="271">
        <f t="shared" si="24"/>
        <v>4.8418291241835984E-2</v>
      </c>
      <c r="T152" s="271">
        <f t="shared" si="24"/>
        <v>4.6498650350109472E-2</v>
      </c>
      <c r="U152" s="271">
        <f t="shared" si="24"/>
        <v>4.7350018532639426E-2</v>
      </c>
      <c r="V152" s="271">
        <f t="shared" si="24"/>
        <v>4.6019486069262608E-2</v>
      </c>
      <c r="W152" s="271">
        <f t="shared" si="24"/>
        <v>4.7138599146721513E-2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0.14853071360894843</v>
      </c>
      <c r="C153" s="271">
        <f t="shared" si="25"/>
        <v>0.14593194247564878</v>
      </c>
      <c r="D153" s="271">
        <f t="shared" si="25"/>
        <v>0.14489446974947542</v>
      </c>
      <c r="E153" s="271">
        <f t="shared" si="25"/>
        <v>0.14639499545090243</v>
      </c>
      <c r="F153" s="271">
        <f t="shared" si="25"/>
        <v>0.1529456600241863</v>
      </c>
      <c r="G153" s="271">
        <f t="shared" si="25"/>
        <v>0.15250688837544119</v>
      </c>
      <c r="H153" s="271">
        <f t="shared" si="25"/>
        <v>0.15188696263857393</v>
      </c>
      <c r="I153" s="271">
        <f t="shared" si="25"/>
        <v>0.15169482424376052</v>
      </c>
      <c r="J153" s="271">
        <f t="shared" si="25"/>
        <v>0.15221586947082497</v>
      </c>
      <c r="K153" s="271">
        <f t="shared" si="25"/>
        <v>0.1485466475649182</v>
      </c>
      <c r="L153" s="271">
        <f t="shared" si="25"/>
        <v>0.14904467015004719</v>
      </c>
      <c r="M153" s="271">
        <f t="shared" si="25"/>
        <v>0.14999806048038622</v>
      </c>
      <c r="N153" s="271">
        <f t="shared" si="25"/>
        <v>0.15532126147466346</v>
      </c>
      <c r="O153" s="271">
        <f t="shared" si="25"/>
        <v>0.15788814056212375</v>
      </c>
      <c r="P153" s="271">
        <f t="shared" si="25"/>
        <v>0.16667100663027581</v>
      </c>
      <c r="Q153" s="271">
        <f t="shared" si="25"/>
        <v>0.16871549453428464</v>
      </c>
      <c r="R153" s="271">
        <f t="shared" si="25"/>
        <v>0.16770910926125354</v>
      </c>
      <c r="S153" s="271">
        <f t="shared" si="25"/>
        <v>0.16913326740744661</v>
      </c>
      <c r="T153" s="271">
        <f t="shared" si="25"/>
        <v>0.17290209326395528</v>
      </c>
      <c r="U153" s="271">
        <f t="shared" si="25"/>
        <v>0.17664023665558445</v>
      </c>
      <c r="V153" s="271">
        <f t="shared" si="25"/>
        <v>0.17397786825377895</v>
      </c>
      <c r="W153" s="271">
        <f t="shared" si="25"/>
        <v>0.15820888954271045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0.12302479349811624</v>
      </c>
      <c r="C154" s="320">
        <f t="shared" si="26"/>
        <v>0.12080675983236593</v>
      </c>
      <c r="D154" s="320">
        <f t="shared" si="26"/>
        <v>0.11993829661666298</v>
      </c>
      <c r="E154" s="320">
        <f t="shared" si="26"/>
        <v>0.1208924131486627</v>
      </c>
      <c r="F154" s="320">
        <f t="shared" si="26"/>
        <v>0.11844958060986667</v>
      </c>
      <c r="G154" s="320">
        <f t="shared" si="26"/>
        <v>0.11803077158637229</v>
      </c>
      <c r="H154" s="320">
        <f t="shared" si="26"/>
        <v>0.11508639517071859</v>
      </c>
      <c r="I154" s="320">
        <f t="shared" si="26"/>
        <v>0.11670482645125511</v>
      </c>
      <c r="J154" s="320">
        <f t="shared" si="26"/>
        <v>0.11671584307185265</v>
      </c>
      <c r="K154" s="320">
        <f t="shared" si="26"/>
        <v>0.11280537351737829</v>
      </c>
      <c r="L154" s="320">
        <f t="shared" si="26"/>
        <v>0.11266491740508106</v>
      </c>
      <c r="M154" s="320">
        <f t="shared" si="26"/>
        <v>0.11205544666592447</v>
      </c>
      <c r="N154" s="320">
        <f t="shared" si="26"/>
        <v>0.11312078523034751</v>
      </c>
      <c r="O154" s="320">
        <f t="shared" si="26"/>
        <v>0.11312053887621569</v>
      </c>
      <c r="P154" s="320">
        <f t="shared" si="26"/>
        <v>0.11328159065818552</v>
      </c>
      <c r="Q154" s="320">
        <f t="shared" si="26"/>
        <v>0.11077741102311255</v>
      </c>
      <c r="R154" s="320">
        <f t="shared" si="26"/>
        <v>0.11472201822089355</v>
      </c>
      <c r="S154" s="320">
        <f t="shared" si="26"/>
        <v>0.11345746764745861</v>
      </c>
      <c r="T154" s="320">
        <f t="shared" si="26"/>
        <v>0.11342817315365034</v>
      </c>
      <c r="U154" s="320">
        <f t="shared" si="26"/>
        <v>0.11216763268851744</v>
      </c>
      <c r="V154" s="320">
        <f t="shared" si="26"/>
        <v>0.11044098614873506</v>
      </c>
      <c r="W154" s="320">
        <f t="shared" si="26"/>
        <v>0.11194909642658579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2.5505920110832185E-2</v>
      </c>
      <c r="C155" s="320">
        <f t="shared" si="27"/>
        <v>2.512518264328285E-2</v>
      </c>
      <c r="D155" s="320">
        <f t="shared" si="27"/>
        <v>2.4956173132812454E-2</v>
      </c>
      <c r="E155" s="320">
        <f t="shared" si="27"/>
        <v>2.5502582302239722E-2</v>
      </c>
      <c r="F155" s="320">
        <f t="shared" si="27"/>
        <v>3.449607941431964E-2</v>
      </c>
      <c r="G155" s="320">
        <f t="shared" si="27"/>
        <v>3.4476116789068909E-2</v>
      </c>
      <c r="H155" s="320">
        <f t="shared" si="27"/>
        <v>3.6800567467855344E-2</v>
      </c>
      <c r="I155" s="320">
        <f t="shared" si="27"/>
        <v>3.4989997792505396E-2</v>
      </c>
      <c r="J155" s="320">
        <f t="shared" si="27"/>
        <v>3.5500026398972317E-2</v>
      </c>
      <c r="K155" s="320">
        <f t="shared" si="27"/>
        <v>3.5741274047539913E-2</v>
      </c>
      <c r="L155" s="320">
        <f t="shared" si="27"/>
        <v>3.6379752744966139E-2</v>
      </c>
      <c r="M155" s="320">
        <f t="shared" si="27"/>
        <v>3.7942613814461727E-2</v>
      </c>
      <c r="N155" s="320">
        <f t="shared" si="27"/>
        <v>4.2200476244315957E-2</v>
      </c>
      <c r="O155" s="320">
        <f t="shared" si="27"/>
        <v>4.4767601685908057E-2</v>
      </c>
      <c r="P155" s="320">
        <f t="shared" si="27"/>
        <v>5.3389415972090286E-2</v>
      </c>
      <c r="Q155" s="320">
        <f t="shared" si="27"/>
        <v>5.7938083511172085E-2</v>
      </c>
      <c r="R155" s="320">
        <f t="shared" si="27"/>
        <v>5.298709104036E-2</v>
      </c>
      <c r="S155" s="320">
        <f t="shared" si="27"/>
        <v>5.5675799759987987E-2</v>
      </c>
      <c r="T155" s="320">
        <f t="shared" si="27"/>
        <v>5.9473920110304938E-2</v>
      </c>
      <c r="U155" s="320">
        <f t="shared" si="27"/>
        <v>6.4472603967067013E-2</v>
      </c>
      <c r="V155" s="320">
        <f t="shared" si="27"/>
        <v>6.3536882105043879E-2</v>
      </c>
      <c r="W155" s="320">
        <f t="shared" si="27"/>
        <v>4.6259793116124673E-2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0.66173692850792154</v>
      </c>
      <c r="C157" s="271">
        <f t="shared" si="29"/>
        <v>0.65639254287986404</v>
      </c>
      <c r="D157" s="271">
        <f t="shared" si="29"/>
        <v>0.65396159509247775</v>
      </c>
      <c r="E157" s="271">
        <f t="shared" si="29"/>
        <v>0.66268480409339081</v>
      </c>
      <c r="F157" s="271">
        <f t="shared" si="29"/>
        <v>0.66305788219177231</v>
      </c>
      <c r="G157" s="271">
        <f t="shared" si="29"/>
        <v>0.66679442601858008</v>
      </c>
      <c r="H157" s="271">
        <f t="shared" si="29"/>
        <v>0.6526675921677112</v>
      </c>
      <c r="I157" s="271">
        <f t="shared" si="29"/>
        <v>0.65276140093805279</v>
      </c>
      <c r="J157" s="271">
        <f t="shared" si="29"/>
        <v>0.66227257362329028</v>
      </c>
      <c r="K157" s="271">
        <f t="shared" si="29"/>
        <v>0.65119125890897356</v>
      </c>
      <c r="L157" s="271">
        <f t="shared" si="29"/>
        <v>0.6473585224123628</v>
      </c>
      <c r="M157" s="271">
        <f t="shared" si="29"/>
        <v>0.6517425239164889</v>
      </c>
      <c r="N157" s="271">
        <f t="shared" si="29"/>
        <v>0.65616451397469089</v>
      </c>
      <c r="O157" s="271">
        <f t="shared" si="29"/>
        <v>0.65288185691538791</v>
      </c>
      <c r="P157" s="271">
        <f t="shared" si="29"/>
        <v>0.63679654315561396</v>
      </c>
      <c r="Q157" s="271">
        <f t="shared" si="29"/>
        <v>0.65316205941115391</v>
      </c>
      <c r="R157" s="271">
        <f t="shared" si="29"/>
        <v>0.64437072104801674</v>
      </c>
      <c r="S157" s="271">
        <f t="shared" si="29"/>
        <v>0.63090382610911055</v>
      </c>
      <c r="T157" s="271">
        <f t="shared" si="29"/>
        <v>0.63165107198337578</v>
      </c>
      <c r="U157" s="271">
        <f t="shared" si="29"/>
        <v>0.62664408391856219</v>
      </c>
      <c r="V157" s="271">
        <f t="shared" si="29"/>
        <v>0.63340106468296176</v>
      </c>
      <c r="W157" s="271">
        <f t="shared" si="29"/>
        <v>0.64561060673630222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0.62048938717152669</v>
      </c>
      <c r="C158" s="320">
        <f t="shared" si="30"/>
        <v>0.61122708426748029</v>
      </c>
      <c r="D158" s="320">
        <f t="shared" si="30"/>
        <v>0.60711554439272819</v>
      </c>
      <c r="E158" s="320">
        <f t="shared" si="30"/>
        <v>0.62040818740304005</v>
      </c>
      <c r="F158" s="320">
        <f t="shared" si="30"/>
        <v>0.6231195529360134</v>
      </c>
      <c r="G158" s="320">
        <f t="shared" si="30"/>
        <v>0.62815270198192719</v>
      </c>
      <c r="H158" s="320">
        <f t="shared" si="30"/>
        <v>0.60706328130692999</v>
      </c>
      <c r="I158" s="320">
        <f t="shared" si="30"/>
        <v>0.60751389191971794</v>
      </c>
      <c r="J158" s="320">
        <f t="shared" si="30"/>
        <v>0.62126919996465135</v>
      </c>
      <c r="K158" s="320">
        <f t="shared" si="30"/>
        <v>0.60301822343255373</v>
      </c>
      <c r="L158" s="320">
        <f t="shared" si="30"/>
        <v>0.59774077636419398</v>
      </c>
      <c r="M158" s="320">
        <f t="shared" si="30"/>
        <v>0.60423870587675854</v>
      </c>
      <c r="N158" s="320">
        <f t="shared" si="30"/>
        <v>0.6130168260611577</v>
      </c>
      <c r="O158" s="320">
        <f t="shared" si="30"/>
        <v>0.60942827487220919</v>
      </c>
      <c r="P158" s="320">
        <f t="shared" si="30"/>
        <v>0.59029512198054179</v>
      </c>
      <c r="Q158" s="320">
        <f t="shared" si="30"/>
        <v>0.61383365361913489</v>
      </c>
      <c r="R158" s="320">
        <f t="shared" si="30"/>
        <v>0.60185896750933121</v>
      </c>
      <c r="S158" s="320">
        <f t="shared" si="30"/>
        <v>0.58298811465373912</v>
      </c>
      <c r="T158" s="320">
        <f t="shared" si="30"/>
        <v>0.58563507562960682</v>
      </c>
      <c r="U158" s="320">
        <f t="shared" si="30"/>
        <v>0.57978555654748332</v>
      </c>
      <c r="V158" s="320">
        <f t="shared" si="30"/>
        <v>0.5878592589053554</v>
      </c>
      <c r="W158" s="320">
        <f t="shared" si="30"/>
        <v>0.59896130422698313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4.1247541336394987E-2</v>
      </c>
      <c r="C159" s="320">
        <f t="shared" si="31"/>
        <v>4.5165458612383753E-2</v>
      </c>
      <c r="D159" s="320">
        <f t="shared" si="31"/>
        <v>4.6846050699749522E-2</v>
      </c>
      <c r="E159" s="320">
        <f t="shared" si="31"/>
        <v>4.2276616690350786E-2</v>
      </c>
      <c r="F159" s="320">
        <f t="shared" si="31"/>
        <v>3.993832925575877E-2</v>
      </c>
      <c r="G159" s="320">
        <f t="shared" si="31"/>
        <v>3.8641724036652947E-2</v>
      </c>
      <c r="H159" s="320">
        <f t="shared" si="31"/>
        <v>4.560431086078115E-2</v>
      </c>
      <c r="I159" s="320">
        <f t="shared" si="31"/>
        <v>4.5247509018334853E-2</v>
      </c>
      <c r="J159" s="320">
        <f t="shared" si="31"/>
        <v>4.1003373658638965E-2</v>
      </c>
      <c r="K159" s="320">
        <f t="shared" si="31"/>
        <v>4.8173035476419782E-2</v>
      </c>
      <c r="L159" s="320">
        <f t="shared" si="31"/>
        <v>4.9617746048168848E-2</v>
      </c>
      <c r="M159" s="320">
        <f t="shared" si="31"/>
        <v>4.7503818039730396E-2</v>
      </c>
      <c r="N159" s="320">
        <f t="shared" si="31"/>
        <v>4.3147687913533191E-2</v>
      </c>
      <c r="O159" s="320">
        <f t="shared" si="31"/>
        <v>4.3453582043178784E-2</v>
      </c>
      <c r="P159" s="320">
        <f t="shared" si="31"/>
        <v>4.6501421175072201E-2</v>
      </c>
      <c r="Q159" s="320">
        <f t="shared" si="31"/>
        <v>3.9328405792018975E-2</v>
      </c>
      <c r="R159" s="320">
        <f t="shared" si="31"/>
        <v>4.2511753538685443E-2</v>
      </c>
      <c r="S159" s="320">
        <f t="shared" si="31"/>
        <v>4.7915711455371435E-2</v>
      </c>
      <c r="T159" s="320">
        <f t="shared" si="31"/>
        <v>4.6015996353769045E-2</v>
      </c>
      <c r="U159" s="320">
        <f t="shared" si="31"/>
        <v>4.6858527371078901E-2</v>
      </c>
      <c r="V159" s="320">
        <f t="shared" si="31"/>
        <v>4.5541805777606338E-2</v>
      </c>
      <c r="W159" s="320">
        <f t="shared" si="31"/>
        <v>4.6649302509319215E-2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0.10916340876172156</v>
      </c>
      <c r="C160" s="271">
        <f t="shared" si="32"/>
        <v>0.11212484612840234</v>
      </c>
      <c r="D160" s="271">
        <f t="shared" si="32"/>
        <v>0.11343935655111399</v>
      </c>
      <c r="E160" s="271">
        <f t="shared" si="32"/>
        <v>0.10911556356526818</v>
      </c>
      <c r="F160" s="271">
        <f t="shared" si="32"/>
        <v>0.10534137020924667</v>
      </c>
      <c r="G160" s="271">
        <f t="shared" si="32"/>
        <v>0.10374709409057405</v>
      </c>
      <c r="H160" s="271">
        <f t="shared" si="32"/>
        <v>0.10954125617574102</v>
      </c>
      <c r="I160" s="271">
        <f t="shared" si="32"/>
        <v>0.11002620319657624</v>
      </c>
      <c r="J160" s="271">
        <f t="shared" si="32"/>
        <v>0.10554394904979526</v>
      </c>
      <c r="K160" s="271">
        <f t="shared" si="32"/>
        <v>0.11104237960765959</v>
      </c>
      <c r="L160" s="271">
        <f t="shared" si="32"/>
        <v>0.11249531255202048</v>
      </c>
      <c r="M160" s="271">
        <f t="shared" si="32"/>
        <v>0.10993514721514597</v>
      </c>
      <c r="N160" s="271">
        <f t="shared" si="32"/>
        <v>0.10589617698459809</v>
      </c>
      <c r="O160" s="271">
        <f t="shared" si="32"/>
        <v>0.10621952519968401</v>
      </c>
      <c r="P160" s="271">
        <f t="shared" si="32"/>
        <v>0.10952838392607793</v>
      </c>
      <c r="Q160" s="271">
        <f t="shared" si="32"/>
        <v>0.10060883803672042</v>
      </c>
      <c r="R160" s="271">
        <f t="shared" si="32"/>
        <v>0.10607678178478328</v>
      </c>
      <c r="S160" s="271">
        <f t="shared" si="32"/>
        <v>0.11111768234575137</v>
      </c>
      <c r="T160" s="271">
        <f t="shared" si="32"/>
        <v>0.10909314843779043</v>
      </c>
      <c r="U160" s="271">
        <f t="shared" si="32"/>
        <v>0.10931252985828176</v>
      </c>
      <c r="V160" s="271">
        <f t="shared" si="32"/>
        <v>0.1070001969089048</v>
      </c>
      <c r="W160" s="271">
        <f t="shared" si="32"/>
        <v>0.10897484621069504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6.5544615931814681E-2</v>
      </c>
      <c r="C161" s="320">
        <f t="shared" si="33"/>
        <v>6.4362901574800416E-2</v>
      </c>
      <c r="D161" s="320">
        <f t="shared" si="33"/>
        <v>6.3900205509189636E-2</v>
      </c>
      <c r="E161" s="320">
        <f t="shared" si="33"/>
        <v>6.4408535577185788E-2</v>
      </c>
      <c r="F161" s="320">
        <f t="shared" si="33"/>
        <v>6.3107053851523931E-2</v>
      </c>
      <c r="G161" s="320">
        <f t="shared" si="33"/>
        <v>6.2883922596325872E-2</v>
      </c>
      <c r="H161" s="320">
        <f t="shared" si="33"/>
        <v>6.131523049910511E-2</v>
      </c>
      <c r="I161" s="320">
        <f t="shared" si="33"/>
        <v>6.2177491297749937E-2</v>
      </c>
      <c r="J161" s="320">
        <f t="shared" si="33"/>
        <v>6.2183360685093718E-2</v>
      </c>
      <c r="K161" s="320">
        <f t="shared" si="33"/>
        <v>6.009995767523621E-2</v>
      </c>
      <c r="L161" s="320">
        <f t="shared" si="33"/>
        <v>6.0025126076872749E-2</v>
      </c>
      <c r="M161" s="320">
        <f t="shared" si="33"/>
        <v>5.9700414899687894E-2</v>
      </c>
      <c r="N161" s="320">
        <f t="shared" si="33"/>
        <v>6.0268001359758024E-2</v>
      </c>
      <c r="O161" s="320">
        <f t="shared" si="33"/>
        <v>6.0267870108272101E-2</v>
      </c>
      <c r="P161" s="320">
        <f t="shared" si="33"/>
        <v>6.0353674578202066E-2</v>
      </c>
      <c r="Q161" s="320">
        <f t="shared" si="33"/>
        <v>5.9019508612642865E-2</v>
      </c>
      <c r="R161" s="320">
        <f t="shared" si="33"/>
        <v>6.112109932804928E-2</v>
      </c>
      <c r="S161" s="320">
        <f t="shared" si="33"/>
        <v>6.0447377557783365E-2</v>
      </c>
      <c r="T161" s="320">
        <f t="shared" si="33"/>
        <v>6.0431770164419925E-2</v>
      </c>
      <c r="U161" s="320">
        <f t="shared" si="33"/>
        <v>5.976018488226368E-2</v>
      </c>
      <c r="V161" s="320">
        <f t="shared" si="33"/>
        <v>5.8840269627118233E-2</v>
      </c>
      <c r="W161" s="320">
        <f t="shared" si="33"/>
        <v>5.9643754080404968E-2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4.361879282990689E-2</v>
      </c>
      <c r="C162" s="328">
        <f t="shared" si="34"/>
        <v>4.7761944553601922E-2</v>
      </c>
      <c r="D162" s="328">
        <f t="shared" si="34"/>
        <v>4.9539151041924342E-2</v>
      </c>
      <c r="E162" s="328">
        <f t="shared" si="34"/>
        <v>4.470702798808239E-2</v>
      </c>
      <c r="F162" s="328">
        <f t="shared" si="34"/>
        <v>4.2234316357722727E-2</v>
      </c>
      <c r="G162" s="328">
        <f t="shared" si="34"/>
        <v>4.0863171494248167E-2</v>
      </c>
      <c r="H162" s="328">
        <f t="shared" si="34"/>
        <v>4.822602567663592E-2</v>
      </c>
      <c r="I162" s="328">
        <f t="shared" si="34"/>
        <v>4.7848711898826293E-2</v>
      </c>
      <c r="J162" s="328">
        <f t="shared" si="34"/>
        <v>4.3360588364701552E-2</v>
      </c>
      <c r="K162" s="328">
        <f t="shared" si="34"/>
        <v>5.094242193242339E-2</v>
      </c>
      <c r="L162" s="328">
        <f t="shared" si="34"/>
        <v>5.2470186475147736E-2</v>
      </c>
      <c r="M162" s="328">
        <f t="shared" si="34"/>
        <v>5.0234732315458067E-2</v>
      </c>
      <c r="N162" s="328">
        <f t="shared" si="34"/>
        <v>4.5628175624840062E-2</v>
      </c>
      <c r="O162" s="328">
        <f t="shared" si="34"/>
        <v>4.5951655091411907E-2</v>
      </c>
      <c r="P162" s="328">
        <f t="shared" si="34"/>
        <v>4.9174709347875878E-2</v>
      </c>
      <c r="Q162" s="328">
        <f t="shared" si="34"/>
        <v>4.1589329424077552E-2</v>
      </c>
      <c r="R162" s="328">
        <f t="shared" si="34"/>
        <v>4.4955682456733981E-2</v>
      </c>
      <c r="S162" s="328">
        <f t="shared" si="34"/>
        <v>5.0670304787967996E-2</v>
      </c>
      <c r="T162" s="328">
        <f t="shared" si="34"/>
        <v>4.8661378273370505E-2</v>
      </c>
      <c r="U162" s="328">
        <f t="shared" si="34"/>
        <v>4.9552344976018077E-2</v>
      </c>
      <c r="V162" s="328">
        <f t="shared" si="34"/>
        <v>4.8159927281786571E-2</v>
      </c>
      <c r="W162" s="328">
        <f t="shared" si="34"/>
        <v>4.9331092130290084E-2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</v>
      </c>
      <c r="D165" s="234">
        <f t="shared" si="35"/>
        <v>1</v>
      </c>
      <c r="E165" s="234">
        <f t="shared" si="35"/>
        <v>1.0000000000000004</v>
      </c>
      <c r="F165" s="234">
        <f t="shared" si="35"/>
        <v>1.0000000000000002</v>
      </c>
      <c r="G165" s="234">
        <f t="shared" si="35"/>
        <v>0.99999999999999967</v>
      </c>
      <c r="H165" s="234">
        <f t="shared" si="35"/>
        <v>0.99999999999999989</v>
      </c>
      <c r="I165" s="234">
        <f t="shared" si="35"/>
        <v>0.99999999999999967</v>
      </c>
      <c r="J165" s="234">
        <f t="shared" si="35"/>
        <v>0.99999999999999978</v>
      </c>
      <c r="K165" s="234">
        <f t="shared" si="35"/>
        <v>0.99999999999999989</v>
      </c>
      <c r="L165" s="234">
        <f t="shared" si="35"/>
        <v>0.99999999999999989</v>
      </c>
      <c r="M165" s="234">
        <f t="shared" si="35"/>
        <v>1</v>
      </c>
      <c r="N165" s="234">
        <f t="shared" si="35"/>
        <v>1.0000000000000002</v>
      </c>
      <c r="O165" s="234">
        <f t="shared" si="35"/>
        <v>1</v>
      </c>
      <c r="P165" s="234">
        <f t="shared" si="35"/>
        <v>1.0000000000000004</v>
      </c>
      <c r="Q165" s="234">
        <f t="shared" si="35"/>
        <v>1</v>
      </c>
      <c r="R165" s="234">
        <f t="shared" si="35"/>
        <v>1.0000000000000002</v>
      </c>
      <c r="S165" s="234">
        <f t="shared" si="35"/>
        <v>0.99999999999999989</v>
      </c>
      <c r="T165" s="234">
        <f t="shared" si="35"/>
        <v>1</v>
      </c>
      <c r="U165" s="234">
        <f t="shared" si="35"/>
        <v>1.0000000000000002</v>
      </c>
      <c r="V165" s="234">
        <f t="shared" si="35"/>
        <v>0.99999999999999989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8.4901072430505937E-3</v>
      </c>
      <c r="C166" s="268">
        <f t="shared" si="36"/>
        <v>8.490107243049369E-3</v>
      </c>
      <c r="D166" s="268">
        <f t="shared" si="36"/>
        <v>8.4901072430491348E-3</v>
      </c>
      <c r="E166" s="268">
        <f t="shared" si="36"/>
        <v>8.4901072430507551E-3</v>
      </c>
      <c r="F166" s="268">
        <f t="shared" si="36"/>
        <v>8.4901072430506389E-3</v>
      </c>
      <c r="G166" s="268">
        <f t="shared" si="36"/>
        <v>8.4901072430504897E-3</v>
      </c>
      <c r="H166" s="268">
        <f t="shared" si="36"/>
        <v>8.4901072430490516E-3</v>
      </c>
      <c r="I166" s="268">
        <f t="shared" si="36"/>
        <v>8.4901072430492788E-3</v>
      </c>
      <c r="J166" s="268">
        <f t="shared" si="36"/>
        <v>8.4901072430508661E-3</v>
      </c>
      <c r="K166" s="268">
        <f t="shared" si="36"/>
        <v>8.4901072430490845E-3</v>
      </c>
      <c r="L166" s="268">
        <f t="shared" si="36"/>
        <v>8.4901072430487983E-3</v>
      </c>
      <c r="M166" s="268">
        <f t="shared" si="36"/>
        <v>8.4901072430485815E-3</v>
      </c>
      <c r="N166" s="268">
        <f t="shared" si="36"/>
        <v>8.4901072430511922E-3</v>
      </c>
      <c r="O166" s="268">
        <f t="shared" si="36"/>
        <v>8.4901072430513796E-3</v>
      </c>
      <c r="P166" s="268">
        <f t="shared" si="36"/>
        <v>8.4901072430484791E-3</v>
      </c>
      <c r="Q166" s="268">
        <f t="shared" si="36"/>
        <v>8.4901072430510812E-3</v>
      </c>
      <c r="R166" s="268">
        <f t="shared" si="36"/>
        <v>8.4901072430513345E-3</v>
      </c>
      <c r="S166" s="268">
        <f t="shared" si="36"/>
        <v>8.4901072430486734E-3</v>
      </c>
      <c r="T166" s="268">
        <f t="shared" si="36"/>
        <v>8.4901072430488868E-3</v>
      </c>
      <c r="U166" s="268">
        <f t="shared" si="36"/>
        <v>8.4901072430483872E-3</v>
      </c>
      <c r="V166" s="268">
        <f t="shared" si="36"/>
        <v>8.4901072430485971E-3</v>
      </c>
      <c r="W166" s="268">
        <f t="shared" si="36"/>
        <v>8.4901072430483872E-3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9.5190184158594066E-3</v>
      </c>
      <c r="C167" s="269">
        <f t="shared" si="37"/>
        <v>9.5190184158580361E-3</v>
      </c>
      <c r="D167" s="269">
        <f t="shared" si="37"/>
        <v>9.5190184158577707E-3</v>
      </c>
      <c r="E167" s="269">
        <f t="shared" si="37"/>
        <v>9.519018415859587E-3</v>
      </c>
      <c r="F167" s="269">
        <f t="shared" si="37"/>
        <v>9.5190184158594517E-3</v>
      </c>
      <c r="G167" s="269">
        <f t="shared" si="37"/>
        <v>9.5190184158592886E-3</v>
      </c>
      <c r="H167" s="269">
        <f t="shared" si="37"/>
        <v>9.519018415857677E-3</v>
      </c>
      <c r="I167" s="269">
        <f t="shared" si="37"/>
        <v>9.519018415857932E-3</v>
      </c>
      <c r="J167" s="269">
        <f t="shared" si="37"/>
        <v>9.5190184158597153E-3</v>
      </c>
      <c r="K167" s="269">
        <f t="shared" si="37"/>
        <v>9.5190184158577117E-3</v>
      </c>
      <c r="L167" s="269">
        <f t="shared" si="37"/>
        <v>9.5190184158573943E-3</v>
      </c>
      <c r="M167" s="269">
        <f t="shared" si="37"/>
        <v>9.5190184158571514E-3</v>
      </c>
      <c r="N167" s="269">
        <f t="shared" si="37"/>
        <v>9.5190184158600796E-3</v>
      </c>
      <c r="O167" s="269">
        <f t="shared" si="37"/>
        <v>9.5190184158602895E-3</v>
      </c>
      <c r="P167" s="269">
        <f t="shared" si="37"/>
        <v>9.5190184158570335E-3</v>
      </c>
      <c r="Q167" s="269">
        <f t="shared" si="37"/>
        <v>9.5190184158599513E-3</v>
      </c>
      <c r="R167" s="269">
        <f t="shared" si="37"/>
        <v>9.5190184158602392E-3</v>
      </c>
      <c r="S167" s="269">
        <f t="shared" si="37"/>
        <v>9.5190184158572538E-3</v>
      </c>
      <c r="T167" s="269">
        <f t="shared" si="37"/>
        <v>9.5190184158574966E-3</v>
      </c>
      <c r="U167" s="269">
        <f t="shared" si="37"/>
        <v>9.5190184158569328E-3</v>
      </c>
      <c r="V167" s="269">
        <f t="shared" si="37"/>
        <v>9.5190184158571653E-3</v>
      </c>
      <c r="W167" s="269">
        <f t="shared" si="37"/>
        <v>9.5190184158569363E-3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1.6784375512978254E-2</v>
      </c>
      <c r="C168" s="269">
        <f t="shared" si="38"/>
        <v>1.8170524622359421E-2</v>
      </c>
      <c r="D168" s="269">
        <f t="shared" si="38"/>
        <v>1.8746096282584526E-2</v>
      </c>
      <c r="E168" s="269">
        <f t="shared" si="38"/>
        <v>1.731222361452894E-2</v>
      </c>
      <c r="F168" s="269">
        <f t="shared" si="38"/>
        <v>1.6854426559503449E-2</v>
      </c>
      <c r="G168" s="269">
        <f t="shared" si="38"/>
        <v>1.6490527575602161E-2</v>
      </c>
      <c r="H168" s="269">
        <f t="shared" si="38"/>
        <v>1.8937507577594631E-2</v>
      </c>
      <c r="I168" s="269">
        <f t="shared" si="38"/>
        <v>1.8647258436409755E-2</v>
      </c>
      <c r="J168" s="269">
        <f t="shared" si="38"/>
        <v>1.7369958347425659E-2</v>
      </c>
      <c r="K168" s="269">
        <f t="shared" si="38"/>
        <v>1.9950564679089376E-2</v>
      </c>
      <c r="L168" s="269">
        <f t="shared" si="38"/>
        <v>2.0376616636981069E-2</v>
      </c>
      <c r="M168" s="269">
        <f t="shared" si="38"/>
        <v>1.9849752438413564E-2</v>
      </c>
      <c r="N168" s="269">
        <f t="shared" si="38"/>
        <v>1.8431817862500484E-2</v>
      </c>
      <c r="O168" s="269">
        <f t="shared" si="38"/>
        <v>1.8524988908245884E-2</v>
      </c>
      <c r="P168" s="269">
        <f t="shared" si="38"/>
        <v>1.941201447740876E-2</v>
      </c>
      <c r="Q168" s="269">
        <f t="shared" si="38"/>
        <v>1.750351427402887E-2</v>
      </c>
      <c r="R168" s="269">
        <f t="shared" si="38"/>
        <v>1.8054547273959824E-2</v>
      </c>
      <c r="S168" s="269">
        <f t="shared" si="38"/>
        <v>1.9799332543078446E-2</v>
      </c>
      <c r="T168" s="269">
        <f t="shared" si="38"/>
        <v>1.9253173173163926E-2</v>
      </c>
      <c r="U168" s="269">
        <f t="shared" si="38"/>
        <v>1.9650718989423405E-2</v>
      </c>
      <c r="V168" s="269">
        <f t="shared" si="38"/>
        <v>1.947366555721055E-2</v>
      </c>
      <c r="W168" s="269">
        <f t="shared" si="38"/>
        <v>1.9614499397493237E-2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7.6201889364830907E-3</v>
      </c>
      <c r="C169" s="269">
        <f t="shared" si="39"/>
        <v>7.6201889364819926E-3</v>
      </c>
      <c r="D169" s="269">
        <f t="shared" si="39"/>
        <v>7.620188936481781E-3</v>
      </c>
      <c r="E169" s="269">
        <f t="shared" si="39"/>
        <v>7.6201889364832364E-3</v>
      </c>
      <c r="F169" s="269">
        <f t="shared" si="39"/>
        <v>7.6201889364831323E-3</v>
      </c>
      <c r="G169" s="269">
        <f t="shared" si="39"/>
        <v>7.6201889364829996E-3</v>
      </c>
      <c r="H169" s="269">
        <f t="shared" si="39"/>
        <v>7.620188936481709E-3</v>
      </c>
      <c r="I169" s="269">
        <f t="shared" si="39"/>
        <v>7.6201889364819128E-3</v>
      </c>
      <c r="J169" s="269">
        <f t="shared" si="39"/>
        <v>7.6201889364833388E-3</v>
      </c>
      <c r="K169" s="269">
        <f t="shared" si="39"/>
        <v>7.6201889364817367E-3</v>
      </c>
      <c r="L169" s="269">
        <f t="shared" si="39"/>
        <v>7.6201889364814835E-3</v>
      </c>
      <c r="M169" s="269">
        <f t="shared" si="39"/>
        <v>7.6201889364812892E-3</v>
      </c>
      <c r="N169" s="269">
        <f t="shared" si="39"/>
        <v>7.6201889364836311E-3</v>
      </c>
      <c r="O169" s="269">
        <f t="shared" si="39"/>
        <v>7.6201889364837967E-3</v>
      </c>
      <c r="P169" s="269">
        <f t="shared" si="39"/>
        <v>7.6201889364811929E-3</v>
      </c>
      <c r="Q169" s="269">
        <f t="shared" si="39"/>
        <v>7.6201889364835287E-3</v>
      </c>
      <c r="R169" s="269">
        <f t="shared" si="39"/>
        <v>7.6201889364837568E-3</v>
      </c>
      <c r="S169" s="269">
        <f t="shared" si="39"/>
        <v>7.6201889364813698E-3</v>
      </c>
      <c r="T169" s="269">
        <f t="shared" si="39"/>
        <v>7.6201889364815615E-3</v>
      </c>
      <c r="U169" s="269">
        <f t="shared" si="39"/>
        <v>7.6201889364811096E-3</v>
      </c>
      <c r="V169" s="269">
        <f t="shared" si="39"/>
        <v>7.6201889364812979E-3</v>
      </c>
      <c r="W169" s="269">
        <f t="shared" si="39"/>
        <v>7.620188936481114E-3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8.0028198670246548E-3</v>
      </c>
      <c r="C170" s="270">
        <f t="shared" si="40"/>
        <v>8.0062135982097559E-3</v>
      </c>
      <c r="D170" s="270">
        <f t="shared" si="40"/>
        <v>8.0204703594926267E-3</v>
      </c>
      <c r="E170" s="270">
        <f t="shared" si="40"/>
        <v>8.0048352060155935E-3</v>
      </c>
      <c r="F170" s="270">
        <f t="shared" si="40"/>
        <v>8.0061473241033049E-3</v>
      </c>
      <c r="G170" s="270">
        <f t="shared" si="40"/>
        <v>8.0051431610653548E-3</v>
      </c>
      <c r="H170" s="270">
        <f t="shared" si="40"/>
        <v>8.0643233954601923E-3</v>
      </c>
      <c r="I170" s="270">
        <f t="shared" si="40"/>
        <v>8.063053568614904E-3</v>
      </c>
      <c r="J170" s="270">
        <f t="shared" si="40"/>
        <v>8.0198497912890993E-3</v>
      </c>
      <c r="K170" s="270">
        <f t="shared" si="40"/>
        <v>8.156787252358029E-3</v>
      </c>
      <c r="L170" s="270">
        <f t="shared" si="40"/>
        <v>8.1693834604358289E-3</v>
      </c>
      <c r="M170" s="270">
        <f t="shared" si="40"/>
        <v>8.1671237497928997E-3</v>
      </c>
      <c r="N170" s="270">
        <f t="shared" si="40"/>
        <v>8.0612743720370889E-3</v>
      </c>
      <c r="O170" s="270">
        <f t="shared" si="40"/>
        <v>8.0564418076562311E-3</v>
      </c>
      <c r="P170" s="270">
        <f t="shared" si="40"/>
        <v>8.0870272539845627E-3</v>
      </c>
      <c r="Q170" s="270">
        <f t="shared" si="40"/>
        <v>8.0236635851984716E-3</v>
      </c>
      <c r="R170" s="270">
        <f t="shared" si="40"/>
        <v>8.034004919940595E-3</v>
      </c>
      <c r="S170" s="270">
        <f t="shared" si="40"/>
        <v>8.0836605663853148E-3</v>
      </c>
      <c r="T170" s="270">
        <f t="shared" si="40"/>
        <v>8.0589823953532078E-3</v>
      </c>
      <c r="U170" s="270">
        <f t="shared" si="40"/>
        <v>8.0758793683323397E-3</v>
      </c>
      <c r="V170" s="270">
        <f t="shared" si="40"/>
        <v>8.086450978814835E-3</v>
      </c>
      <c r="W170" s="270">
        <f t="shared" si="40"/>
        <v>8.1633115684030793E-3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0.74352690676370115</v>
      </c>
      <c r="C171" s="271">
        <f t="shared" si="41"/>
        <v>0.73127925030439422</v>
      </c>
      <c r="D171" s="271">
        <f t="shared" si="41"/>
        <v>0.72618179127403826</v>
      </c>
      <c r="E171" s="271">
        <f t="shared" si="41"/>
        <v>0.73886230970706657</v>
      </c>
      <c r="F171" s="271">
        <f t="shared" si="41"/>
        <v>0.74290504136245439</v>
      </c>
      <c r="G171" s="271">
        <f t="shared" si="41"/>
        <v>0.74612046352968231</v>
      </c>
      <c r="H171" s="271">
        <f t="shared" si="41"/>
        <v>0.72445049403559958</v>
      </c>
      <c r="I171" s="271">
        <f t="shared" si="41"/>
        <v>0.72701557672936379</v>
      </c>
      <c r="J171" s="271">
        <f t="shared" si="41"/>
        <v>0.73833845504311046</v>
      </c>
      <c r="K171" s="271">
        <f t="shared" si="41"/>
        <v>0.71541634308180402</v>
      </c>
      <c r="L171" s="271">
        <f t="shared" si="41"/>
        <v>0.71164119620915312</v>
      </c>
      <c r="M171" s="271">
        <f t="shared" si="41"/>
        <v>0.71629732748851038</v>
      </c>
      <c r="N171" s="271">
        <f t="shared" si="41"/>
        <v>0.72892030927460749</v>
      </c>
      <c r="O171" s="271">
        <f t="shared" si="41"/>
        <v>0.72810174404963801</v>
      </c>
      <c r="P171" s="271">
        <f t="shared" si="41"/>
        <v>0.72023799363229868</v>
      </c>
      <c r="Q171" s="271">
        <f t="shared" si="41"/>
        <v>0.73715517155635768</v>
      </c>
      <c r="R171" s="271">
        <f t="shared" si="41"/>
        <v>0.73227808763074476</v>
      </c>
      <c r="S171" s="271">
        <f t="shared" si="41"/>
        <v>0.7168197329474959</v>
      </c>
      <c r="T171" s="271">
        <f t="shared" si="41"/>
        <v>0.72166699618020602</v>
      </c>
      <c r="U171" s="271">
        <f t="shared" si="41"/>
        <v>0.71813968895917235</v>
      </c>
      <c r="V171" s="271">
        <f t="shared" si="41"/>
        <v>0.71969393166825879</v>
      </c>
      <c r="W171" s="271">
        <f t="shared" si="41"/>
        <v>0.71837894922027234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0.65917071879371647</v>
      </c>
      <c r="C172" s="320">
        <f t="shared" si="42"/>
        <v>0.63995644896622239</v>
      </c>
      <c r="D172" s="320">
        <f t="shared" si="42"/>
        <v>0.63196623821432629</v>
      </c>
      <c r="E172" s="320">
        <f t="shared" si="42"/>
        <v>0.65185322269775925</v>
      </c>
      <c r="F172" s="320">
        <f t="shared" si="42"/>
        <v>0.65819678552771033</v>
      </c>
      <c r="G172" s="320">
        <f t="shared" si="42"/>
        <v>0.66324111881911607</v>
      </c>
      <c r="H172" s="320">
        <f t="shared" si="42"/>
        <v>0.62927293156606678</v>
      </c>
      <c r="I172" s="320">
        <f t="shared" si="42"/>
        <v>0.63329677041629262</v>
      </c>
      <c r="J172" s="320">
        <f t="shared" si="42"/>
        <v>0.65103920043257979</v>
      </c>
      <c r="K172" s="320">
        <f t="shared" si="42"/>
        <v>0.6151472813657286</v>
      </c>
      <c r="L172" s="320">
        <f t="shared" si="42"/>
        <v>0.60923085023635337</v>
      </c>
      <c r="M172" s="320">
        <f t="shared" si="42"/>
        <v>0.61653493558076644</v>
      </c>
      <c r="N172" s="320">
        <f t="shared" si="42"/>
        <v>0.63628428054447328</v>
      </c>
      <c r="O172" s="320">
        <f t="shared" si="42"/>
        <v>0.63499744920843049</v>
      </c>
      <c r="P172" s="320">
        <f t="shared" si="42"/>
        <v>0.62267561838240226</v>
      </c>
      <c r="Q172" s="320">
        <f t="shared" si="42"/>
        <v>0.6491846814363299</v>
      </c>
      <c r="R172" s="320">
        <f t="shared" si="42"/>
        <v>0.64153817404995728</v>
      </c>
      <c r="S172" s="320">
        <f t="shared" si="42"/>
        <v>0.61731074517534379</v>
      </c>
      <c r="T172" s="320">
        <f t="shared" si="42"/>
        <v>0.6249029376092895</v>
      </c>
      <c r="U172" s="320">
        <f t="shared" si="42"/>
        <v>0.6193776144610541</v>
      </c>
      <c r="V172" s="320">
        <f t="shared" si="42"/>
        <v>0.62182170574371021</v>
      </c>
      <c r="W172" s="320">
        <f t="shared" si="42"/>
        <v>0.61979890989544351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8.4356187969984731E-2</v>
      </c>
      <c r="C173" s="320">
        <f t="shared" si="43"/>
        <v>9.132280133817175E-2</v>
      </c>
      <c r="D173" s="320">
        <f t="shared" si="43"/>
        <v>9.4215553059711951E-2</v>
      </c>
      <c r="E173" s="320">
        <f t="shared" si="43"/>
        <v>8.700908700930729E-2</v>
      </c>
      <c r="F173" s="320">
        <f t="shared" si="43"/>
        <v>8.4708255834744103E-2</v>
      </c>
      <c r="G173" s="320">
        <f t="shared" si="43"/>
        <v>8.2879344710566266E-2</v>
      </c>
      <c r="H173" s="320">
        <f t="shared" si="43"/>
        <v>9.5177562469532739E-2</v>
      </c>
      <c r="I173" s="320">
        <f t="shared" si="43"/>
        <v>9.3718806313071307E-2</v>
      </c>
      <c r="J173" s="320">
        <f t="shared" si="43"/>
        <v>8.729925461053066E-2</v>
      </c>
      <c r="K173" s="320">
        <f t="shared" si="43"/>
        <v>0.10026906171607544</v>
      </c>
      <c r="L173" s="320">
        <f t="shared" si="43"/>
        <v>0.10241034597279988</v>
      </c>
      <c r="M173" s="320">
        <f t="shared" si="43"/>
        <v>9.9762391907743928E-2</v>
      </c>
      <c r="N173" s="320">
        <f t="shared" si="43"/>
        <v>9.2636028730134198E-2</v>
      </c>
      <c r="O173" s="320">
        <f t="shared" si="43"/>
        <v>9.310429484120758E-2</v>
      </c>
      <c r="P173" s="320">
        <f t="shared" si="43"/>
        <v>9.7562375249896499E-2</v>
      </c>
      <c r="Q173" s="320">
        <f t="shared" si="43"/>
        <v>8.7970490120027819E-2</v>
      </c>
      <c r="R173" s="320">
        <f t="shared" si="43"/>
        <v>9.0739913580787396E-2</v>
      </c>
      <c r="S173" s="320">
        <f t="shared" si="43"/>
        <v>9.9508987772152113E-2</v>
      </c>
      <c r="T173" s="320">
        <f t="shared" si="43"/>
        <v>9.6764058570916522E-2</v>
      </c>
      <c r="U173" s="320">
        <f t="shared" si="43"/>
        <v>9.8762074498118232E-2</v>
      </c>
      <c r="V173" s="320">
        <f t="shared" si="43"/>
        <v>9.7872225924548681E-2</v>
      </c>
      <c r="W173" s="320">
        <f t="shared" si="43"/>
        <v>9.858003932482895E-2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6.9111353059987807E-2</v>
      </c>
      <c r="C174" s="271">
        <f t="shared" si="44"/>
        <v>7.4818961330438805E-2</v>
      </c>
      <c r="D174" s="271">
        <f t="shared" si="44"/>
        <v>7.7188935488272825E-2</v>
      </c>
      <c r="E174" s="271">
        <f t="shared" si="44"/>
        <v>7.1284820668604268E-2</v>
      </c>
      <c r="F174" s="271">
        <f t="shared" si="44"/>
        <v>6.9399795284417365E-2</v>
      </c>
      <c r="G174" s="271">
        <f t="shared" si="44"/>
        <v>6.7901404645151334E-2</v>
      </c>
      <c r="H174" s="271">
        <f t="shared" si="44"/>
        <v>7.7977090732945703E-2</v>
      </c>
      <c r="I174" s="271">
        <f t="shared" si="44"/>
        <v>7.6781960723117507E-2</v>
      </c>
      <c r="J174" s="271">
        <f t="shared" si="44"/>
        <v>7.1522549233838315E-2</v>
      </c>
      <c r="K174" s="271">
        <f t="shared" si="44"/>
        <v>8.2148455163942535E-2</v>
      </c>
      <c r="L174" s="271">
        <f t="shared" si="44"/>
        <v>8.3902766920193647E-2</v>
      </c>
      <c r="M174" s="271">
        <f t="shared" si="44"/>
        <v>8.1733350630995946E-2</v>
      </c>
      <c r="N174" s="271">
        <f t="shared" si="44"/>
        <v>7.5894862507555241E-2</v>
      </c>
      <c r="O174" s="271">
        <f t="shared" si="44"/>
        <v>7.6278503652410387E-2</v>
      </c>
      <c r="P174" s="271">
        <f t="shared" si="44"/>
        <v>7.9930920582444553E-2</v>
      </c>
      <c r="Q174" s="271">
        <f t="shared" si="44"/>
        <v>7.2072479184439764E-2</v>
      </c>
      <c r="R174" s="271">
        <f t="shared" si="44"/>
        <v>7.4341412942296042E-2</v>
      </c>
      <c r="S174" s="271">
        <f t="shared" si="44"/>
        <v>8.1525741644587271E-2</v>
      </c>
      <c r="T174" s="271">
        <f t="shared" si="44"/>
        <v>7.9276875548139586E-2</v>
      </c>
      <c r="U174" s="271">
        <f t="shared" si="44"/>
        <v>8.0913810401258515E-2</v>
      </c>
      <c r="V174" s="271">
        <f t="shared" si="44"/>
        <v>8.0184775099665997E-2</v>
      </c>
      <c r="W174" s="271">
        <f t="shared" si="44"/>
        <v>8.0764672591297132E-2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7.5276638239694993E-2</v>
      </c>
      <c r="C175" s="271">
        <f t="shared" si="45"/>
        <v>7.5334200823586106E-2</v>
      </c>
      <c r="D175" s="271">
        <f t="shared" si="45"/>
        <v>7.5357111102994923E-2</v>
      </c>
      <c r="E175" s="271">
        <f t="shared" si="45"/>
        <v>7.5298502381021468E-2</v>
      </c>
      <c r="F175" s="271">
        <f t="shared" si="45"/>
        <v>7.5279303697263641E-2</v>
      </c>
      <c r="G175" s="271">
        <f t="shared" si="45"/>
        <v>7.5264200809739709E-2</v>
      </c>
      <c r="H175" s="271">
        <f t="shared" si="45"/>
        <v>7.5361711778228951E-2</v>
      </c>
      <c r="I175" s="271">
        <f t="shared" si="45"/>
        <v>7.5349701763399501E-2</v>
      </c>
      <c r="J175" s="271">
        <f t="shared" si="45"/>
        <v>7.5299752134132675E-2</v>
      </c>
      <c r="K175" s="271">
        <f t="shared" si="45"/>
        <v>7.5396836773437753E-2</v>
      </c>
      <c r="L175" s="271">
        <f t="shared" si="45"/>
        <v>7.5413637849060217E-2</v>
      </c>
      <c r="M175" s="271">
        <f t="shared" si="45"/>
        <v>7.5391833610780792E-2</v>
      </c>
      <c r="N175" s="271">
        <f t="shared" si="45"/>
        <v>7.5340851765778552E-2</v>
      </c>
      <c r="O175" s="271">
        <f t="shared" si="45"/>
        <v>7.5345111419887617E-2</v>
      </c>
      <c r="P175" s="271">
        <f t="shared" si="45"/>
        <v>7.5379754169526428E-2</v>
      </c>
      <c r="Q175" s="271">
        <f t="shared" si="45"/>
        <v>7.530502922461893E-2</v>
      </c>
      <c r="R175" s="271">
        <f t="shared" si="45"/>
        <v>7.5327218012230204E-2</v>
      </c>
      <c r="S175" s="271">
        <f t="shared" si="45"/>
        <v>7.539617131251071E-2</v>
      </c>
      <c r="T175" s="271">
        <f t="shared" si="45"/>
        <v>7.5375292234024713E-2</v>
      </c>
      <c r="U175" s="271">
        <f t="shared" si="45"/>
        <v>7.5390572251457774E-2</v>
      </c>
      <c r="V175" s="271">
        <f t="shared" si="45"/>
        <v>7.5382370473268095E-2</v>
      </c>
      <c r="W175" s="271">
        <f t="shared" si="45"/>
        <v>7.5382314007220771E-2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5.5123451832462408E-2</v>
      </c>
      <c r="C176" s="320">
        <f t="shared" si="46"/>
        <v>5.3516649759594158E-2</v>
      </c>
      <c r="D176" s="320">
        <f t="shared" si="46"/>
        <v>5.2848464743246053E-2</v>
      </c>
      <c r="E176" s="320">
        <f t="shared" si="46"/>
        <v>5.4511522885864361E-2</v>
      </c>
      <c r="F176" s="320">
        <f t="shared" si="46"/>
        <v>5.5042006219139405E-2</v>
      </c>
      <c r="G176" s="320">
        <f t="shared" si="46"/>
        <v>5.5463840890018795E-2</v>
      </c>
      <c r="H176" s="320">
        <f t="shared" si="46"/>
        <v>5.2623235747080888E-2</v>
      </c>
      <c r="I176" s="320">
        <f t="shared" si="46"/>
        <v>5.295973110513915E-2</v>
      </c>
      <c r="J176" s="320">
        <f t="shared" si="46"/>
        <v>5.4443449902878575E-2</v>
      </c>
      <c r="K176" s="320">
        <f t="shared" si="46"/>
        <v>5.1441971810106436E-2</v>
      </c>
      <c r="L176" s="320">
        <f t="shared" si="46"/>
        <v>5.0947207559993761E-2</v>
      </c>
      <c r="M176" s="320">
        <f t="shared" si="46"/>
        <v>5.1558015026380855E-2</v>
      </c>
      <c r="N176" s="320">
        <f t="shared" si="46"/>
        <v>5.3209563001421101E-2</v>
      </c>
      <c r="O176" s="320">
        <f t="shared" si="46"/>
        <v>5.310195114436124E-2</v>
      </c>
      <c r="P176" s="320">
        <f t="shared" si="46"/>
        <v>5.2071532424808144E-2</v>
      </c>
      <c r="Q176" s="320">
        <f t="shared" si="46"/>
        <v>5.42883649064618E-2</v>
      </c>
      <c r="R176" s="320">
        <f t="shared" si="46"/>
        <v>5.3648922240727759E-2</v>
      </c>
      <c r="S176" s="320">
        <f t="shared" si="46"/>
        <v>5.1622892457368848E-2</v>
      </c>
      <c r="T176" s="320">
        <f t="shared" si="46"/>
        <v>5.2257793010447522E-2</v>
      </c>
      <c r="U176" s="320">
        <f t="shared" si="46"/>
        <v>5.179573534353852E-2</v>
      </c>
      <c r="V176" s="320">
        <f t="shared" si="46"/>
        <v>5.2000123591153927E-2</v>
      </c>
      <c r="W176" s="320">
        <f t="shared" si="46"/>
        <v>5.1830966366280706E-2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2.0153186407232591E-2</v>
      </c>
      <c r="C177" s="320">
        <f t="shared" si="47"/>
        <v>2.1817551063991948E-2</v>
      </c>
      <c r="D177" s="320">
        <f t="shared" si="47"/>
        <v>2.2508646359748866E-2</v>
      </c>
      <c r="E177" s="320">
        <f t="shared" si="47"/>
        <v>2.0786979495157093E-2</v>
      </c>
      <c r="F177" s="320">
        <f t="shared" si="47"/>
        <v>2.0237297478124232E-2</v>
      </c>
      <c r="G177" s="320">
        <f t="shared" si="47"/>
        <v>1.9800359919720911E-2</v>
      </c>
      <c r="H177" s="320">
        <f t="shared" si="47"/>
        <v>2.2738476031148074E-2</v>
      </c>
      <c r="I177" s="320">
        <f t="shared" si="47"/>
        <v>2.2389970658260355E-2</v>
      </c>
      <c r="J177" s="320">
        <f t="shared" si="47"/>
        <v>2.0856302231254106E-2</v>
      </c>
      <c r="K177" s="320">
        <f t="shared" si="47"/>
        <v>2.3954864963331317E-2</v>
      </c>
      <c r="L177" s="320">
        <f t="shared" si="47"/>
        <v>2.4466430289066469E-2</v>
      </c>
      <c r="M177" s="320">
        <f t="shared" si="47"/>
        <v>2.3833818584399945E-2</v>
      </c>
      <c r="N177" s="320">
        <f t="shared" si="47"/>
        <v>2.2131288764357444E-2</v>
      </c>
      <c r="O177" s="320">
        <f t="shared" si="47"/>
        <v>2.2243160275526381E-2</v>
      </c>
      <c r="P177" s="320">
        <f t="shared" si="47"/>
        <v>2.3308221744718281E-2</v>
      </c>
      <c r="Q177" s="320">
        <f t="shared" si="47"/>
        <v>2.1016664318157127E-2</v>
      </c>
      <c r="R177" s="320">
        <f t="shared" si="47"/>
        <v>2.1678295771502442E-2</v>
      </c>
      <c r="S177" s="320">
        <f t="shared" si="47"/>
        <v>2.3773278855141865E-2</v>
      </c>
      <c r="T177" s="320">
        <f t="shared" si="47"/>
        <v>2.3117499223577184E-2</v>
      </c>
      <c r="U177" s="320">
        <f t="shared" si="47"/>
        <v>2.3594836907919251E-2</v>
      </c>
      <c r="V177" s="320">
        <f t="shared" si="47"/>
        <v>2.3382246882114179E-2</v>
      </c>
      <c r="W177" s="320">
        <f t="shared" si="47"/>
        <v>2.3551347640940069E-2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6.1668591961219987E-2</v>
      </c>
      <c r="C178" s="321">
        <f t="shared" si="48"/>
        <v>6.6761534725622421E-2</v>
      </c>
      <c r="D178" s="321">
        <f t="shared" si="48"/>
        <v>6.8876280897228151E-2</v>
      </c>
      <c r="E178" s="321">
        <f t="shared" si="48"/>
        <v>6.3607993827370091E-2</v>
      </c>
      <c r="F178" s="321">
        <f t="shared" si="48"/>
        <v>6.1925971176864832E-2</v>
      </c>
      <c r="G178" s="321">
        <f t="shared" si="48"/>
        <v>6.0588945683365904E-2</v>
      </c>
      <c r="H178" s="321">
        <f t="shared" si="48"/>
        <v>6.9579557884782442E-2</v>
      </c>
      <c r="I178" s="321">
        <f t="shared" si="48"/>
        <v>6.8513134183704985E-2</v>
      </c>
      <c r="J178" s="321">
        <f t="shared" si="48"/>
        <v>6.3820120854809675E-2</v>
      </c>
      <c r="K178" s="321">
        <f t="shared" si="48"/>
        <v>7.3301698453979602E-2</v>
      </c>
      <c r="L178" s="321">
        <f t="shared" si="48"/>
        <v>7.486708432878833E-2</v>
      </c>
      <c r="M178" s="321">
        <f t="shared" si="48"/>
        <v>7.2931297486119567E-2</v>
      </c>
      <c r="N178" s="321">
        <f t="shared" si="48"/>
        <v>6.7721569622126332E-2</v>
      </c>
      <c r="O178" s="321">
        <f t="shared" si="48"/>
        <v>6.8063895566766314E-2</v>
      </c>
      <c r="P178" s="321">
        <f t="shared" si="48"/>
        <v>7.1322975288950666E-2</v>
      </c>
      <c r="Q178" s="321">
        <f t="shared" si="48"/>
        <v>6.4310827579961746E-2</v>
      </c>
      <c r="R178" s="321">
        <f t="shared" si="48"/>
        <v>6.633541462543352E-2</v>
      </c>
      <c r="S178" s="321">
        <f t="shared" si="48"/>
        <v>7.2746046390554917E-2</v>
      </c>
      <c r="T178" s="321">
        <f t="shared" si="48"/>
        <v>7.0739365873724688E-2</v>
      </c>
      <c r="U178" s="321">
        <f t="shared" si="48"/>
        <v>7.2200015434969275E-2</v>
      </c>
      <c r="V178" s="321">
        <f t="shared" si="48"/>
        <v>7.1549491627394421E-2</v>
      </c>
      <c r="W178" s="321">
        <f t="shared" si="48"/>
        <v>7.2066938619926788E-2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81.5</v>
      </c>
      <c r="C183" s="322">
        <f t="shared" si="49"/>
        <v>78.169488569043338</v>
      </c>
      <c r="D183" s="322">
        <f t="shared" si="49"/>
        <v>78.788038865535341</v>
      </c>
      <c r="E183" s="322">
        <f t="shared" si="49"/>
        <v>77.613585023757977</v>
      </c>
      <c r="F183" s="322">
        <f t="shared" si="49"/>
        <v>74.223985191282367</v>
      </c>
      <c r="G183" s="322">
        <f t="shared" si="49"/>
        <v>73.529961822413298</v>
      </c>
      <c r="H183" s="322">
        <f t="shared" si="49"/>
        <v>72.568785448196223</v>
      </c>
      <c r="I183" s="322">
        <f t="shared" si="49"/>
        <v>72.600417510573891</v>
      </c>
      <c r="J183" s="322">
        <f t="shared" si="49"/>
        <v>73.707134780278096</v>
      </c>
      <c r="K183" s="322">
        <f t="shared" si="49"/>
        <v>75.835171656248505</v>
      </c>
      <c r="L183" s="322">
        <f t="shared" si="49"/>
        <v>72.466422921243506</v>
      </c>
      <c r="M183" s="322">
        <f t="shared" si="49"/>
        <v>73.146288713987147</v>
      </c>
      <c r="N183" s="322">
        <f t="shared" si="49"/>
        <v>73.932780871942697</v>
      </c>
      <c r="O183" s="322">
        <f t="shared" si="49"/>
        <v>72.162634607953407</v>
      </c>
      <c r="P183" s="322">
        <f t="shared" si="49"/>
        <v>71.885167270993989</v>
      </c>
      <c r="Q183" s="322">
        <f t="shared" si="49"/>
        <v>72.381803130919678</v>
      </c>
      <c r="R183" s="322">
        <f t="shared" si="49"/>
        <v>71.823420731392503</v>
      </c>
      <c r="S183" s="322">
        <f t="shared" si="49"/>
        <v>72.836907857283762</v>
      </c>
      <c r="T183" s="322">
        <f t="shared" si="49"/>
        <v>70.760095966562147</v>
      </c>
      <c r="U183" s="322">
        <f t="shared" si="49"/>
        <v>70.941375867302611</v>
      </c>
      <c r="V183" s="322">
        <f t="shared" si="49"/>
        <v>76.110138106602122</v>
      </c>
      <c r="W183" s="322">
        <f t="shared" si="49"/>
        <v>71.679201531316863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0.39411066340810558</v>
      </c>
      <c r="C184" s="275">
        <f>IF(C$6=0,0,C$6/NMM!C$9*1000)</f>
        <v>0.37800526378184679</v>
      </c>
      <c r="D184" s="275">
        <f>IF(D$6=0,0,D$6/NMM!D$9*1000)</f>
        <v>0.38099639590089157</v>
      </c>
      <c r="E184" s="275">
        <f>IF(E$6=0,0,E$6/NMM!E$9*1000)</f>
        <v>0.37531707341342868</v>
      </c>
      <c r="F184" s="275">
        <f>IF(F$6=0,0,F$6/NMM!F$9*1000)</f>
        <v>0.35892593919668325</v>
      </c>
      <c r="G184" s="275">
        <f>IF(G$6=0,0,G$6/NMM!G$9*1000)</f>
        <v>0.35556984091048083</v>
      </c>
      <c r="H184" s="275">
        <f>IF(H$6=0,0,H$6/NMM!H$9*1000)</f>
        <v>0.35092186718664831</v>
      </c>
      <c r="I184" s="275">
        <f>IF(I$6=0,0,I$6/NMM!I$9*1000)</f>
        <v>0.3510748307828232</v>
      </c>
      <c r="J184" s="275">
        <f>IF(J$6=0,0,J$6/NMM!J$9*1000)</f>
        <v>0.35642659860325965</v>
      </c>
      <c r="K184" s="275">
        <f>IF(K$6=0,0,K$6/NMM!K$9*1000)</f>
        <v>0.36671717559649758</v>
      </c>
      <c r="L184" s="275">
        <f>IF(L$6=0,0,L$6/NMM!L$9*1000)</f>
        <v>0.35042687131664774</v>
      </c>
      <c r="M184" s="275">
        <f>IF(M$6=0,0,M$6/NMM!M$9*1000)</f>
        <v>0.35371450761857709</v>
      </c>
      <c r="N184" s="275">
        <f>IF(N$6=0,0,N$6/NMM!N$9*1000)</f>
        <v>0.35751775849136508</v>
      </c>
      <c r="O184" s="275">
        <f>IF(O$6=0,0,O$6/NMM!O$9*1000)</f>
        <v>0.34895783801982266</v>
      </c>
      <c r="P184" s="275">
        <f>IF(P$6=0,0,P$6/NMM!P$9*1000)</f>
        <v>0.34761608542795719</v>
      </c>
      <c r="Q184" s="275">
        <f>IF(Q$6=0,0,Q$6/NMM!Q$9*1000)</f>
        <v>0.35001767424049635</v>
      </c>
      <c r="R184" s="275">
        <f>IF(R$6=0,0,R$6/NMM!R$9*1000)</f>
        <v>0.34731749684278179</v>
      </c>
      <c r="S184" s="275">
        <f>IF(S$6=0,0,S$6/NMM!S$9*1000)</f>
        <v>0.35221843038323114</v>
      </c>
      <c r="T184" s="275">
        <f>IF(T$6=0,0,T$6/NMM!T$9*1000)</f>
        <v>0.34217556275100197</v>
      </c>
      <c r="U184" s="275">
        <f>IF(U$6=0,0,U$6/NMM!U$9*1000)</f>
        <v>0.34305218044357144</v>
      </c>
      <c r="V184" s="275">
        <f>IF(V$6=0,0,V$6/NMM!V$9*1000)</f>
        <v>0.368046834616931</v>
      </c>
      <c r="W184" s="275">
        <f>IF(W$6=0,0,W$6/NMM!W$9*1000)</f>
        <v>0.34662009408681232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0.15758154362828572</v>
      </c>
      <c r="C185" s="276">
        <f>IF(C$7=0,0,C$7/NMM!C$9*1000)</f>
        <v>0.15114194691220234</v>
      </c>
      <c r="D185" s="276">
        <f>IF(D$7=0,0,D$7/NMM!D$9*1000)</f>
        <v>0.1523379237285595</v>
      </c>
      <c r="E185" s="276">
        <f>IF(E$7=0,0,E$7/NMM!E$9*1000)</f>
        <v>0.15006709858366737</v>
      </c>
      <c r="F185" s="276">
        <f>IF(F$7=0,0,F$7/NMM!F$9*1000)</f>
        <v>0.14351325350534097</v>
      </c>
      <c r="G185" s="276">
        <f>IF(G$7=0,0,G$7/NMM!G$9*1000)</f>
        <v>0.1421713483055814</v>
      </c>
      <c r="H185" s="276">
        <f>IF(H$7=0,0,H$7/NMM!H$9*1000)</f>
        <v>0.14031289852954276</v>
      </c>
      <c r="I185" s="276">
        <f>IF(I$7=0,0,I$7/NMM!I$9*1000)</f>
        <v>0.14037405962423571</v>
      </c>
      <c r="J185" s="276">
        <f>IF(J$7=0,0,J$7/NMM!J$9*1000)</f>
        <v>0.14251391503183033</v>
      </c>
      <c r="K185" s="276">
        <f>IF(K$7=0,0,K$7/NMM!K$9*1000)</f>
        <v>0.14662850810931069</v>
      </c>
      <c r="L185" s="276">
        <f>IF(L$7=0,0,L$7/NMM!L$9*1000)</f>
        <v>0.14011497895890807</v>
      </c>
      <c r="M185" s="276">
        <f>IF(M$7=0,0,M$7/NMM!M$9*1000)</f>
        <v>0.14142951026051337</v>
      </c>
      <c r="N185" s="276">
        <f>IF(N$7=0,0,N$7/NMM!N$9*1000)</f>
        <v>0.14295020533168168</v>
      </c>
      <c r="O185" s="276">
        <f>IF(O$7=0,0,O$7/NMM!O$9*1000)</f>
        <v>0.13952759943318496</v>
      </c>
      <c r="P185" s="276">
        <f>IF(P$7=0,0,P$7/NMM!P$9*1000)</f>
        <v>0.13899111193303715</v>
      </c>
      <c r="Q185" s="276">
        <f>IF(Q$7=0,0,Q$7/NMM!Q$9*1000)</f>
        <v>0.13995136525114757</v>
      </c>
      <c r="R185" s="276">
        <f>IF(R$7=0,0,R$7/NMM!R$9*1000)</f>
        <v>0.13887172401860004</v>
      </c>
      <c r="S185" s="276">
        <f>IF(S$7=0,0,S$7/NMM!S$9*1000)</f>
        <v>0.14083131746335781</v>
      </c>
      <c r="T185" s="276">
        <f>IF(T$7=0,0,T$7/NMM!T$9*1000)</f>
        <v>0.13681576870795037</v>
      </c>
      <c r="U185" s="276">
        <f>IF(U$7=0,0,U$7/NMM!U$9*1000)</f>
        <v>0.13716627627344577</v>
      </c>
      <c r="V185" s="276">
        <f>IF(V$7=0,0,V$7/NMM!V$9*1000)</f>
        <v>0.14716016010554755</v>
      </c>
      <c r="W185" s="276">
        <f>IF(W$7=0,0,W$7/NMM!W$9*1000)</f>
        <v>0.13859287390613179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0.63882065699933255</v>
      </c>
      <c r="C186" s="276">
        <f>IF(C$8=0,0,C$8/NMM!C$9*1000)</f>
        <v>0.67519205821951234</v>
      </c>
      <c r="D186" s="276">
        <f>IF(D$8=0,0,D$8/NMM!D$9*1000)</f>
        <v>0.70793359638512754</v>
      </c>
      <c r="E186" s="276">
        <f>IF(E$8=0,0,E$8/NMM!E$9*1000)</f>
        <v>0.62242644943127812</v>
      </c>
      <c r="F186" s="276">
        <f>IF(F$8=0,0,F$8/NMM!F$9*1000)</f>
        <v>0.55980283892051297</v>
      </c>
      <c r="G186" s="276">
        <f>IF(G$8=0,0,G$8/NMM!G$9*1000)</f>
        <v>0.53398731587153836</v>
      </c>
      <c r="H186" s="276">
        <f>IF(H$8=0,0,H$8/NMM!H$9*1000)</f>
        <v>0.63213918717937823</v>
      </c>
      <c r="I186" s="276">
        <f>IF(I$8=0,0,I$8/NMM!I$9*1000)</f>
        <v>0.6280966800930281</v>
      </c>
      <c r="J186" s="276">
        <f>IF(J$8=0,0,J$8/NMM!J$9*1000)</f>
        <v>0.57081347492722201</v>
      </c>
      <c r="K186" s="276">
        <f>IF(K$8=0,0,K$8/NMM!K$9*1000)</f>
        <v>0.69894474645153637</v>
      </c>
      <c r="L186" s="276">
        <f>IF(L$8=0,0,L$8/NMM!L$9*1000)</f>
        <v>0.69112124473207237</v>
      </c>
      <c r="M186" s="276">
        <f>IF(M$8=0,0,M$8/NMM!M$9*1000)</f>
        <v>0.66363994244276658</v>
      </c>
      <c r="N186" s="276">
        <f>IF(N$8=0,0,N$8/NMM!N$9*1000)</f>
        <v>0.60507108089334594</v>
      </c>
      <c r="O186" s="276">
        <f>IF(O$8=0,0,O$8/NMM!O$9*1000)</f>
        <v>0.59668456685710625</v>
      </c>
      <c r="P186" s="276">
        <f>IF(P$8=0,0,P$8/NMM!P$9*1000)</f>
        <v>0.64726393433647089</v>
      </c>
      <c r="Q186" s="276">
        <f>IF(Q$8=0,0,Q$8/NMM!Q$9*1000)</f>
        <v>0.53848983293160346</v>
      </c>
      <c r="R186" s="276">
        <f>IF(R$8=0,0,R$8/NMM!R$9*1000)</f>
        <v>0.58580699385738133</v>
      </c>
      <c r="S186" s="276">
        <f>IF(S$8=0,0,S$8/NMM!S$9*1000)</f>
        <v>0.6804138433077882</v>
      </c>
      <c r="T186" s="276">
        <f>IF(T$8=0,0,T$8/NMM!T$9*1000)</f>
        <v>0.63326393091925814</v>
      </c>
      <c r="U186" s="276">
        <f>IF(U$8=0,0,U$8/NMM!U$9*1000)</f>
        <v>0.64926599347028946</v>
      </c>
      <c r="V186" s="276">
        <f>IF(V$8=0,0,V$8/NMM!V$9*1000)</f>
        <v>0.67099049029095503</v>
      </c>
      <c r="W186" s="276">
        <f>IF(W$8=0,0,W$8/NMM!W$9*1000)</f>
        <v>0.64163115824404193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7.8633967476751776E-2</v>
      </c>
      <c r="C187" s="276">
        <f>IF(C$9=0,0,C$9/NMM!C$9*1000)</f>
        <v>7.5420576954760454E-2</v>
      </c>
      <c r="D187" s="276">
        <f>IF(D$9=0,0,D$9/NMM!D$9*1000)</f>
        <v>7.6017375284787067E-2</v>
      </c>
      <c r="E187" s="276">
        <f>IF(E$9=0,0,E$9/NMM!E$9*1000)</f>
        <v>7.488422233757358E-2</v>
      </c>
      <c r="F187" s="276">
        <f>IF(F$9=0,0,F$9/NMM!F$9*1000)</f>
        <v>7.1613821319339868E-2</v>
      </c>
      <c r="G187" s="276">
        <f>IF(G$9=0,0,G$9/NMM!G$9*1000)</f>
        <v>7.0944204006263625E-2</v>
      </c>
      <c r="H187" s="276">
        <f>IF(H$9=0,0,H$9/NMM!H$9*1000)</f>
        <v>7.0016828401980216E-2</v>
      </c>
      <c r="I187" s="276">
        <f>IF(I$9=0,0,I$9/NMM!I$9*1000)</f>
        <v>7.0047348089883957E-2</v>
      </c>
      <c r="J187" s="276">
        <f>IF(J$9=0,0,J$9/NMM!J$9*1000)</f>
        <v>7.1115146492231496E-2</v>
      </c>
      <c r="K187" s="276">
        <f>IF(K$9=0,0,K$9/NMM!K$9*1000)</f>
        <v>7.3168348731434532E-2</v>
      </c>
      <c r="L187" s="276">
        <f>IF(L$9=0,0,L$9/NMM!L$9*1000)</f>
        <v>6.9918065560076514E-2</v>
      </c>
      <c r="M187" s="276">
        <f>IF(M$9=0,0,M$9/NMM!M$9*1000)</f>
        <v>7.0574023162963254E-2</v>
      </c>
      <c r="N187" s="276">
        <f>IF(N$9=0,0,N$9/NMM!N$9*1000)</f>
        <v>7.1332857503680028E-2</v>
      </c>
      <c r="O187" s="276">
        <f>IF(O$9=0,0,O$9/NMM!O$9*1000)</f>
        <v>6.9624960279732445E-2</v>
      </c>
      <c r="P187" s="276">
        <f>IF(P$9=0,0,P$9/NMM!P$9*1000)</f>
        <v>6.9357250371154422E-2</v>
      </c>
      <c r="Q187" s="276">
        <f>IF(Q$9=0,0,Q$9/NMM!Q$9*1000)</f>
        <v>6.9836421512946625E-2</v>
      </c>
      <c r="R187" s="276">
        <f>IF(R$9=0,0,R$9/NMM!R$9*1000)</f>
        <v>6.9297675213018481E-2</v>
      </c>
      <c r="S187" s="276">
        <f>IF(S$9=0,0,S$9/NMM!S$9*1000)</f>
        <v>7.0275522006842381E-2</v>
      </c>
      <c r="T187" s="276">
        <f>IF(T$9=0,0,T$9/NMM!T$9*1000)</f>
        <v>6.8271743372849192E-2</v>
      </c>
      <c r="U187" s="276">
        <f>IF(U$9=0,0,U$9/NMM!U$9*1000)</f>
        <v>6.8446648376765992E-2</v>
      </c>
      <c r="V187" s="276">
        <f>IF(V$9=0,0,V$9/NMM!V$9*1000)</f>
        <v>7.3433645699711822E-2</v>
      </c>
      <c r="W187" s="276">
        <f>IF(W$9=0,0,W$9/NMM!W$9*1000)</f>
        <v>6.9158527631583186E-2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0.31971575946483421</v>
      </c>
      <c r="C188" s="277">
        <f>IF(C$10=0,0,C$10/NMM!C$9*1000)</f>
        <v>0.31227288101584216</v>
      </c>
      <c r="D188" s="277">
        <f>IF(D$10=0,0,D$10/NMM!D$9*1000)</f>
        <v>0.3179279843991803</v>
      </c>
      <c r="E188" s="277">
        <f>IF(E$10=0,0,E$10/NMM!E$9*1000)</f>
        <v>0.30208893672206144</v>
      </c>
      <c r="F188" s="277">
        <f>IF(F$10=0,0,F$10/NMM!F$9*1000)</f>
        <v>0.2791206267907847</v>
      </c>
      <c r="G188" s="277">
        <f>IF(G$10=0,0,G$10/NMM!G$9*1000)</f>
        <v>0.27209009532116246</v>
      </c>
      <c r="H188" s="277">
        <f>IF(H$10=0,0,H$10/NMM!H$9*1000)</f>
        <v>0.28255634770646337</v>
      </c>
      <c r="I188" s="277">
        <f>IF(I$10=0,0,I$10/NMM!I$9*1000)</f>
        <v>0.28507444788319131</v>
      </c>
      <c r="J188" s="277">
        <f>IF(J$10=0,0,J$10/NMM!J$9*1000)</f>
        <v>0.27663613778174834</v>
      </c>
      <c r="K188" s="277">
        <f>IF(K$10=0,0,K$10/NMM!K$9*1000)</f>
        <v>0.29995356380921268</v>
      </c>
      <c r="L188" s="277">
        <f>IF(L$10=0,0,L$10/NMM!L$9*1000)</f>
        <v>0.29084304902772645</v>
      </c>
      <c r="M188" s="277">
        <f>IF(M$10=0,0,M$10/NMM!M$9*1000)</f>
        <v>0.28661162215106889</v>
      </c>
      <c r="N188" s="277">
        <f>IF(N$10=0,0,N$10/NMM!N$9*1000)</f>
        <v>0.27777244911113791</v>
      </c>
      <c r="O188" s="277">
        <f>IF(O$10=0,0,O$10/NMM!O$9*1000)</f>
        <v>0.27238134597944325</v>
      </c>
      <c r="P188" s="277">
        <f>IF(P$10=0,0,P$10/NMM!P$9*1000)</f>
        <v>0.28303943434024026</v>
      </c>
      <c r="Q188" s="277">
        <f>IF(Q$10=0,0,Q$10/NMM!Q$9*1000)</f>
        <v>0.25910285889568629</v>
      </c>
      <c r="R188" s="277">
        <f>IF(R$10=0,0,R$10/NMM!R$9*1000)</f>
        <v>0.27361964912660847</v>
      </c>
      <c r="S188" s="277">
        <f>IF(S$10=0,0,S$10/NMM!S$9*1000)</f>
        <v>0.29159354033576607</v>
      </c>
      <c r="T188" s="277">
        <f>IF(T$10=0,0,T$10/NMM!T$9*1000)</f>
        <v>0.27823379608998328</v>
      </c>
      <c r="U188" s="277">
        <f>IF(U$10=0,0,U$10/NMM!U$9*1000)</f>
        <v>0.28007946821383489</v>
      </c>
      <c r="V188" s="277">
        <f>IF(V$10=0,0,V$10/NMM!V$9*1000)</f>
        <v>0.29246496929112725</v>
      </c>
      <c r="W188" s="277">
        <f>IF(W$10=0,0,W$10/NMM!W$9*1000)</f>
        <v>0.28029918064011633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2.5312441115691739</v>
      </c>
      <c r="C189" s="278">
        <f>IF(C$16=0,0,C$16/NMM!C$9*1000)</f>
        <v>2.6753610779812282</v>
      </c>
      <c r="D189" s="278">
        <f>IF(D$16=0,0,D$16/NMM!D$9*1000)</f>
        <v>2.8050951821893171</v>
      </c>
      <c r="E189" s="278">
        <f>IF(E$16=0,0,E$16/NMM!E$9*1000)</f>
        <v>2.4662841875031556</v>
      </c>
      <c r="F189" s="278">
        <f>IF(F$16=0,0,F$16/NMM!F$9*1000)</f>
        <v>2.2181462420347748</v>
      </c>
      <c r="G189" s="278">
        <f>IF(G$16=0,0,G$16/NMM!G$9*1000)</f>
        <v>2.1158555756500403</v>
      </c>
      <c r="H189" s="278">
        <f>IF(H$16=0,0,H$16/NMM!H$9*1000)</f>
        <v>2.5047696528097667</v>
      </c>
      <c r="I189" s="278">
        <f>IF(I$16=0,0,I$16/NMM!I$9*1000)</f>
        <v>2.4887517420766261</v>
      </c>
      <c r="J189" s="278">
        <f>IF(J$16=0,0,J$16/NMM!J$9*1000)</f>
        <v>2.2617744610838062</v>
      </c>
      <c r="K189" s="278">
        <f>IF(K$16=0,0,K$16/NMM!K$9*1000)</f>
        <v>2.7694780285877778</v>
      </c>
      <c r="L189" s="278">
        <f>IF(L$16=0,0,L$16/NMM!L$9*1000)</f>
        <v>2.738478416345643</v>
      </c>
      <c r="M189" s="278">
        <f>IF(M$16=0,0,M$16/NMM!M$9*1000)</f>
        <v>2.6295873154773606</v>
      </c>
      <c r="N189" s="278">
        <f>IF(N$16=0,0,N$16/NMM!N$9*1000)</f>
        <v>2.3975157875861819</v>
      </c>
      <c r="O189" s="278">
        <f>IF(O$16=0,0,O$16/NMM!O$9*1000)</f>
        <v>2.3642853119617109</v>
      </c>
      <c r="P189" s="278">
        <f>IF(P$16=0,0,P$16/NMM!P$9*1000)</f>
        <v>2.5646995044213159</v>
      </c>
      <c r="Q189" s="278">
        <f>IF(Q$16=0,0,Q$16/NMM!Q$9*1000)</f>
        <v>2.133696216322281</v>
      </c>
      <c r="R189" s="278">
        <f>IF(R$16=0,0,R$16/NMM!R$9*1000)</f>
        <v>2.3211843378431705</v>
      </c>
      <c r="S189" s="278">
        <f>IF(S$16=0,0,S$16/NMM!S$9*1000)</f>
        <v>2.6960517250537004</v>
      </c>
      <c r="T189" s="278">
        <f>IF(T$16=0,0,T$16/NMM!T$9*1000)</f>
        <v>2.509226304199168</v>
      </c>
      <c r="U189" s="278">
        <f>IF(U$16=0,0,U$16/NMM!U$9*1000)</f>
        <v>2.5726324044269218</v>
      </c>
      <c r="V189" s="278">
        <f>IF(V$16=0,0,V$16/NMM!V$9*1000)</f>
        <v>2.658712909262837</v>
      </c>
      <c r="W189" s="278">
        <f>IF(W$16=0,0,W$16/NMM!W$9*1000)</f>
        <v>2.5423803587275624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29.428997954489532</v>
      </c>
      <c r="C190" s="278">
        <f>IF(C$17=0,0,C$17/NMM!C$9*1000)</f>
        <v>27.982320301851725</v>
      </c>
      <c r="D190" s="278">
        <f>IF(D$17=0,0,D$17/NMM!D$9*1000)</f>
        <v>28.096428904592205</v>
      </c>
      <c r="E190" s="278">
        <f>IF(E$17=0,0,E$17/NMM!E$9*1000)</f>
        <v>27.972131925369524</v>
      </c>
      <c r="F190" s="278">
        <f>IF(F$17=0,0,F$17/NMM!F$9*1000)</f>
        <v>26.747107006407425</v>
      </c>
      <c r="G190" s="278">
        <f>IF(G$17=0,0,G$17/NMM!G$9*1000)</f>
        <v>26.582750253399958</v>
      </c>
      <c r="H190" s="278">
        <f>IF(H$17=0,0,H$17/NMM!H$9*1000)</f>
        <v>25.769204602152737</v>
      </c>
      <c r="I190" s="278">
        <f>IF(I$17=0,0,I$17/NMM!I$9*1000)</f>
        <v>25.825472039690741</v>
      </c>
      <c r="J190" s="278">
        <f>IF(J$17=0,0,J$17/NMM!J$9*1000)</f>
        <v>26.485896757002386</v>
      </c>
      <c r="K190" s="278">
        <f>IF(K$17=0,0,K$17/NMM!K$9*1000)</f>
        <v>26.793503246605379</v>
      </c>
      <c r="L190" s="278">
        <f>IF(L$17=0,0,L$17/NMM!L$9*1000)</f>
        <v>25.497072972169132</v>
      </c>
      <c r="M190" s="278">
        <f>IF(M$17=0,0,M$17/NMM!M$9*1000)</f>
        <v>25.850727770236336</v>
      </c>
      <c r="N190" s="278">
        <f>IF(N$17=0,0,N$17/NMM!N$9*1000)</f>
        <v>26.325795009458989</v>
      </c>
      <c r="O190" s="278">
        <f>IF(O$17=0,0,O$17/NMM!O$9*1000)</f>
        <v>25.627252881821935</v>
      </c>
      <c r="P190" s="278">
        <f>IF(P$17=0,0,P$17/NMM!P$9*1000)</f>
        <v>25.161968219810522</v>
      </c>
      <c r="Q190" s="278">
        <f>IF(Q$17=0,0,Q$17/NMM!Q$9*1000)</f>
        <v>25.73843242638576</v>
      </c>
      <c r="R190" s="278">
        <f>IF(R$17=0,0,R$17/NMM!R$9*1000)</f>
        <v>25.398057451440447</v>
      </c>
      <c r="S190" s="278">
        <f>IF(S$17=0,0,S$17/NMM!S$9*1000)</f>
        <v>25.352169702790924</v>
      </c>
      <c r="T190" s="278">
        <f>IF(T$17=0,0,T$17/NMM!T$9*1000)</f>
        <v>24.681027450169477</v>
      </c>
      <c r="U190" s="278">
        <f>IF(U$17=0,0,U$17/NMM!U$9*1000)</f>
        <v>24.60150325670423</v>
      </c>
      <c r="V190" s="278">
        <f>IF(V$17=0,0,V$17/NMM!V$9*1000)</f>
        <v>26.524042400921832</v>
      </c>
      <c r="W190" s="278">
        <f>IF(W$17=0,0,W$17/NMM!W$9*1000)</f>
        <v>25.228956566545662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43.72024852827473</v>
      </c>
      <c r="C191" s="278">
        <f>IF(C$25=0,0,C$25/NMM!C$9*1000)</f>
        <v>41.571038194595118</v>
      </c>
      <c r="D191" s="278">
        <f>IF(D$25=0,0,D$25/NMM!D$9*1000)</f>
        <v>41.740559986629719</v>
      </c>
      <c r="E191" s="278">
        <f>IF(E$25=0,0,E$25/NMM!E$9*1000)</f>
        <v>41.555902159294469</v>
      </c>
      <c r="F191" s="278">
        <f>IF(F$25=0,0,F$25/NMM!F$9*1000)</f>
        <v>39.735983112333436</v>
      </c>
      <c r="G191" s="278">
        <f>IF(G$25=0,0,G$25/NMM!G$9*1000)</f>
        <v>39.491811764742906</v>
      </c>
      <c r="H191" s="278">
        <f>IF(H$25=0,0,H$25/NMM!H$9*1000)</f>
        <v>38.283193716767556</v>
      </c>
      <c r="I191" s="278">
        <f>IF(I$25=0,0,I$25/NMM!I$9*1000)</f>
        <v>38.366785633727019</v>
      </c>
      <c r="J191" s="278">
        <f>IF(J$25=0,0,J$25/NMM!J$9*1000)</f>
        <v>39.347924468957871</v>
      </c>
      <c r="K191" s="278">
        <f>IF(K$25=0,0,K$25/NMM!K$9*1000)</f>
        <v>39.804910201029045</v>
      </c>
      <c r="L191" s="278">
        <f>IF(L$25=0,0,L$25/NMM!L$9*1000)</f>
        <v>37.878910074025562</v>
      </c>
      <c r="M191" s="278">
        <f>IF(M$25=0,0,M$25/NMM!M$9*1000)</f>
        <v>38.404306001152449</v>
      </c>
      <c r="N191" s="278">
        <f>IF(N$25=0,0,N$25/NMM!N$9*1000)</f>
        <v>39.110074433994647</v>
      </c>
      <c r="O191" s="278">
        <f>IF(O$25=0,0,O$25/NMM!O$9*1000)</f>
        <v>38.072307688589646</v>
      </c>
      <c r="P191" s="278">
        <f>IF(P$25=0,0,P$25/NMM!P$9*1000)</f>
        <v>37.381072428354415</v>
      </c>
      <c r="Q191" s="278">
        <f>IF(Q$25=0,0,Q$25/NMM!Q$9*1000)</f>
        <v>38.237478019129192</v>
      </c>
      <c r="R191" s="278">
        <f>IF(R$25=0,0,R$25/NMM!R$9*1000)</f>
        <v>37.731810836018582</v>
      </c>
      <c r="S191" s="278">
        <f>IF(S$25=0,0,S$25/NMM!S$9*1000)</f>
        <v>37.663639171510574</v>
      </c>
      <c r="T191" s="278">
        <f>IF(T$25=0,0,T$25/NMM!T$9*1000)</f>
        <v>36.666578173109869</v>
      </c>
      <c r="U191" s="278">
        <f>IF(U$25=0,0,U$25/NMM!U$9*1000)</f>
        <v>36.548435601361824</v>
      </c>
      <c r="V191" s="278">
        <f>IF(V$25=0,0,V$25/NMM!V$9*1000)</f>
        <v>39.404594323466974</v>
      </c>
      <c r="W191" s="278">
        <f>IF(W$25=0,0,W$25/NMM!W$9*1000)</f>
        <v>37.480591520791329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4.230646814689254</v>
      </c>
      <c r="C192" s="279">
        <f>IF(C$33=0,0,C$33/NMM!C$9*1000)</f>
        <v>4.3487362677311019</v>
      </c>
      <c r="D192" s="279">
        <f>IF(D$33=0,0,D$33/NMM!D$9*1000)</f>
        <v>4.5107415164255587</v>
      </c>
      <c r="E192" s="279">
        <f>IF(E$33=0,0,E$33/NMM!E$9*1000)</f>
        <v>4.094482971102825</v>
      </c>
      <c r="F192" s="279">
        <f>IF(F$33=0,0,F$33/NMM!F$9*1000)</f>
        <v>4.1097723507740582</v>
      </c>
      <c r="G192" s="279">
        <f>IF(G$33=0,0,G$33/NMM!G$9*1000)</f>
        <v>3.9647814242053632</v>
      </c>
      <c r="H192" s="279">
        <f>IF(H$33=0,0,H$33/NMM!H$9*1000)</f>
        <v>4.5356703474621511</v>
      </c>
      <c r="I192" s="279">
        <f>IF(I$33=0,0,I$33/NMM!I$9*1000)</f>
        <v>4.4447407286063445</v>
      </c>
      <c r="J192" s="279">
        <f>IF(J$33=0,0,J$33/NMM!J$9*1000)</f>
        <v>4.1940338203977445</v>
      </c>
      <c r="K192" s="279">
        <f>IF(K$33=0,0,K$33/NMM!K$9*1000)</f>
        <v>4.8818678373283086</v>
      </c>
      <c r="L192" s="279">
        <f>IF(L$33=0,0,L$33/NMM!L$9*1000)</f>
        <v>4.809537249107728</v>
      </c>
      <c r="M192" s="279">
        <f>IF(M$33=0,0,M$33/NMM!M$9*1000)</f>
        <v>4.7456980214851088</v>
      </c>
      <c r="N192" s="279">
        <f>IF(N$33=0,0,N$33/NMM!N$9*1000)</f>
        <v>4.6447512895716718</v>
      </c>
      <c r="O192" s="279">
        <f>IF(O$33=0,0,O$33/NMM!O$9*1000)</f>
        <v>4.6716124150108262</v>
      </c>
      <c r="P192" s="279">
        <f>IF(P$33=0,0,P$33/NMM!P$9*1000)</f>
        <v>5.2911593019988796</v>
      </c>
      <c r="Q192" s="279">
        <f>IF(Q$33=0,0,Q$33/NMM!Q$9*1000)</f>
        <v>4.9147983162505744</v>
      </c>
      <c r="R192" s="279">
        <f>IF(R$33=0,0,R$33/NMM!R$9*1000)</f>
        <v>4.9574545670319168</v>
      </c>
      <c r="S192" s="279">
        <f>IF(S$33=0,0,S$33/NMM!S$9*1000)</f>
        <v>5.5897146044315784</v>
      </c>
      <c r="T192" s="279">
        <f>IF(T$33=0,0,T$33/NMM!T$9*1000)</f>
        <v>5.4445032372425821</v>
      </c>
      <c r="U192" s="279">
        <f>IF(U$33=0,0,U$33/NMM!U$9*1000)</f>
        <v>5.7407940380317175</v>
      </c>
      <c r="V192" s="279">
        <f>IF(V$33=0,0,V$33/NMM!V$9*1000)</f>
        <v>5.9706923729462096</v>
      </c>
      <c r="W192" s="279">
        <f>IF(W$33=0,0,W$33/NMM!W$9*1000)</f>
        <v>4.9509712507436223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48.738581482645237</v>
      </c>
      <c r="C194" s="322">
        <f t="shared" si="50"/>
        <v>46.746871019374517</v>
      </c>
      <c r="D194" s="322">
        <f t="shared" si="50"/>
        <v>48.507015701521944</v>
      </c>
      <c r="E194" s="322">
        <f t="shared" si="50"/>
        <v>45.920537013680097</v>
      </c>
      <c r="F194" s="322">
        <f t="shared" si="50"/>
        <v>46.564557524606698</v>
      </c>
      <c r="G194" s="322">
        <f t="shared" si="50"/>
        <v>43.158215604671632</v>
      </c>
      <c r="H194" s="322">
        <f t="shared" si="50"/>
        <v>42.594055687211522</v>
      </c>
      <c r="I194" s="322">
        <f t="shared" si="50"/>
        <v>42.612622042126993</v>
      </c>
      <c r="J194" s="322">
        <f t="shared" si="50"/>
        <v>43.262206801257754</v>
      </c>
      <c r="K194" s="322">
        <f t="shared" si="50"/>
        <v>44.51125238800288</v>
      </c>
      <c r="L194" s="322">
        <f t="shared" si="50"/>
        <v>42.533974274157977</v>
      </c>
      <c r="M194" s="322">
        <f t="shared" si="50"/>
        <v>42.93301969371543</v>
      </c>
      <c r="N194" s="322">
        <f t="shared" si="50"/>
        <v>43.394649174856873</v>
      </c>
      <c r="O194" s="322">
        <f t="shared" si="50"/>
        <v>42.355666531324921</v>
      </c>
      <c r="P194" s="322">
        <f t="shared" si="50"/>
        <v>42.192807815572152</v>
      </c>
      <c r="Q194" s="322">
        <f t="shared" si="50"/>
        <v>42.484306913197827</v>
      </c>
      <c r="R194" s="322">
        <f t="shared" si="50"/>
        <v>42.15656584831261</v>
      </c>
      <c r="S194" s="322">
        <f t="shared" si="50"/>
        <v>42.751429422394338</v>
      </c>
      <c r="T194" s="322">
        <f t="shared" si="50"/>
        <v>41.53245020455411</v>
      </c>
      <c r="U194" s="322">
        <f t="shared" si="50"/>
        <v>41.638851960342372</v>
      </c>
      <c r="V194" s="322">
        <f t="shared" si="50"/>
        <v>44.672643215011263</v>
      </c>
      <c r="W194" s="322">
        <f t="shared" si="50"/>
        <v>42.071916772249843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0.35070091111801455</v>
      </c>
      <c r="C195" s="275">
        <f>IF(C$49=0,0,C$49/NMM!C$10*1000)</f>
        <v>0.33636945843917576</v>
      </c>
      <c r="D195" s="275">
        <f>IF(D$49=0,0,D$49/NMM!D$10*1000)</f>
        <v>0.34903466790877019</v>
      </c>
      <c r="E195" s="275">
        <f>IF(E$49=0,0,E$49/NMM!E$10*1000)</f>
        <v>0.330423530595788</v>
      </c>
      <c r="F195" s="275">
        <f>IF(F$49=0,0,F$49/NMM!F$10*1000)</f>
        <v>0.33505761253026217</v>
      </c>
      <c r="G195" s="275">
        <f>IF(G$49=0,0,G$49/NMM!G$10*1000)</f>
        <v>0.31054710815035713</v>
      </c>
      <c r="H195" s="275">
        <f>IF(H$49=0,0,H$49/NMM!H$10*1000)</f>
        <v>0.30648766712743991</v>
      </c>
      <c r="I195" s="275">
        <f>IF(I$49=0,0,I$49/NMM!I$10*1000)</f>
        <v>0.30662126226679198</v>
      </c>
      <c r="J195" s="275">
        <f>IF(J$49=0,0,J$49/NMM!J$10*1000)</f>
        <v>0.31129538202870127</v>
      </c>
      <c r="K195" s="275">
        <f>IF(K$49=0,0,K$49/NMM!K$10*1000)</f>
        <v>0.32028295228565556</v>
      </c>
      <c r="L195" s="275">
        <f>IF(L$49=0,0,L$49/NMM!L$10*1000)</f>
        <v>0.30605534830202141</v>
      </c>
      <c r="M195" s="275">
        <f>IF(M$49=0,0,M$49/NMM!M$10*1000)</f>
        <v>0.3089266996618506</v>
      </c>
      <c r="N195" s="275">
        <f>IF(N$49=0,0,N$49/NMM!N$10*1000)</f>
        <v>0.31224837778029652</v>
      </c>
      <c r="O195" s="275">
        <f>IF(O$49=0,0,O$49/NMM!O$10*1000)</f>
        <v>0.30477232598235288</v>
      </c>
      <c r="P195" s="275">
        <f>IF(P$49=0,0,P$49/NMM!P$10*1000)</f>
        <v>0.30360046791303746</v>
      </c>
      <c r="Q195" s="275">
        <f>IF(Q$49=0,0,Q$49/NMM!Q$10*1000)</f>
        <v>0.30569796431151502</v>
      </c>
      <c r="R195" s="275">
        <f>IF(R$49=0,0,R$49/NMM!R$10*1000)</f>
        <v>0.30333968701723252</v>
      </c>
      <c r="S195" s="275">
        <f>IF(S$49=0,0,S$49/NMM!S$10*1000)</f>
        <v>0.30762005774358087</v>
      </c>
      <c r="T195" s="275">
        <f>IF(T$49=0,0,T$49/NMM!T$10*1000)</f>
        <v>0.29884883155426845</v>
      </c>
      <c r="U195" s="275">
        <f>IF(U$49=0,0,U$49/NMM!U$10*1000)</f>
        <v>0.29961445073243265</v>
      </c>
      <c r="V195" s="275">
        <f>IF(V$49=0,0,V$49/NMM!V$10*1000)</f>
        <v>0.32144424808779953</v>
      </c>
      <c r="W195" s="275">
        <f>IF(W$49=0,0,W$49/NMM!W$10*1000)</f>
        <v>0.30273059033865191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0.39265947053920053</v>
      </c>
      <c r="C196" s="276">
        <f>IF(C$50=0,0,C$50/NMM!C$10*1000)</f>
        <v>0.37661337415755519</v>
      </c>
      <c r="D196" s="276">
        <f>IF(D$50=0,0,D$50/NMM!D$10*1000)</f>
        <v>0.39079387465510174</v>
      </c>
      <c r="E196" s="276">
        <f>IF(E$50=0,0,E$50/NMM!E$10*1000)</f>
        <v>0.36995606359795064</v>
      </c>
      <c r="F196" s="276">
        <f>IF(F$50=0,0,F$50/NMM!F$10*1000)</f>
        <v>0.37514457637661736</v>
      </c>
      <c r="G196" s="276">
        <f>IF(G$50=0,0,G$50/NMM!G$10*1000)</f>
        <v>0.34770158616087887</v>
      </c>
      <c r="H196" s="276">
        <f>IF(H$50=0,0,H$50/NMM!H$10*1000)</f>
        <v>0.34315646548336981</v>
      </c>
      <c r="I196" s="276">
        <f>IF(I$50=0,0,I$50/NMM!I$10*1000)</f>
        <v>0.34330604421277</v>
      </c>
      <c r="J196" s="276">
        <f>IF(J$50=0,0,J$50/NMM!J$10*1000)</f>
        <v>0.34853938502473775</v>
      </c>
      <c r="K196" s="276">
        <f>IF(K$50=0,0,K$50/NMM!K$10*1000)</f>
        <v>0.35860224618834008</v>
      </c>
      <c r="L196" s="276">
        <f>IF(L$50=0,0,L$50/NMM!L$10*1000)</f>
        <v>0.3426724231677914</v>
      </c>
      <c r="M196" s="276">
        <f>IF(M$50=0,0,M$50/NMM!M$10*1000)</f>
        <v>0.3458873087553091</v>
      </c>
      <c r="N196" s="276">
        <f>IF(N$50=0,0,N$50/NMM!N$10*1000)</f>
        <v>0.34960639909679853</v>
      </c>
      <c r="O196" s="276">
        <f>IF(O$50=0,0,O$50/NMM!O$10*1000)</f>
        <v>0.34123589748804645</v>
      </c>
      <c r="P196" s="276">
        <f>IF(P$50=0,0,P$50/NMM!P$10*1000)</f>
        <v>0.33992383597221643</v>
      </c>
      <c r="Q196" s="276">
        <f>IF(Q$50=0,0,Q$50/NMM!Q$10*1000)</f>
        <v>0.34227228104086033</v>
      </c>
      <c r="R196" s="276">
        <f>IF(R$50=0,0,R$50/NMM!R$10*1000)</f>
        <v>0.33963185472772206</v>
      </c>
      <c r="S196" s="276">
        <f>IF(S$50=0,0,S$50/NMM!S$10*1000)</f>
        <v>0.34442433758087859</v>
      </c>
      <c r="T196" s="276">
        <f>IF(T$50=0,0,T$50/NMM!T$10*1000)</f>
        <v>0.33460370432248365</v>
      </c>
      <c r="U196" s="276">
        <f>IF(U$50=0,0,U$50/NMM!U$10*1000)</f>
        <v>0.33546092371257347</v>
      </c>
      <c r="V196" s="276">
        <f>IF(V$50=0,0,V$50/NMM!V$10*1000)</f>
        <v>0.35990248174619965</v>
      </c>
      <c r="W196" s="276">
        <f>IF(W$50=0,0,W$50/NMM!W$10*1000)</f>
        <v>0.33894988450256291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0.47637344594652253</v>
      </c>
      <c r="C197" s="276">
        <f>IF(C$51=0,0,C$51/NMM!C$10*1000)</f>
        <v>0.50030583129523354</v>
      </c>
      <c r="D197" s="276">
        <f>IF(D$51=0,0,D$51/NMM!D$10*1000)</f>
        <v>0.53846085185401571</v>
      </c>
      <c r="E197" s="276">
        <f>IF(E$51=0,0,E$51/NMM!E$10*1000)</f>
        <v>0.46002748084574635</v>
      </c>
      <c r="F197" s="276">
        <f>IF(F$51=0,0,F$51/NMM!F$10*1000)</f>
        <v>0.44067860603881037</v>
      </c>
      <c r="G197" s="276">
        <f>IF(G$51=0,0,G$51/NMM!G$10*1000)</f>
        <v>0.39518146638389501</v>
      </c>
      <c r="H197" s="276">
        <f>IF(H$51=0,0,H$51/NMM!H$10*1000)</f>
        <v>0.46028994219602865</v>
      </c>
      <c r="I197" s="276">
        <f>IF(I$51=0,0,I$51/NMM!I$10*1000)</f>
        <v>0.45688776351002031</v>
      </c>
      <c r="J197" s="276">
        <f>IF(J$51=0,0,J$51/NMM!J$10*1000)</f>
        <v>0.42034400069041505</v>
      </c>
      <c r="K197" s="276">
        <f>IF(K$51=0,0,K$51/NMM!K$10*1000)</f>
        <v>0.5081014337169808</v>
      </c>
      <c r="L197" s="276">
        <f>IF(L$51=0,0,L$51/NMM!L$10*1000)</f>
        <v>0.50009163425090453</v>
      </c>
      <c r="M197" s="276">
        <f>IF(M$51=0,0,M$51/NMM!M$10*1000)</f>
        <v>0.48327746634321544</v>
      </c>
      <c r="N197" s="276">
        <f>IF(N$51=0,0,N$51/NMM!N$10*1000)</f>
        <v>0.44368046150896062</v>
      </c>
      <c r="O197" s="276">
        <f>IF(O$51=0,0,O$51/NMM!O$10*1000)</f>
        <v>0.4361277257097621</v>
      </c>
      <c r="P197" s="276">
        <f>IF(P$51=0,0,P$51/NMM!P$10*1000)</f>
        <v>0.46492323062531088</v>
      </c>
      <c r="Q197" s="276">
        <f>IF(Q$51=0,0,Q$51/NMM!Q$10*1000)</f>
        <v>0.39592367627788538</v>
      </c>
      <c r="R197" s="276">
        <f>IF(R$51=0,0,R$51/NMM!R$10*1000)</f>
        <v>0.42466927229310897</v>
      </c>
      <c r="S197" s="276">
        <f>IF(S$51=0,0,S$51/NMM!S$10*1000)</f>
        <v>0.48540603849579139</v>
      </c>
      <c r="T197" s="276">
        <f>IF(T$51=0,0,T$51/NMM!T$10*1000)</f>
        <v>0.45286939971997947</v>
      </c>
      <c r="U197" s="276">
        <f>IF(U$51=0,0,U$51/NMM!U$10*1000)</f>
        <v>0.46234266953707992</v>
      </c>
      <c r="V197" s="276">
        <f>IF(V$51=0,0,V$51/NMM!V$10*1000)</f>
        <v>0.48209040753104832</v>
      </c>
      <c r="W197" s="276">
        <f>IF(W$51=0,0,W$51/NMM!W$10*1000)</f>
        <v>0.46506541800165718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0.28880722001459869</v>
      </c>
      <c r="C198" s="276">
        <f>IF(C$52=0,0,C$52/NMM!C$10*1000)</f>
        <v>0.27700506360231225</v>
      </c>
      <c r="D198" s="276">
        <f>IF(D$52=0,0,D$52/NMM!D$10*1000)</f>
        <v>0.28743504488224458</v>
      </c>
      <c r="E198" s="276">
        <f>IF(E$52=0,0,E$52/NMM!E$10*1000)</f>
        <v>0.27210850691706773</v>
      </c>
      <c r="F198" s="276">
        <f>IF(F$52=0,0,F$52/NMM!F$10*1000)</f>
        <v>0.27592473971939713</v>
      </c>
      <c r="G198" s="276">
        <f>IF(G$52=0,0,G$52/NMM!G$10*1000)</f>
        <v>0.25573998853483598</v>
      </c>
      <c r="H198" s="276">
        <f>IF(H$52=0,0,H$52/NMM!H$10*1000)</f>
        <v>0.25239698074821693</v>
      </c>
      <c r="I198" s="276">
        <f>IF(I$52=0,0,I$52/NMM!I$10*1000)</f>
        <v>0.25250699825766881</v>
      </c>
      <c r="J198" s="276">
        <f>IF(J$52=0,0,J$52/NMM!J$10*1000)</f>
        <v>0.25635620278396687</v>
      </c>
      <c r="K198" s="276">
        <f>IF(K$52=0,0,K$52/NMM!K$10*1000)</f>
        <v>0.26375759553291056</v>
      </c>
      <c r="L198" s="276">
        <f>IF(L$52=0,0,L$52/NMM!L$10*1000)</f>
        <v>0.25204096000754916</v>
      </c>
      <c r="M198" s="276">
        <f>IF(M$52=0,0,M$52/NMM!M$10*1000)</f>
        <v>0.25440555895105854</v>
      </c>
      <c r="N198" s="276">
        <f>IF(N$52=0,0,N$52/NMM!N$10*1000)</f>
        <v>0.25714100842597831</v>
      </c>
      <c r="O198" s="276">
        <f>IF(O$52=0,0,O$52/NMM!O$10*1000)</f>
        <v>0.25098437276294</v>
      </c>
      <c r="P198" s="276">
        <f>IF(P$52=0,0,P$52/NMM!P$10*1000)</f>
        <v>0.25001933086963035</v>
      </c>
      <c r="Q198" s="276">
        <f>IF(Q$52=0,0,Q$52/NMM!Q$10*1000)</f>
        <v>0.25174664917600087</v>
      </c>
      <c r="R198" s="276">
        <f>IF(R$52=0,0,R$52/NMM!R$10*1000)</f>
        <v>0.24980457406928366</v>
      </c>
      <c r="S198" s="276">
        <f>IF(S$52=0,0,S$52/NMM!S$10*1000)</f>
        <v>0.25332952062892516</v>
      </c>
      <c r="T198" s="276">
        <f>IF(T$52=0,0,T$52/NMM!T$10*1000)</f>
        <v>0.2461062903162953</v>
      </c>
      <c r="U198" s="276">
        <f>IF(U$52=0,0,U$52/NMM!U$10*1000)</f>
        <v>0.24673678866809753</v>
      </c>
      <c r="V198" s="276">
        <f>IF(V$52=0,0,V$52/NMM!V$10*1000)</f>
        <v>0.26471393924802289</v>
      </c>
      <c r="W198" s="276">
        <f>IF(W$52=0,0,W$52/NMM!W$10*1000)</f>
        <v>0.24930297423625164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0.38684240396993375</v>
      </c>
      <c r="C199" s="277">
        <f>IF(C$53=0,0,C$53/NMM!C$10*1000)</f>
        <v>0.37544294253028859</v>
      </c>
      <c r="D199" s="277">
        <f>IF(D$53=0,0,D$53/NMM!D$10*1000)</f>
        <v>0.39236639384796967</v>
      </c>
      <c r="E199" s="277">
        <f>IF(E$53=0,0,E$53/NMM!E$10*1000)</f>
        <v>0.36226968447416485</v>
      </c>
      <c r="F199" s="277">
        <f>IF(F$53=0,0,F$53/NMM!F$10*1000)</f>
        <v>0.35651699525399005</v>
      </c>
      <c r="G199" s="277">
        <f>IF(G$53=0,0,G$53/NMM!G$10*1000)</f>
        <v>0.32672306579236565</v>
      </c>
      <c r="H199" s="277">
        <f>IF(H$53=0,0,H$53/NMM!H$10*1000)</f>
        <v>0.33382993303079672</v>
      </c>
      <c r="I199" s="277">
        <f>IF(I$53=0,0,I$53/NMM!I$10*1000)</f>
        <v>0.33646721722642209</v>
      </c>
      <c r="J199" s="277">
        <f>IF(J$53=0,0,J$53/NMM!J$10*1000)</f>
        <v>0.33053768779108483</v>
      </c>
      <c r="K199" s="277">
        <f>IF(K$53=0,0,K$53/NMM!K$10*1000)</f>
        <v>0.35380424325715992</v>
      </c>
      <c r="L199" s="277">
        <f>IF(L$53=0,0,L$53/NMM!L$10*1000)</f>
        <v>0.34147229289742015</v>
      </c>
      <c r="M199" s="277">
        <f>IF(M$53=0,0,M$53/NMM!M$10*1000)</f>
        <v>0.3386563798060509</v>
      </c>
      <c r="N199" s="277">
        <f>IF(N$53=0,0,N$53/NMM!N$10*1000)</f>
        <v>0.33048709904304274</v>
      </c>
      <c r="O199" s="277">
        <f>IF(O$53=0,0,O$53/NMM!O$10*1000)</f>
        <v>0.32303359362738338</v>
      </c>
      <c r="P199" s="277">
        <f>IF(P$53=0,0,P$53/NMM!P$10*1000)</f>
        <v>0.32987410226701386</v>
      </c>
      <c r="Q199" s="277">
        <f>IF(Q$53=0,0,Q$53/NMM!Q$10*1000)</f>
        <v>0.30910612152048378</v>
      </c>
      <c r="R199" s="277">
        <f>IF(R$53=0,0,R$53/NMM!R$10*1000)</f>
        <v>0.32184369288856224</v>
      </c>
      <c r="S199" s="277">
        <f>IF(S$53=0,0,S$53/NMM!S$10*1000)</f>
        <v>0.33752921401186653</v>
      </c>
      <c r="T199" s="277">
        <f>IF(T$53=0,0,T$53/NMM!T$10*1000)</f>
        <v>0.32284907069445534</v>
      </c>
      <c r="U199" s="277">
        <f>IF(U$53=0,0,U$53/NMM!U$10*1000)</f>
        <v>0.3236115610615572</v>
      </c>
      <c r="V199" s="277">
        <f>IF(V$53=0,0,V$53/NMM!V$10*1000)</f>
        <v>0.34094742544086337</v>
      </c>
      <c r="W199" s="277">
        <f>IF(W$53=0,0,W$53/NMM!W$10*1000)</f>
        <v>0.32964907770189833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2.0314328401365884</v>
      </c>
      <c r="C200" s="278">
        <f>IF(C$59=0,0,C$59/NMM!C$10*1000)</f>
        <v>2.1334893967181094</v>
      </c>
      <c r="D200" s="278">
        <f>IF(D$59=0,0,D$59/NMM!D$10*1000)</f>
        <v>2.2961965384337661</v>
      </c>
      <c r="E200" s="278">
        <f>IF(E$59=0,0,E$59/NMM!E$10*1000)</f>
        <v>1.9617275897873252</v>
      </c>
      <c r="F200" s="278">
        <f>IF(F$59=0,0,F$59/NMM!F$10*1000)</f>
        <v>1.87921682006043</v>
      </c>
      <c r="G200" s="278">
        <f>IF(G$59=0,0,G$59/NMM!G$10*1000)</f>
        <v>1.6852001627221225</v>
      </c>
      <c r="H200" s="278">
        <f>IF(H$59=0,0,H$59/NMM!H$10*1000)</f>
        <v>1.9628468222104731</v>
      </c>
      <c r="I200" s="278">
        <f>IF(I$59=0,0,I$59/NMM!I$10*1000)</f>
        <v>1.9483386719985363</v>
      </c>
      <c r="J200" s="278">
        <f>IF(J$59=0,0,J$59/NMM!J$10*1000)</f>
        <v>1.7925025301531265</v>
      </c>
      <c r="K200" s="278">
        <f>IF(K$59=0,0,K$59/NMM!K$10*1000)</f>
        <v>2.1667327332284381</v>
      </c>
      <c r="L200" s="278">
        <f>IF(L$59=0,0,L$59/NMM!L$10*1000)</f>
        <v>2.1325759811744582</v>
      </c>
      <c r="M200" s="278">
        <f>IF(M$59=0,0,M$59/NMM!M$10*1000)</f>
        <v>2.06087414061661</v>
      </c>
      <c r="N200" s="278">
        <f>IF(N$59=0,0,N$59/NMM!N$10*1000)</f>
        <v>1.89201784378519</v>
      </c>
      <c r="O200" s="278">
        <f>IF(O$59=0,0,O$59/NMM!O$10*1000)</f>
        <v>1.8598101805203273</v>
      </c>
      <c r="P200" s="278">
        <f>IF(P$59=0,0,P$59/NMM!P$10*1000)</f>
        <v>1.9826048804170291</v>
      </c>
      <c r="Q200" s="278">
        <f>IF(Q$59=0,0,Q$59/NMM!Q$10*1000)</f>
        <v>1.688365220652525</v>
      </c>
      <c r="R200" s="278">
        <f>IF(R$59=0,0,R$59/NMM!R$10*1000)</f>
        <v>1.8109470905101062</v>
      </c>
      <c r="S200" s="278">
        <f>IF(S$59=0,0,S$59/NMM!S$10*1000)</f>
        <v>2.0699511607782846</v>
      </c>
      <c r="T200" s="278">
        <f>IF(T$59=0,0,T$59/NMM!T$10*1000)</f>
        <v>1.9312028802448937</v>
      </c>
      <c r="U200" s="278">
        <f>IF(U$59=0,0,U$59/NMM!U$10*1000)</f>
        <v>1.9716004120000403</v>
      </c>
      <c r="V200" s="278">
        <f>IF(V$59=0,0,V$59/NMM!V$10*1000)</f>
        <v>2.0558120821103496</v>
      </c>
      <c r="W200" s="278">
        <f>IF(W$59=0,0,W$59/NMM!W$10*1000)</f>
        <v>1.983211220061315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7.2391762879051766</v>
      </c>
      <c r="C201" s="278">
        <f>IF(C$60=0,0,C$60/NMM!C$10*1000)</f>
        <v>6.8218616925159363</v>
      </c>
      <c r="D201" s="278">
        <f>IF(D$60=0,0,D$60/NMM!D$10*1000)</f>
        <v>7.0283983192014983</v>
      </c>
      <c r="E201" s="278">
        <f>IF(E$60=0,0,E$60/NMM!E$10*1000)</f>
        <v>6.7225368072206946</v>
      </c>
      <c r="F201" s="278">
        <f>IF(F$60=0,0,F$60/NMM!F$10*1000)</f>
        <v>7.1218469843351633</v>
      </c>
      <c r="G201" s="278">
        <f>IF(G$60=0,0,G$60/NMM!G$10*1000)</f>
        <v>6.5819251697048813</v>
      </c>
      <c r="H201" s="278">
        <f>IF(H$60=0,0,H$60/NMM!H$10*1000)</f>
        <v>6.4694817447888333</v>
      </c>
      <c r="I201" s="278">
        <f>IF(I$60=0,0,I$60/NMM!I$10*1000)</f>
        <v>6.4641142112462502</v>
      </c>
      <c r="J201" s="278">
        <f>IF(J$60=0,0,J$60/NMM!J$10*1000)</f>
        <v>6.5851944234800852</v>
      </c>
      <c r="K201" s="278">
        <f>IF(K$60=0,0,K$60/NMM!K$10*1000)</f>
        <v>6.6119973211537886</v>
      </c>
      <c r="L201" s="278">
        <f>IF(L$60=0,0,L$60/NMM!L$10*1000)</f>
        <v>6.3394621658624697</v>
      </c>
      <c r="M201" s="278">
        <f>IF(M$60=0,0,M$60/NMM!M$10*1000)</f>
        <v>6.4398696846235408</v>
      </c>
      <c r="N201" s="278">
        <f>IF(N$60=0,0,N$60/NMM!N$10*1000)</f>
        <v>6.7401116510892347</v>
      </c>
      <c r="O201" s="278">
        <f>IF(O$60=0,0,O$60/NMM!O$10*1000)</f>
        <v>6.6874574309002703</v>
      </c>
      <c r="P201" s="278">
        <f>IF(P$60=0,0,P$60/NMM!P$10*1000)</f>
        <v>7.032317751179181</v>
      </c>
      <c r="Q201" s="278">
        <f>IF(Q$60=0,0,Q$60/NMM!Q$10*1000)</f>
        <v>7.1677608508064994</v>
      </c>
      <c r="R201" s="278">
        <f>IF(R$60=0,0,R$60/NMM!R$10*1000)</f>
        <v>7.0700401079338908</v>
      </c>
      <c r="S201" s="278">
        <f>IF(S$60=0,0,S$60/NMM!S$10*1000)</f>
        <v>7.2306889445484011</v>
      </c>
      <c r="T201" s="278">
        <f>IF(T$60=0,0,T$60/NMM!T$10*1000)</f>
        <v>7.1810475787483927</v>
      </c>
      <c r="U201" s="278">
        <f>IF(U$60=0,0,U$60/NMM!U$10*1000)</f>
        <v>7.3550966643417217</v>
      </c>
      <c r="V201" s="278">
        <f>IF(V$60=0,0,V$60/NMM!V$10*1000)</f>
        <v>7.7720512358093012</v>
      </c>
      <c r="W201" s="278">
        <f>IF(W$60=0,0,W$60/NMM!W$10*1000)</f>
        <v>6.6561512334709825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32.252119210158725</v>
      </c>
      <c r="C202" s="278">
        <f>IF(C$79=0,0,C$79/NMM!C$10*1000)</f>
        <v>30.684297540084266</v>
      </c>
      <c r="D202" s="278">
        <f>IF(D$79=0,0,D$79/NMM!D$10*1000)</f>
        <v>31.721725361343143</v>
      </c>
      <c r="E202" s="278">
        <f>IF(E$79=0,0,E$79/NMM!E$10*1000)</f>
        <v>30.430842074773899</v>
      </c>
      <c r="F202" s="278">
        <f>IF(F$79=0,0,F$79/NMM!F$10*1000)</f>
        <v>30.874996897462673</v>
      </c>
      <c r="G202" s="278">
        <f>IF(G$79=0,0,G$79/NMM!G$10*1000)</f>
        <v>28.777657602103147</v>
      </c>
      <c r="H202" s="278">
        <f>IF(H$79=0,0,H$79/NMM!H$10*1000)</f>
        <v>27.799759766029748</v>
      </c>
      <c r="I202" s="278">
        <f>IF(I$79=0,0,I$79/NMM!I$10*1000)</f>
        <v>27.815874861862564</v>
      </c>
      <c r="J202" s="278">
        <f>IF(J$79=0,0,J$79/NMM!J$10*1000)</f>
        <v>28.651373038891983</v>
      </c>
      <c r="K202" s="278">
        <f>IF(K$79=0,0,K$79/NMM!K$10*1000)</f>
        <v>28.985338478158653</v>
      </c>
      <c r="L202" s="278">
        <f>IF(L$79=0,0,L$79/NMM!L$10*1000)</f>
        <v>27.534730738444363</v>
      </c>
      <c r="M202" s="278">
        <f>IF(M$79=0,0,M$79/NMM!M$10*1000)</f>
        <v>27.981274614538428</v>
      </c>
      <c r="N202" s="278">
        <f>IF(N$79=0,0,N$79/NMM!N$10*1000)</f>
        <v>28.474028884922184</v>
      </c>
      <c r="O202" s="278">
        <f>IF(O$79=0,0,O$79/NMM!O$10*1000)</f>
        <v>27.653246215860364</v>
      </c>
      <c r="P202" s="278">
        <f>IF(P$79=0,0,P$79/NMM!P$10*1000)</f>
        <v>26.868234162985527</v>
      </c>
      <c r="Q202" s="278">
        <f>IF(Q$79=0,0,Q$79/NMM!Q$10*1000)</f>
        <v>27.749137396079814</v>
      </c>
      <c r="R202" s="278">
        <f>IF(R$79=0,0,R$79/NMM!R$10*1000)</f>
        <v>27.1644567325854</v>
      </c>
      <c r="S202" s="278">
        <f>IF(S$79=0,0,S$79/NMM!S$10*1000)</f>
        <v>26.972040394222187</v>
      </c>
      <c r="T202" s="278">
        <f>IF(T$79=0,0,T$79/NMM!T$10*1000)</f>
        <v>26.234016693802776</v>
      </c>
      <c r="U202" s="278">
        <f>IF(U$79=0,0,U$79/NMM!U$10*1000)</f>
        <v>26.092740242109368</v>
      </c>
      <c r="V202" s="278">
        <f>IF(V$79=0,0,V$79/NMM!V$10*1000)</f>
        <v>28.295699774590222</v>
      </c>
      <c r="W202" s="278">
        <f>IF(W$79=0,0,W$79/NMM!W$10*1000)</f>
        <v>27.162075713891433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5.3204696928564754</v>
      </c>
      <c r="C203" s="279">
        <f>IF(C$89=0,0,C$89/NMM!C$10*1000)</f>
        <v>5.2414857200316396</v>
      </c>
      <c r="D203" s="279">
        <f>IF(D$89=0,0,D$89/NMM!D$10*1000)</f>
        <v>5.5026046493954306</v>
      </c>
      <c r="E203" s="279">
        <f>IF(E$89=0,0,E$89/NMM!E$10*1000)</f>
        <v>5.0106452754674615</v>
      </c>
      <c r="F203" s="279">
        <f>IF(F$89=0,0,F$89/NMM!F$10*1000)</f>
        <v>4.905174292829356</v>
      </c>
      <c r="G203" s="279">
        <f>IF(G$89=0,0,G$89/NMM!G$10*1000)</f>
        <v>4.4775394551191487</v>
      </c>
      <c r="H203" s="279">
        <f>IF(H$89=0,0,H$89/NMM!H$10*1000)</f>
        <v>4.665806365596616</v>
      </c>
      <c r="I203" s="279">
        <f>IF(I$89=0,0,I$89/NMM!I$10*1000)</f>
        <v>4.6885050115459688</v>
      </c>
      <c r="J203" s="279">
        <f>IF(J$89=0,0,J$89/NMM!J$10*1000)</f>
        <v>4.5660641504136539</v>
      </c>
      <c r="K203" s="279">
        <f>IF(K$89=0,0,K$89/NMM!K$10*1000)</f>
        <v>4.942635384480961</v>
      </c>
      <c r="L203" s="279">
        <f>IF(L$89=0,0,L$89/NMM!L$10*1000)</f>
        <v>4.7848727300510001</v>
      </c>
      <c r="M203" s="279">
        <f>IF(M$89=0,0,M$89/NMM!M$10*1000)</f>
        <v>4.7198478404193676</v>
      </c>
      <c r="N203" s="279">
        <f>IF(N$89=0,0,N$89/NMM!N$10*1000)</f>
        <v>4.5953274492051879</v>
      </c>
      <c r="O203" s="279">
        <f>IF(O$89=0,0,O$89/NMM!O$10*1000)</f>
        <v>4.4989987884734806</v>
      </c>
      <c r="P203" s="279">
        <f>IF(P$89=0,0,P$89/NMM!P$10*1000)</f>
        <v>4.6213100533432101</v>
      </c>
      <c r="Q203" s="279">
        <f>IF(Q$89=0,0,Q$89/NMM!Q$10*1000)</f>
        <v>4.2742967533322425</v>
      </c>
      <c r="R203" s="279">
        <f>IF(R$89=0,0,R$89/NMM!R$10*1000)</f>
        <v>4.4718328362873052</v>
      </c>
      <c r="S203" s="279">
        <f>IF(S$89=0,0,S$89/NMM!S$10*1000)</f>
        <v>4.7504397543844217</v>
      </c>
      <c r="T203" s="279">
        <f>IF(T$89=0,0,T$89/NMM!T$10*1000)</f>
        <v>4.5309057551505614</v>
      </c>
      <c r="U203" s="279">
        <f>IF(U$89=0,0,U$89/NMM!U$10*1000)</f>
        <v>4.5516482481794975</v>
      </c>
      <c r="V203" s="279">
        <f>IF(V$89=0,0,V$89/NMM!V$10*1000)</f>
        <v>4.7799816204474554</v>
      </c>
      <c r="W203" s="279">
        <f>IF(W$89=0,0,W$89/NMM!W$10*1000)</f>
        <v>4.5847806600450882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207.41165703742283</v>
      </c>
      <c r="C205" s="322">
        <f t="shared" si="51"/>
        <v>198.81800892067443</v>
      </c>
      <c r="D205" s="322">
        <f t="shared" si="51"/>
        <v>201.01905540297224</v>
      </c>
      <c r="E205" s="322">
        <f t="shared" si="51"/>
        <v>198.40372554346337</v>
      </c>
      <c r="F205" s="322">
        <f t="shared" si="51"/>
        <v>204.45500394154837</v>
      </c>
      <c r="G205" s="322">
        <f t="shared" si="51"/>
        <v>198.33926579979146</v>
      </c>
      <c r="H205" s="322">
        <f t="shared" si="51"/>
        <v>189.79759815221655</v>
      </c>
      <c r="I205" s="322">
        <f t="shared" si="51"/>
        <v>189.46809474135696</v>
      </c>
      <c r="J205" s="322">
        <f t="shared" si="51"/>
        <v>185.55651638195724</v>
      </c>
      <c r="K205" s="322">
        <f t="shared" si="51"/>
        <v>189.69955089343756</v>
      </c>
      <c r="L205" s="322">
        <f t="shared" si="51"/>
        <v>174.94408904403394</v>
      </c>
      <c r="M205" s="322">
        <f t="shared" si="51"/>
        <v>176.92661593070557</v>
      </c>
      <c r="N205" s="322">
        <f t="shared" si="51"/>
        <v>174.5700949686246</v>
      </c>
      <c r="O205" s="322">
        <f t="shared" si="51"/>
        <v>161.80073193761072</v>
      </c>
      <c r="P205" s="322">
        <f t="shared" si="51"/>
        <v>161.89200667940571</v>
      </c>
      <c r="Q205" s="322">
        <f t="shared" si="51"/>
        <v>157.70034144675614</v>
      </c>
      <c r="R205" s="322">
        <f t="shared" si="51"/>
        <v>148.09490744039357</v>
      </c>
      <c r="S205" s="322">
        <f t="shared" si="51"/>
        <v>147.54184251745716</v>
      </c>
      <c r="T205" s="322">
        <f t="shared" si="51"/>
        <v>136.42666415376254</v>
      </c>
      <c r="U205" s="322">
        <f t="shared" si="51"/>
        <v>134.82238373003929</v>
      </c>
      <c r="V205" s="322">
        <f t="shared" si="51"/>
        <v>142.31494194324489</v>
      </c>
      <c r="W205" s="322">
        <f t="shared" si="51"/>
        <v>129.40646046820672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1.7609472117065492</v>
      </c>
      <c r="C206" s="275">
        <f>IF(C$100=0,0,C$100/NMM!C$11*1000)</f>
        <v>1.6879862175860718</v>
      </c>
      <c r="D206" s="275">
        <f>IF(D$100=0,0,D$100/NMM!D$11*1000)</f>
        <v>1.7066733382676702</v>
      </c>
      <c r="E206" s="275">
        <f>IF(E$100=0,0,E$100/NMM!E$11*1000)</f>
        <v>1.6844689072848114</v>
      </c>
      <c r="F206" s="275">
        <f>IF(F$100=0,0,F$100/NMM!F$11*1000)</f>
        <v>1.7358449098420858</v>
      </c>
      <c r="G206" s="275">
        <f>IF(G$100=0,0,G$100/NMM!G$11*1000)</f>
        <v>1.6839216371481267</v>
      </c>
      <c r="H206" s="275">
        <f>IF(H$100=0,0,H$100/NMM!H$11*1000)</f>
        <v>1.6114019627854466</v>
      </c>
      <c r="I206" s="275">
        <f>IF(I$100=0,0,I$100/NMM!I$11*1000)</f>
        <v>1.6086044434903422</v>
      </c>
      <c r="J206" s="275">
        <f>IF(J$100=0,0,J$100/NMM!J$11*1000)</f>
        <v>1.5753947237297423</v>
      </c>
      <c r="K206" s="275">
        <f>IF(K$100=0,0,K$100/NMM!K$11*1000)</f>
        <v>1.6105695310435331</v>
      </c>
      <c r="L206" s="275">
        <f>IF(L$100=0,0,L$100/NMM!L$11*1000)</f>
        <v>1.485294077521327</v>
      </c>
      <c r="M206" s="275">
        <f>IF(M$100=0,0,M$100/NMM!M$11*1000)</f>
        <v>1.5021259434013576</v>
      </c>
      <c r="N206" s="275">
        <f>IF(N$100=0,0,N$100/NMM!N$11*1000)</f>
        <v>1.482118827713254</v>
      </c>
      <c r="O206" s="275">
        <f>IF(O$100=0,0,O$100/NMM!O$11*1000)</f>
        <v>1.3737055661545234</v>
      </c>
      <c r="P206" s="275">
        <f>IF(P$100=0,0,P$100/NMM!P$11*1000)</f>
        <v>1.3744804985004746</v>
      </c>
      <c r="Q206" s="275">
        <f>IF(Q$100=0,0,Q$100/NMM!Q$11*1000)</f>
        <v>1.3388928111487328</v>
      </c>
      <c r="R206" s="275">
        <f>IF(R$100=0,0,R$100/NMM!R$11*1000)</f>
        <v>1.2573416463187022</v>
      </c>
      <c r="S206" s="275">
        <f>IF(S$100=0,0,S$100/NMM!S$11*1000)</f>
        <v>1.2526460658102099</v>
      </c>
      <c r="T206" s="275">
        <f>IF(T$100=0,0,T$100/NMM!T$11*1000)</f>
        <v>1.1582770094768575</v>
      </c>
      <c r="U206" s="275">
        <f>IF(U$100=0,0,U$100/NMM!U$11*1000)</f>
        <v>1.1446564966314554</v>
      </c>
      <c r="V206" s="275">
        <f>IF(V$100=0,0,V$100/NMM!V$11*1000)</f>
        <v>1.2082691193863841</v>
      </c>
      <c r="W206" s="275">
        <f>IF(W$100=0,0,W$100/NMM!W$11*1000)</f>
        <v>1.0986747273183768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1.9743553830031433</v>
      </c>
      <c r="C207" s="276">
        <f>IF(C$101=0,0,C$101/NMM!C$11*1000)</f>
        <v>1.8925522883201267</v>
      </c>
      <c r="D207" s="276">
        <f>IF(D$101=0,0,D$101/NMM!D$11*1000)</f>
        <v>1.9135040903192266</v>
      </c>
      <c r="E207" s="276">
        <f>IF(E$101=0,0,E$101/NMM!E$11*1000)</f>
        <v>1.8886087172233781</v>
      </c>
      <c r="F207" s="276">
        <f>IF(F$101=0,0,F$101/NMM!F$11*1000)</f>
        <v>1.9462109477342147</v>
      </c>
      <c r="G207" s="276">
        <f>IF(G$101=0,0,G$101/NMM!G$11*1000)</f>
        <v>1.887995123736226</v>
      </c>
      <c r="H207" s="276">
        <f>IF(H$101=0,0,H$101/NMM!H$11*1000)</f>
        <v>1.8066868320965042</v>
      </c>
      <c r="I207" s="276">
        <f>IF(I$101=0,0,I$101/NMM!I$11*1000)</f>
        <v>1.8035502830604926</v>
      </c>
      <c r="J207" s="276">
        <f>IF(J$101=0,0,J$101/NMM!J$11*1000)</f>
        <v>1.7663158966226262</v>
      </c>
      <c r="K207" s="276">
        <f>IF(K$101=0,0,K$101/NMM!K$11*1000)</f>
        <v>1.8057535184345699</v>
      </c>
      <c r="L207" s="276">
        <f>IF(L$101=0,0,L$101/NMM!L$11*1000)</f>
        <v>1.6652960053555552</v>
      </c>
      <c r="M207" s="276">
        <f>IF(M$101=0,0,M$101/NMM!M$11*1000)</f>
        <v>1.6841677152996715</v>
      </c>
      <c r="N207" s="276">
        <f>IF(N$101=0,0,N$101/NMM!N$11*1000)</f>
        <v>1.6617359488647803</v>
      </c>
      <c r="O207" s="276">
        <f>IF(O$101=0,0,O$101/NMM!O$11*1000)</f>
        <v>1.5401841470137905</v>
      </c>
      <c r="P207" s="276">
        <f>IF(P$101=0,0,P$101/NMM!P$11*1000)</f>
        <v>1.5410529929613122</v>
      </c>
      <c r="Q207" s="276">
        <f>IF(Q$101=0,0,Q$101/NMM!Q$11*1000)</f>
        <v>1.501152454419074</v>
      </c>
      <c r="R207" s="276">
        <f>IF(R$101=0,0,R$101/NMM!R$11*1000)</f>
        <v>1.4097181512202237</v>
      </c>
      <c r="S207" s="276">
        <f>IF(S$101=0,0,S$101/NMM!S$11*1000)</f>
        <v>1.4044535160331855</v>
      </c>
      <c r="T207" s="276">
        <f>IF(T$101=0,0,T$101/NMM!T$11*1000)</f>
        <v>1.2986479284936714</v>
      </c>
      <c r="U207" s="276">
        <f>IF(U$101=0,0,U$101/NMM!U$11*1000)</f>
        <v>1.2833767535959737</v>
      </c>
      <c r="V207" s="276">
        <f>IF(V$101=0,0,V$101/NMM!V$11*1000)</f>
        <v>1.3546985532093916</v>
      </c>
      <c r="W207" s="276">
        <f>IF(W$101=0,0,W$101/NMM!W$11*1000)</f>
        <v>1.2318224803277225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3.4812751374851634</v>
      </c>
      <c r="C208" s="276">
        <f>IF(C$102=0,0,C$102/NMM!C$11*1000)</f>
        <v>3.6126275264615892</v>
      </c>
      <c r="D208" s="276">
        <f>IF(D$102=0,0,D$102/NMM!D$11*1000)</f>
        <v>3.7683225672183109</v>
      </c>
      <c r="E208" s="276">
        <f>IF(E$102=0,0,E$102/NMM!E$11*1000)</f>
        <v>3.4348096625640632</v>
      </c>
      <c r="F208" s="276">
        <f>IF(F$102=0,0,F$102/NMM!F$11*1000)</f>
        <v>3.4459718486558137</v>
      </c>
      <c r="G208" s="276">
        <f>IF(G$102=0,0,G$102/NMM!G$11*1000)</f>
        <v>3.2707191319961493</v>
      </c>
      <c r="H208" s="276">
        <f>IF(H$102=0,0,H$102/NMM!H$11*1000)</f>
        <v>3.5942934532168613</v>
      </c>
      <c r="I208" s="276">
        <f>IF(I$102=0,0,I$102/NMM!I$11*1000)</f>
        <v>3.5330605280962524</v>
      </c>
      <c r="J208" s="276">
        <f>IF(J$102=0,0,J$102/NMM!J$11*1000)</f>
        <v>3.223108960648005</v>
      </c>
      <c r="K208" s="276">
        <f>IF(K$102=0,0,K$102/NMM!K$11*1000)</f>
        <v>3.7846131596937331</v>
      </c>
      <c r="L208" s="276">
        <f>IF(L$102=0,0,L$102/NMM!L$11*1000)</f>
        <v>3.564768635356161</v>
      </c>
      <c r="M208" s="276">
        <f>IF(M$102=0,0,M$102/NMM!M$11*1000)</f>
        <v>3.5119495259907825</v>
      </c>
      <c r="N208" s="276">
        <f>IF(N$102=0,0,N$102/NMM!N$11*1000)</f>
        <v>3.2176441947011005</v>
      </c>
      <c r="O208" s="276">
        <f>IF(O$102=0,0,O$102/NMM!O$11*1000)</f>
        <v>2.9973567644903039</v>
      </c>
      <c r="P208" s="276">
        <f>IF(P$102=0,0,P$102/NMM!P$11*1000)</f>
        <v>3.1426499774373782</v>
      </c>
      <c r="Q208" s="276">
        <f>IF(Q$102=0,0,Q$102/NMM!Q$11*1000)</f>
        <v>2.7603101775325229</v>
      </c>
      <c r="R208" s="276">
        <f>IF(R$102=0,0,R$102/NMM!R$11*1000)</f>
        <v>2.67378650741529</v>
      </c>
      <c r="S208" s="276">
        <f>IF(S$102=0,0,S$102/NMM!S$11*1000)</f>
        <v>2.9212300040216448</v>
      </c>
      <c r="T208" s="276">
        <f>IF(T$102=0,0,T$102/NMM!T$11*1000)</f>
        <v>2.6266461903894656</v>
      </c>
      <c r="U208" s="276">
        <f>IF(U$102=0,0,U$102/NMM!U$11*1000)</f>
        <v>2.6493567761632115</v>
      </c>
      <c r="V208" s="276">
        <f>IF(V$102=0,0,V$102/NMM!V$11*1000)</f>
        <v>2.7713935831965868</v>
      </c>
      <c r="W208" s="276">
        <f>IF(W$102=0,0,W$102/NMM!W$11*1000)</f>
        <v>2.5382429408853735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1.5805160142541947</v>
      </c>
      <c r="C209" s="276">
        <f>IF(C$103=0,0,C$103/NMM!C$11*1000)</f>
        <v>1.5150307919507013</v>
      </c>
      <c r="D209" s="276">
        <f>IF(D$103=0,0,D$103/NMM!D$11*1000)</f>
        <v>1.5318031820037474</v>
      </c>
      <c r="E209" s="276">
        <f>IF(E$103=0,0,E$103/NMM!E$11*1000)</f>
        <v>1.5118738743433553</v>
      </c>
      <c r="F209" s="276">
        <f>IF(F$103=0,0,F$103/NMM!F$11*1000)</f>
        <v>1.5579857590440014</v>
      </c>
      <c r="G209" s="276">
        <f>IF(G$103=0,0,G$103/NMM!G$11*1000)</f>
        <v>1.5113826789177327</v>
      </c>
      <c r="H209" s="276">
        <f>IF(H$103=0,0,H$103/NMM!H$11*1000)</f>
        <v>1.4462935576103213</v>
      </c>
      <c r="I209" s="276">
        <f>IF(I$103=0,0,I$103/NMM!I$11*1000)</f>
        <v>1.4437826793643955</v>
      </c>
      <c r="J209" s="276">
        <f>IF(J$103=0,0,J$103/NMM!J$11*1000)</f>
        <v>1.4139757132261803</v>
      </c>
      <c r="K209" s="276">
        <f>IF(K$103=0,0,K$103/NMM!K$11*1000)</f>
        <v>1.4455464189737273</v>
      </c>
      <c r="L209" s="276">
        <f>IF(L$103=0,0,L$103/NMM!L$11*1000)</f>
        <v>1.3331070118361794</v>
      </c>
      <c r="M209" s="276">
        <f>IF(M$103=0,0,M$103/NMM!M$11*1000)</f>
        <v>1.3482142412842364</v>
      </c>
      <c r="N209" s="276">
        <f>IF(N$103=0,0,N$103/NMM!N$11*1000)</f>
        <v>1.33025710632081</v>
      </c>
      <c r="O209" s="276">
        <f>IF(O$103=0,0,O$103/NMM!O$11*1000)</f>
        <v>1.2329521474259617</v>
      </c>
      <c r="P209" s="276">
        <f>IF(P$103=0,0,P$103/NMM!P$11*1000)</f>
        <v>1.2336476782031462</v>
      </c>
      <c r="Q209" s="276">
        <f>IF(Q$103=0,0,Q$103/NMM!Q$11*1000)</f>
        <v>1.2017063971722459</v>
      </c>
      <c r="R209" s="276">
        <f>IF(R$103=0,0,R$103/NMM!R$11*1000)</f>
        <v>1.1285111752268731</v>
      </c>
      <c r="S209" s="276">
        <f>IF(S$103=0,0,S$103/NMM!S$11*1000)</f>
        <v>1.1242967160196036</v>
      </c>
      <c r="T209" s="276">
        <f>IF(T$103=0,0,T$103/NMM!T$11*1000)</f>
        <v>1.0395969568255872</v>
      </c>
      <c r="U209" s="276">
        <f>IF(U$103=0,0,U$103/NMM!U$11*1000)</f>
        <v>1.0273720368896559</v>
      </c>
      <c r="V209" s="276">
        <f>IF(V$103=0,0,V$103/NMM!V$11*1000)</f>
        <v>1.0844667460918931</v>
      </c>
      <c r="W209" s="276">
        <f>IF(W$103=0,0,W$103/NMM!W$11*1000)</f>
        <v>0.98610167836900953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1.6598781295915914</v>
      </c>
      <c r="C210" s="277">
        <f>IF(C$104=0,0,C$104/NMM!C$11*1000)</f>
        <v>1.5917794465896917</v>
      </c>
      <c r="D210" s="277">
        <f>IF(D$104=0,0,D$104/NMM!D$11*1000)</f>
        <v>1.6122673755527452</v>
      </c>
      <c r="E210" s="277">
        <f>IF(E$104=0,0,E$104/NMM!E$11*1000)</f>
        <v>1.58818912723497</v>
      </c>
      <c r="F210" s="277">
        <f>IF(F$104=0,0,F$104/NMM!F$11*1000)</f>
        <v>1.6368968827061574</v>
      </c>
      <c r="G210" s="277">
        <f>IF(G$104=0,0,G$104/NMM!G$11*1000)</f>
        <v>1.5877342171879252</v>
      </c>
      <c r="H210" s="277">
        <f>IF(H$104=0,0,H$104/NMM!H$11*1000)</f>
        <v>1.5305892111810719</v>
      </c>
      <c r="I210" s="277">
        <f>IF(I$104=0,0,I$104/NMM!I$11*1000)</f>
        <v>1.5276913974429653</v>
      </c>
      <c r="J210" s="277">
        <f>IF(J$104=0,0,J$104/NMM!J$11*1000)</f>
        <v>1.4881353891781726</v>
      </c>
      <c r="K210" s="277">
        <f>IF(K$104=0,0,K$104/NMM!K$11*1000)</f>
        <v>1.547338878505635</v>
      </c>
      <c r="L210" s="277">
        <f>IF(L$104=0,0,L$104/NMM!L$11*1000)</f>
        <v>1.4291853475373442</v>
      </c>
      <c r="M210" s="277">
        <f>IF(M$104=0,0,M$104/NMM!M$11*1000)</f>
        <v>1.4449815669381521</v>
      </c>
      <c r="N210" s="277">
        <f>IF(N$104=0,0,N$104/NMM!N$11*1000)</f>
        <v>1.4072574326946543</v>
      </c>
      <c r="O210" s="277">
        <f>IF(O$104=0,0,O$104/NMM!O$11*1000)</f>
        <v>1.3035381812915456</v>
      </c>
      <c r="P210" s="277">
        <f>IF(P$104=0,0,P$104/NMM!P$11*1000)</f>
        <v>1.3092250702186041</v>
      </c>
      <c r="Q210" s="277">
        <f>IF(Q$104=0,0,Q$104/NMM!Q$11*1000)</f>
        <v>1.2653344870397023</v>
      </c>
      <c r="R210" s="277">
        <f>IF(R$104=0,0,R$104/NMM!R$11*1000)</f>
        <v>1.189795214994269</v>
      </c>
      <c r="S210" s="277">
        <f>IF(S$104=0,0,S$104/NMM!S$11*1000)</f>
        <v>1.1926781742502008</v>
      </c>
      <c r="T210" s="277">
        <f>IF(T$104=0,0,T$104/NMM!T$11*1000)</f>
        <v>1.0994600846719371</v>
      </c>
      <c r="U210" s="277">
        <f>IF(U$104=0,0,U$104/NMM!U$11*1000)</f>
        <v>1.0888093071548097</v>
      </c>
      <c r="V210" s="277">
        <f>IF(V$104=0,0,V$104/NMM!V$11*1000)</f>
        <v>1.1508228015769291</v>
      </c>
      <c r="W210" s="277">
        <f>IF(W$104=0,0,W$104/NMM!W$11*1000)</f>
        <v>1.0563852557662077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154.21614778376866</v>
      </c>
      <c r="C211" s="278">
        <f>IF(C$110=0,0,C$110/NMM!C$11*1000)</f>
        <v>145.39148451052313</v>
      </c>
      <c r="D211" s="278">
        <f>IF(D$110=0,0,D$110/NMM!D$11*1000)</f>
        <v>145.97637773274553</v>
      </c>
      <c r="E211" s="278">
        <f>IF(E$110=0,0,E$110/NMM!E$11*1000)</f>
        <v>146.59303490953019</v>
      </c>
      <c r="F211" s="278">
        <f>IF(F$110=0,0,F$110/NMM!F$11*1000)</f>
        <v>151.89065315995671</v>
      </c>
      <c r="G211" s="278">
        <f>IF(G$110=0,0,G$110/NMM!G$11*1000)</f>
        <v>147.98498493467736</v>
      </c>
      <c r="H211" s="278">
        <f>IF(H$110=0,0,H$110/NMM!H$11*1000)</f>
        <v>137.49896374814347</v>
      </c>
      <c r="I211" s="278">
        <f>IF(I$110=0,0,I$110/NMM!I$11*1000)</f>
        <v>137.74625617020143</v>
      </c>
      <c r="J211" s="278">
        <f>IF(J$110=0,0,J$110/NMM!J$11*1000)</f>
        <v>137.00351162863598</v>
      </c>
      <c r="K211" s="278">
        <f>IF(K$110=0,0,K$110/NMM!K$11*1000)</f>
        <v>135.71415898444369</v>
      </c>
      <c r="L211" s="278">
        <f>IF(L$110=0,0,L$110/NMM!L$11*1000)</f>
        <v>124.49742079701694</v>
      </c>
      <c r="M211" s="278">
        <f>IF(M$110=0,0,M$110/NMM!M$11*1000)</f>
        <v>126.73206215275049</v>
      </c>
      <c r="N211" s="278">
        <f>IF(N$110=0,0,N$110/NMM!N$11*1000)</f>
        <v>127.24768761462742</v>
      </c>
      <c r="O211" s="278">
        <f>IF(O$110=0,0,O$110/NMM!O$11*1000)</f>
        <v>117.80739511228234</v>
      </c>
      <c r="P211" s="278">
        <f>IF(P$110=0,0,P$110/NMM!P$11*1000)</f>
        <v>116.60077407588182</v>
      </c>
      <c r="Q211" s="278">
        <f>IF(Q$110=0,0,Q$110/NMM!Q$11*1000)</f>
        <v>116.2496222536797</v>
      </c>
      <c r="R211" s="278">
        <f>IF(R$110=0,0,R$110/NMM!R$11*1000)</f>
        <v>108.44665560830354</v>
      </c>
      <c r="S211" s="278">
        <f>IF(S$110=0,0,S$110/NMM!S$11*1000)</f>
        <v>105.76090415194514</v>
      </c>
      <c r="T211" s="278">
        <f>IF(T$110=0,0,T$110/NMM!T$11*1000)</f>
        <v>98.454620918731607</v>
      </c>
      <c r="U211" s="278">
        <f>IF(U$110=0,0,U$110/NMM!U$11*1000)</f>
        <v>96.821304716624581</v>
      </c>
      <c r="V211" s="278">
        <f>IF(V$110=0,0,V$110/NMM!V$11*1000)</f>
        <v>102.42320010227392</v>
      </c>
      <c r="W211" s="278">
        <f>IF(W$110=0,0,W$110/NMM!W$11*1000)</f>
        <v>92.962877093465067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14.334500258270436</v>
      </c>
      <c r="C212" s="278">
        <f>IF(C$118=0,0,C$118/NMM!C$11*1000)</f>
        <v>14.875356921230775</v>
      </c>
      <c r="D212" s="278">
        <f>IF(D$118=0,0,D$118/NMM!D$11*1000)</f>
        <v>15.516446899413568</v>
      </c>
      <c r="E212" s="278">
        <f>IF(E$118=0,0,E$118/NMM!E$11*1000)</f>
        <v>14.143173995348759</v>
      </c>
      <c r="F212" s="278">
        <f>IF(F$118=0,0,F$118/NMM!F$11*1000)</f>
        <v>14.189135418418198</v>
      </c>
      <c r="G212" s="278">
        <f>IF(G$118=0,0,G$118/NMM!G$11*1000)</f>
        <v>13.467514744093872</v>
      </c>
      <c r="H212" s="278">
        <f>IF(H$118=0,0,H$118/NMM!H$11*1000)</f>
        <v>14.799864532010554</v>
      </c>
      <c r="I212" s="278">
        <f>IF(I$118=0,0,I$118/NMM!I$11*1000)</f>
        <v>14.547731808714781</v>
      </c>
      <c r="J212" s="278">
        <f>IF(J$118=0,0,J$118/NMM!J$11*1000)</f>
        <v>13.271475078588065</v>
      </c>
      <c r="K212" s="278">
        <f>IF(K$118=0,0,K$118/NMM!K$11*1000)</f>
        <v>15.583525051189591</v>
      </c>
      <c r="L212" s="278">
        <f>IF(L$118=0,0,L$118/NMM!L$11*1000)</f>
        <v>14.678293127127187</v>
      </c>
      <c r="M212" s="278">
        <f>IF(M$118=0,0,M$118/NMM!M$11*1000)</f>
        <v>14.460805135819907</v>
      </c>
      <c r="N212" s="278">
        <f>IF(N$118=0,0,N$118/NMM!N$11*1000)</f>
        <v>13.248973355574623</v>
      </c>
      <c r="O212" s="278">
        <f>IF(O$118=0,0,O$118/NMM!O$11*1000)</f>
        <v>12.341917722065713</v>
      </c>
      <c r="P212" s="278">
        <f>IF(P$118=0,0,P$118/NMM!P$11*1000)</f>
        <v>12.940177128824157</v>
      </c>
      <c r="Q212" s="278">
        <f>IF(Q$118=0,0,Q$118/NMM!Q$11*1000)</f>
        <v>11.365854576300373</v>
      </c>
      <c r="R212" s="278">
        <f>IF(R$118=0,0,R$118/NMM!R$11*1000)</f>
        <v>11.009584668677409</v>
      </c>
      <c r="S212" s="278">
        <f>IF(S$118=0,0,S$118/NMM!S$11*1000)</f>
        <v>12.028458134844595</v>
      </c>
      <c r="T212" s="278">
        <f>IF(T$118=0,0,T$118/NMM!T$11*1000)</f>
        <v>10.815479675565669</v>
      </c>
      <c r="U212" s="278">
        <f>IF(U$118=0,0,U$118/NMM!U$11*1000)</f>
        <v>10.908992794978117</v>
      </c>
      <c r="V212" s="278">
        <f>IF(V$118=0,0,V$118/NMM!V$11*1000)</f>
        <v>11.411491613041116</v>
      </c>
      <c r="W212" s="278">
        <f>IF(W$118=0,0,W$118/NMM!W$11*1000)</f>
        <v>10.451470410913352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15.61325227350177</v>
      </c>
      <c r="C213" s="278">
        <f>IF(C$119=0,0,C$119/NMM!C$11*1000)</f>
        <v>14.97779581137562</v>
      </c>
      <c r="D213" s="278">
        <f>IF(D$119=0,0,D$119/NMM!D$11*1000)</f>
        <v>15.148215291820874</v>
      </c>
      <c r="E213" s="278">
        <f>IF(E$119=0,0,E$119/NMM!E$11*1000)</f>
        <v>14.939503400237998</v>
      </c>
      <c r="F213" s="278">
        <f>IF(F$119=0,0,F$119/NMM!F$11*1000)</f>
        <v>15.391230334141047</v>
      </c>
      <c r="G213" s="278">
        <f>IF(G$119=0,0,G$119/NMM!G$11*1000)</f>
        <v>14.927846329611851</v>
      </c>
      <c r="H213" s="278">
        <f>IF(H$119=0,0,H$119/NMM!H$11*1000)</f>
        <v>14.303471888147461</v>
      </c>
      <c r="I213" s="278">
        <f>IF(I$119=0,0,I$119/NMM!I$11*1000)</f>
        <v>14.276364432440772</v>
      </c>
      <c r="J213" s="278">
        <f>IF(J$119=0,0,J$119/NMM!J$11*1000)</f>
        <v>13.972359690434514</v>
      </c>
      <c r="K213" s="278">
        <f>IF(K$119=0,0,K$119/NMM!K$11*1000)</f>
        <v>14.302746074706961</v>
      </c>
      <c r="L213" s="278">
        <f>IF(L$119=0,0,L$119/NMM!L$11*1000)</f>
        <v>13.193170175000523</v>
      </c>
      <c r="M213" s="278">
        <f>IF(M$119=0,0,M$119/NMM!M$11*1000)</f>
        <v>13.33882198956627</v>
      </c>
      <c r="N213" s="278">
        <f>IF(N$119=0,0,N$119/NMM!N$11*1000)</f>
        <v>13.15225964776903</v>
      </c>
      <c r="O213" s="278">
        <f>IF(O$119=0,0,O$119/NMM!O$11*1000)</f>
        <v>12.190894175658649</v>
      </c>
      <c r="P213" s="278">
        <f>IF(P$119=0,0,P$119/NMM!P$11*1000)</f>
        <v>12.203379665504926</v>
      </c>
      <c r="Q213" s="278">
        <f>IF(Q$119=0,0,Q$119/NMM!Q$11*1000)</f>
        <v>11.875628821380353</v>
      </c>
      <c r="R213" s="278">
        <f>IF(R$119=0,0,R$119/NMM!R$11*1000)</f>
        <v>11.155577379263576</v>
      </c>
      <c r="S213" s="278">
        <f>IF(S$119=0,0,S$119/NMM!S$11*1000)</f>
        <v>11.124090034209678</v>
      </c>
      <c r="T213" s="278">
        <f>IF(T$119=0,0,T$119/NMM!T$11*1000)</f>
        <v>10.283199679102996</v>
      </c>
      <c r="U213" s="278">
        <f>IF(U$119=0,0,U$119/NMM!U$11*1000)</f>
        <v>10.164336661713289</v>
      </c>
      <c r="V213" s="278">
        <f>IF(V$119=0,0,V$119/NMM!V$11*1000)</f>
        <v>10.728037677447329</v>
      </c>
      <c r="W213" s="278">
        <f>IF(W$119=0,0,W$119/NMM!W$11*1000)</f>
        <v>9.7549584375773613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12.790784845841332</v>
      </c>
      <c r="C214" s="279">
        <f>IF(C$127=0,0,C$127/NMM!C$11*1000)</f>
        <v>13.273395406636713</v>
      </c>
      <c r="D214" s="279">
        <f>IF(D$127=0,0,D$127/NMM!D$11*1000)</f>
        <v>13.845444925630588</v>
      </c>
      <c r="E214" s="279">
        <f>IF(E$127=0,0,E$127/NMM!E$11*1000)</f>
        <v>12.620062949695839</v>
      </c>
      <c r="F214" s="279">
        <f>IF(F$127=0,0,F$127/NMM!F$11*1000)</f>
        <v>12.661074681050104</v>
      </c>
      <c r="G214" s="279">
        <f>IF(G$127=0,0,G$127/NMM!G$11*1000)</f>
        <v>12.017167002422243</v>
      </c>
      <c r="H214" s="279">
        <f>IF(H$127=0,0,H$127/NMM!H$11*1000)</f>
        <v>13.206032967024827</v>
      </c>
      <c r="I214" s="279">
        <f>IF(I$127=0,0,I$127/NMM!I$11*1000)</f>
        <v>12.98105299854552</v>
      </c>
      <c r="J214" s="279">
        <f>IF(J$127=0,0,J$127/NMM!J$11*1000)</f>
        <v>11.842239300893985</v>
      </c>
      <c r="K214" s="279">
        <f>IF(K$127=0,0,K$127/NMM!K$11*1000)</f>
        <v>13.905299276446121</v>
      </c>
      <c r="L214" s="279">
        <f>IF(L$127=0,0,L$127/NMM!L$11*1000)</f>
        <v>13.097553867282747</v>
      </c>
      <c r="M214" s="279">
        <f>IF(M$127=0,0,M$127/NMM!M$11*1000)</f>
        <v>12.903487659654708</v>
      </c>
      <c r="N214" s="279">
        <f>IF(N$127=0,0,N$127/NMM!N$11*1000)</f>
        <v>11.822160840358915</v>
      </c>
      <c r="O214" s="279">
        <f>IF(O$127=0,0,O$127/NMM!O$11*1000)</f>
        <v>11.012788121227887</v>
      </c>
      <c r="P214" s="279">
        <f>IF(P$127=0,0,P$127/NMM!P$11*1000)</f>
        <v>11.546619591873885</v>
      </c>
      <c r="Q214" s="279">
        <f>IF(Q$127=0,0,Q$127/NMM!Q$11*1000)</f>
        <v>10.141839468083427</v>
      </c>
      <c r="R214" s="279">
        <f>IF(R$127=0,0,R$127/NMM!R$11*1000)</f>
        <v>9.8239370889737057</v>
      </c>
      <c r="S214" s="279">
        <f>IF(S$127=0,0,S$127/NMM!S$11*1000)</f>
        <v>10.733085720322887</v>
      </c>
      <c r="T214" s="279">
        <f>IF(T$127=0,0,T$127/NMM!T$11*1000)</f>
        <v>9.6507357105047706</v>
      </c>
      <c r="U214" s="279">
        <f>IF(U$127=0,0,U$127/NMM!U$11*1000)</f>
        <v>9.7341781862881849</v>
      </c>
      <c r="V214" s="279">
        <f>IF(V$127=0,0,V$127/NMM!V$11*1000)</f>
        <v>10.182561747021325</v>
      </c>
      <c r="W214" s="279">
        <f>IF(W$127=0,0,W$127/NMM!W$11*1000)</f>
        <v>9.3259274435842361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IT: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1809.5693334544219</v>
      </c>
      <c r="C5" s="225">
        <v>1784.7844854779401</v>
      </c>
      <c r="D5" s="225">
        <v>1890.687922353181</v>
      </c>
      <c r="E5" s="225">
        <v>1935.3725365501409</v>
      </c>
      <c r="F5" s="225">
        <v>1938.5711496207171</v>
      </c>
      <c r="G5" s="225">
        <v>1702.6997557386831</v>
      </c>
      <c r="H5" s="225">
        <v>2004.4303712062861</v>
      </c>
      <c r="I5" s="225">
        <v>1995.75392443294</v>
      </c>
      <c r="J5" s="225">
        <v>1816.3107578999541</v>
      </c>
      <c r="K5" s="225">
        <v>1472.754597642027</v>
      </c>
      <c r="L5" s="225">
        <v>1556.3505499048979</v>
      </c>
      <c r="M5" s="225">
        <v>1438.4515838119039</v>
      </c>
      <c r="N5" s="225">
        <v>1174.7181375066809</v>
      </c>
      <c r="O5" s="225">
        <v>959.99225448253344</v>
      </c>
      <c r="P5" s="225">
        <v>879.25334424691562</v>
      </c>
      <c r="Q5" s="225">
        <v>833.23894087102497</v>
      </c>
      <c r="R5" s="225">
        <v>824.35168705875537</v>
      </c>
      <c r="S5" s="225">
        <v>837.04616026302608</v>
      </c>
      <c r="T5" s="225">
        <v>764.1916052581272</v>
      </c>
      <c r="U5" s="225">
        <v>808.7987593568829</v>
      </c>
      <c r="V5" s="225">
        <v>872.02469732819213</v>
      </c>
      <c r="W5" s="225">
        <v>828.68444391911862</v>
      </c>
      <c r="DA5" s="89" t="s">
        <v>1581</v>
      </c>
    </row>
    <row r="6" spans="1:105" ht="12" customHeight="1" x14ac:dyDescent="0.25">
      <c r="A6" s="55" t="s">
        <v>92</v>
      </c>
      <c r="B6" s="261">
        <v>7.4424993425587678</v>
      </c>
      <c r="C6" s="261">
        <v>7.2995579901083252</v>
      </c>
      <c r="D6" s="261">
        <v>7.7313243056572167</v>
      </c>
      <c r="E6" s="261">
        <v>7.9552430337889248</v>
      </c>
      <c r="F6" s="261">
        <v>7.9874077384962137</v>
      </c>
      <c r="G6" s="261">
        <v>7.0298856912671388</v>
      </c>
      <c r="H6" s="261">
        <v>8.2348608927504792</v>
      </c>
      <c r="I6" s="261">
        <v>8.1915216882142321</v>
      </c>
      <c r="J6" s="261">
        <v>7.4979763672001258</v>
      </c>
      <c r="K6" s="261">
        <v>6.0493890961346137</v>
      </c>
      <c r="L6" s="261">
        <v>6.373999763065334</v>
      </c>
      <c r="M6" s="261">
        <v>5.9003279851347248</v>
      </c>
      <c r="N6" s="261">
        <v>4.8235820841371746</v>
      </c>
      <c r="O6" s="261">
        <v>3.9315204370585861</v>
      </c>
      <c r="P6" s="261">
        <v>3.5670097674262919</v>
      </c>
      <c r="Q6" s="261">
        <v>3.4201327458383828</v>
      </c>
      <c r="R6" s="261">
        <v>3.3631488638145721</v>
      </c>
      <c r="S6" s="261">
        <v>3.3840208190242671</v>
      </c>
      <c r="T6" s="261">
        <v>3.0910532081611279</v>
      </c>
      <c r="U6" s="261">
        <v>3.263745098966234</v>
      </c>
      <c r="V6" s="261">
        <v>3.537221424708604</v>
      </c>
      <c r="W6" s="261">
        <v>3.3769494442130399</v>
      </c>
      <c r="DA6" s="67" t="s">
        <v>1582</v>
      </c>
    </row>
    <row r="7" spans="1:105" ht="12" customHeight="1" x14ac:dyDescent="0.25">
      <c r="A7" s="202" t="s">
        <v>93</v>
      </c>
      <c r="B7" s="226">
        <v>0.77086239407547175</v>
      </c>
      <c r="C7" s="226">
        <v>0.75605713738807911</v>
      </c>
      <c r="D7" s="226">
        <v>0.80077765402714851</v>
      </c>
      <c r="E7" s="226">
        <v>0.82397020251135189</v>
      </c>
      <c r="F7" s="226">
        <v>0.82730168567771323</v>
      </c>
      <c r="G7" s="226">
        <v>0.72812562885413512</v>
      </c>
      <c r="H7" s="226">
        <v>0.85293182981748916</v>
      </c>
      <c r="I7" s="226">
        <v>0.84844293953635808</v>
      </c>
      <c r="J7" s="226">
        <v>0.77660846808406137</v>
      </c>
      <c r="K7" s="226">
        <v>0.62656996617713312</v>
      </c>
      <c r="L7" s="226">
        <v>0.66019175696745924</v>
      </c>
      <c r="M7" s="226">
        <v>0.61113085095520026</v>
      </c>
      <c r="N7" s="226">
        <v>0.49960609497604069</v>
      </c>
      <c r="O7" s="226">
        <v>0.40721014769020741</v>
      </c>
      <c r="P7" s="226">
        <v>0.36945568450174338</v>
      </c>
      <c r="Q7" s="226">
        <v>0.35424278796193581</v>
      </c>
      <c r="R7" s="226">
        <v>0.34834064008139781</v>
      </c>
      <c r="S7" s="226">
        <v>0.3505024683357823</v>
      </c>
      <c r="T7" s="226">
        <v>0.3201581305667332</v>
      </c>
      <c r="U7" s="226">
        <v>0.33804482134844521</v>
      </c>
      <c r="V7" s="226">
        <v>0.36637033479246089</v>
      </c>
      <c r="W7" s="226">
        <v>0.34977004544053047</v>
      </c>
      <c r="DA7" s="174" t="s">
        <v>1583</v>
      </c>
    </row>
    <row r="8" spans="1:105" ht="12" customHeight="1" x14ac:dyDescent="0.25">
      <c r="A8" s="202" t="s">
        <v>94</v>
      </c>
      <c r="B8" s="226">
        <v>17.129972524326941</v>
      </c>
      <c r="C8" s="226">
        <v>18.51412267152703</v>
      </c>
      <c r="D8" s="226">
        <v>20.398707129196239</v>
      </c>
      <c r="E8" s="226">
        <v>18.733557861928539</v>
      </c>
      <c r="F8" s="226">
        <v>17.689404045648011</v>
      </c>
      <c r="G8" s="226">
        <v>14.99102688198461</v>
      </c>
      <c r="H8" s="226">
        <v>21.0637477611624</v>
      </c>
      <c r="I8" s="226">
        <v>20.80982768826761</v>
      </c>
      <c r="J8" s="226">
        <v>17.05082016283048</v>
      </c>
      <c r="K8" s="226">
        <v>16.371942436335029</v>
      </c>
      <c r="L8" s="226">
        <v>17.850318969300911</v>
      </c>
      <c r="M8" s="226">
        <v>15.719288831718339</v>
      </c>
      <c r="N8" s="226">
        <v>11.591924588203391</v>
      </c>
      <c r="O8" s="226">
        <v>9.5457373596537831</v>
      </c>
      <c r="P8" s="226">
        <v>9.4311127884519639</v>
      </c>
      <c r="Q8" s="226">
        <v>7.4714964060618732</v>
      </c>
      <c r="R8" s="226">
        <v>8.0547316665926978</v>
      </c>
      <c r="S8" s="226">
        <v>9.2826331143639393</v>
      </c>
      <c r="T8" s="226">
        <v>8.1230539782059168</v>
      </c>
      <c r="U8" s="226">
        <v>8.7711351138474711</v>
      </c>
      <c r="V8" s="226">
        <v>9.1569874931622106</v>
      </c>
      <c r="W8" s="226">
        <v>8.8763284634779325</v>
      </c>
      <c r="DA8" s="174" t="s">
        <v>1584</v>
      </c>
    </row>
    <row r="9" spans="1:105" ht="12" customHeight="1" x14ac:dyDescent="0.25">
      <c r="A9" s="202" t="s">
        <v>95</v>
      </c>
      <c r="B9" s="226">
        <v>1.4677207834233019</v>
      </c>
      <c r="C9" s="226">
        <v>1.4395315980239229</v>
      </c>
      <c r="D9" s="226">
        <v>1.5246793912241761</v>
      </c>
      <c r="E9" s="226">
        <v>1.568837966986123</v>
      </c>
      <c r="F9" s="226">
        <v>1.575181105684383</v>
      </c>
      <c r="G9" s="226">
        <v>1.386350049795976</v>
      </c>
      <c r="H9" s="226">
        <v>1.6239808597328349</v>
      </c>
      <c r="I9" s="226">
        <v>1.6154340197121531</v>
      </c>
      <c r="J9" s="226">
        <v>1.4786612992797159</v>
      </c>
      <c r="K9" s="226">
        <v>1.1929882281129629</v>
      </c>
      <c r="L9" s="226">
        <v>1.2570040647890499</v>
      </c>
      <c r="M9" s="226">
        <v>1.1635921770627951</v>
      </c>
      <c r="N9" s="226">
        <v>0.95124921744398772</v>
      </c>
      <c r="O9" s="226">
        <v>0.77532747942984315</v>
      </c>
      <c r="P9" s="226">
        <v>0.70344304102088673</v>
      </c>
      <c r="Q9" s="226">
        <v>0.67447770998495926</v>
      </c>
      <c r="R9" s="226">
        <v>0.66324002972233176</v>
      </c>
      <c r="S9" s="226">
        <v>0.66735614731159032</v>
      </c>
      <c r="T9" s="226">
        <v>0.60958057602267657</v>
      </c>
      <c r="U9" s="226">
        <v>0.64363680708123072</v>
      </c>
      <c r="V9" s="226">
        <v>0.69756854003699342</v>
      </c>
      <c r="W9" s="226">
        <v>0.66596161527334607</v>
      </c>
      <c r="DA9" s="174" t="s">
        <v>1585</v>
      </c>
    </row>
    <row r="10" spans="1:105" ht="12" customHeight="1" x14ac:dyDescent="0.25">
      <c r="A10" s="56" t="s">
        <v>96</v>
      </c>
      <c r="B10" s="262">
        <v>9.0799552995918198</v>
      </c>
      <c r="C10" s="262">
        <v>9.1533454997931774</v>
      </c>
      <c r="D10" s="262">
        <v>9.8508005687067932</v>
      </c>
      <c r="E10" s="262">
        <v>9.6698370645836444</v>
      </c>
      <c r="F10" s="262">
        <v>9.3536140417194211</v>
      </c>
      <c r="G10" s="262">
        <v>8.0930416898232842</v>
      </c>
      <c r="H10" s="262">
        <v>10.207839990353961</v>
      </c>
      <c r="I10" s="262">
        <v>10.23806072959257</v>
      </c>
      <c r="J10" s="262">
        <v>8.8743801790874937</v>
      </c>
      <c r="K10" s="262">
        <v>7.7227683020385891</v>
      </c>
      <c r="L10" s="262">
        <v>8.2666166652883568</v>
      </c>
      <c r="M10" s="262">
        <v>7.4694707100873767</v>
      </c>
      <c r="N10" s="262">
        <v>5.7651833797023544</v>
      </c>
      <c r="O10" s="262">
        <v>4.7166754594930662</v>
      </c>
      <c r="P10" s="262">
        <v>4.4902110312614854</v>
      </c>
      <c r="Q10" s="262">
        <v>3.8567100208579572</v>
      </c>
      <c r="R10" s="262">
        <v>4.0502850458619273</v>
      </c>
      <c r="S10" s="262">
        <v>4.3316238182527931</v>
      </c>
      <c r="T10" s="262">
        <v>3.8671507773673879</v>
      </c>
      <c r="U10" s="262">
        <v>4.1140357410188013</v>
      </c>
      <c r="V10" s="262">
        <v>4.3440596024716918</v>
      </c>
      <c r="W10" s="262">
        <v>4.2449245776193809</v>
      </c>
      <c r="DA10" s="68" t="s">
        <v>1586</v>
      </c>
    </row>
    <row r="11" spans="1:105" ht="12" customHeight="1" x14ac:dyDescent="0.25">
      <c r="A11" s="37" t="s">
        <v>160</v>
      </c>
      <c r="B11" s="228">
        <v>8.1959091707215007E-3</v>
      </c>
      <c r="C11" s="228">
        <v>6.8436484161597602E-2</v>
      </c>
      <c r="D11" s="228">
        <v>6.942394858202236E-2</v>
      </c>
      <c r="E11" s="228">
        <v>8.8466553413527216E-2</v>
      </c>
      <c r="F11" s="228">
        <v>0.10272006185778471</v>
      </c>
      <c r="G11" s="228">
        <v>8.6474801511724209E-2</v>
      </c>
      <c r="H11" s="228">
        <v>8.5872073639960592E-2</v>
      </c>
      <c r="I11" s="228">
        <v>0.11230005732479641</v>
      </c>
      <c r="J11" s="228">
        <v>9.2397211755454012E-2</v>
      </c>
      <c r="K11" s="228">
        <v>7.2845201086144007E-2</v>
      </c>
      <c r="L11" s="228">
        <v>0.11281719135287251</v>
      </c>
      <c r="M11" s="228">
        <v>9.0336435384662059E-2</v>
      </c>
      <c r="N11" s="228">
        <v>6.1014196426829183E-2</v>
      </c>
      <c r="O11" s="228">
        <v>3.3294302712243803E-2</v>
      </c>
      <c r="P11" s="228">
        <v>4.1273621431474977E-2</v>
      </c>
      <c r="Q11" s="228">
        <v>5.3688357794899957E-2</v>
      </c>
      <c r="R11" s="228">
        <v>4.7750423360673741E-2</v>
      </c>
      <c r="S11" s="228">
        <v>4.5537263778679928E-2</v>
      </c>
      <c r="T11" s="228">
        <v>4.2661043256479583E-2</v>
      </c>
      <c r="U11" s="228">
        <v>4.2426186101918541E-2</v>
      </c>
      <c r="V11" s="228">
        <v>4.5600116599104359E-2</v>
      </c>
      <c r="W11" s="228">
        <v>5.2234268346503653E-2</v>
      </c>
      <c r="DA11" s="69" t="s">
        <v>1587</v>
      </c>
    </row>
    <row r="12" spans="1:105" ht="12" customHeight="1" x14ac:dyDescent="0.25">
      <c r="A12" s="37" t="s">
        <v>162</v>
      </c>
      <c r="B12" s="228">
        <v>6.4069664325531557</v>
      </c>
      <c r="C12" s="228">
        <v>5.9620104903263096</v>
      </c>
      <c r="D12" s="228">
        <v>6.1488385934072767</v>
      </c>
      <c r="E12" s="228">
        <v>6.5073426933359464</v>
      </c>
      <c r="F12" s="228">
        <v>6.3952587777826544</v>
      </c>
      <c r="G12" s="228">
        <v>5.5736120981789332</v>
      </c>
      <c r="H12" s="228">
        <v>5.9569343688825684</v>
      </c>
      <c r="I12" s="228">
        <v>5.9436098869242038</v>
      </c>
      <c r="J12" s="228">
        <v>5.5462571846072617</v>
      </c>
      <c r="K12" s="228">
        <v>4.0041746404064096</v>
      </c>
      <c r="L12" s="228">
        <v>4.1868904977406984</v>
      </c>
      <c r="M12" s="228">
        <v>3.8076373246954192</v>
      </c>
      <c r="N12" s="228">
        <v>3.3653989905068822</v>
      </c>
      <c r="O12" s="228">
        <v>2.798477219375116</v>
      </c>
      <c r="P12" s="228">
        <v>2.526759818228526</v>
      </c>
      <c r="Q12" s="228">
        <v>2.4086848345193541</v>
      </c>
      <c r="R12" s="228">
        <v>2.4760221354048242</v>
      </c>
      <c r="S12" s="228">
        <v>2.4269361128578621</v>
      </c>
      <c r="T12" s="228">
        <v>2.2517525677929151</v>
      </c>
      <c r="U12" s="228">
        <v>2.3336354856500372</v>
      </c>
      <c r="V12" s="228">
        <v>2.4427914988910251</v>
      </c>
      <c r="W12" s="228">
        <v>2.311069266588377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0.1009424663111584</v>
      </c>
      <c r="DA14" s="69" t="s">
        <v>1590</v>
      </c>
    </row>
    <row r="15" spans="1:105" ht="12" customHeight="1" x14ac:dyDescent="0.25">
      <c r="A15" s="37" t="s">
        <v>38</v>
      </c>
      <c r="B15" s="228">
        <v>2.664792957867943</v>
      </c>
      <c r="C15" s="228">
        <v>3.1228985253052701</v>
      </c>
      <c r="D15" s="228">
        <v>3.6325380267174951</v>
      </c>
      <c r="E15" s="228">
        <v>3.074027817834172</v>
      </c>
      <c r="F15" s="228">
        <v>2.8556352020789841</v>
      </c>
      <c r="G15" s="228">
        <v>2.4329547901326261</v>
      </c>
      <c r="H15" s="228">
        <v>4.1650335478314293</v>
      </c>
      <c r="I15" s="228">
        <v>4.1821507853435662</v>
      </c>
      <c r="J15" s="228">
        <v>3.2357257827247778</v>
      </c>
      <c r="K15" s="228">
        <v>3.645748460546034</v>
      </c>
      <c r="L15" s="228">
        <v>3.966908976194786</v>
      </c>
      <c r="M15" s="228">
        <v>3.5714969500072962</v>
      </c>
      <c r="N15" s="228">
        <v>2.3387701927686431</v>
      </c>
      <c r="O15" s="228">
        <v>1.8849039374057071</v>
      </c>
      <c r="P15" s="228">
        <v>1.922177591601484</v>
      </c>
      <c r="Q15" s="228">
        <v>1.394336828543703</v>
      </c>
      <c r="R15" s="228">
        <v>1.5265124870964291</v>
      </c>
      <c r="S15" s="228">
        <v>1.859150441616251</v>
      </c>
      <c r="T15" s="228">
        <v>1.572737166317993</v>
      </c>
      <c r="U15" s="228">
        <v>1.7379740692668459</v>
      </c>
      <c r="V15" s="228">
        <v>1.855667986981562</v>
      </c>
      <c r="W15" s="228">
        <v>1.780678576373341</v>
      </c>
      <c r="DA15" s="69" t="s">
        <v>1591</v>
      </c>
    </row>
    <row r="16" spans="1:105" ht="12" customHeight="1" x14ac:dyDescent="0.25">
      <c r="A16" s="57" t="s">
        <v>1452</v>
      </c>
      <c r="B16" s="263">
        <v>66.755455328110358</v>
      </c>
      <c r="C16" s="263">
        <v>72.149484605600023</v>
      </c>
      <c r="D16" s="263">
        <v>79.493705000427028</v>
      </c>
      <c r="E16" s="263">
        <v>73.004622932848392</v>
      </c>
      <c r="F16" s="263">
        <v>68.935558412201729</v>
      </c>
      <c r="G16" s="263">
        <v>58.419990103407692</v>
      </c>
      <c r="H16" s="263">
        <v>82.085366495245452</v>
      </c>
      <c r="I16" s="263">
        <v>81.09584067674416</v>
      </c>
      <c r="J16" s="263">
        <v>66.446998795299933</v>
      </c>
      <c r="K16" s="263">
        <v>63.801414181550179</v>
      </c>
      <c r="L16" s="263">
        <v>69.562643422541484</v>
      </c>
      <c r="M16" s="263">
        <v>61.258024897892717</v>
      </c>
      <c r="N16" s="263">
        <v>45.173697909655033</v>
      </c>
      <c r="O16" s="263">
        <v>37.199711965754013</v>
      </c>
      <c r="P16" s="263">
        <v>36.753020330288727</v>
      </c>
      <c r="Q16" s="263">
        <v>29.116400733316279</v>
      </c>
      <c r="R16" s="263">
        <v>31.389266922964421</v>
      </c>
      <c r="S16" s="263">
        <v>36.174395452949362</v>
      </c>
      <c r="T16" s="263">
        <v>31.655518781473369</v>
      </c>
      <c r="U16" s="263">
        <v>34.181089166240263</v>
      </c>
      <c r="V16" s="263">
        <v>35.684754816258703</v>
      </c>
      <c r="W16" s="263">
        <v>34.591027357448581</v>
      </c>
      <c r="DA16" s="70" t="s">
        <v>1592</v>
      </c>
    </row>
    <row r="17" spans="1:105" ht="12" customHeight="1" x14ac:dyDescent="0.25">
      <c r="A17" s="57" t="s">
        <v>1454</v>
      </c>
      <c r="B17" s="263">
        <v>528.27135205478442</v>
      </c>
      <c r="C17" s="263">
        <v>516.94213303409754</v>
      </c>
      <c r="D17" s="263">
        <v>545.50733903945297</v>
      </c>
      <c r="E17" s="263">
        <v>564.6137211382686</v>
      </c>
      <c r="F17" s="263">
        <v>567.13680280279107</v>
      </c>
      <c r="G17" s="263">
        <v>499.49546196740857</v>
      </c>
      <c r="H17" s="263">
        <v>576.96773713261609</v>
      </c>
      <c r="I17" s="263">
        <v>571.3294648887055</v>
      </c>
      <c r="J17" s="263">
        <v>526.10090302174524</v>
      </c>
      <c r="K17" s="263">
        <v>419.82943927674728</v>
      </c>
      <c r="L17" s="263">
        <v>440.46485572767722</v>
      </c>
      <c r="M17" s="263">
        <v>406.26197653733419</v>
      </c>
      <c r="N17" s="263">
        <v>333.71129102197989</v>
      </c>
      <c r="O17" s="263">
        <v>271.8633468457765</v>
      </c>
      <c r="P17" s="263">
        <v>243.2993476051787</v>
      </c>
      <c r="Q17" s="263">
        <v>236.11523251562269</v>
      </c>
      <c r="R17" s="263">
        <v>231.14954337517409</v>
      </c>
      <c r="S17" s="263">
        <v>230.7755508808003</v>
      </c>
      <c r="T17" s="263">
        <v>210.9109363305908</v>
      </c>
      <c r="U17" s="263">
        <v>221.46319105486359</v>
      </c>
      <c r="V17" s="263">
        <v>239.55637516742649</v>
      </c>
      <c r="W17" s="263">
        <v>231.413351478126</v>
      </c>
      <c r="DA17" s="70" t="s">
        <v>1593</v>
      </c>
    </row>
    <row r="18" spans="1:105" ht="12" customHeight="1" x14ac:dyDescent="0.25">
      <c r="A18" s="18" t="s">
        <v>30</v>
      </c>
      <c r="B18" s="232">
        <v>22.419846748699229</v>
      </c>
      <c r="C18" s="232">
        <v>23.542364544519891</v>
      </c>
      <c r="D18" s="232">
        <v>22.31144685569242</v>
      </c>
      <c r="E18" s="232">
        <v>29.949679741318029</v>
      </c>
      <c r="F18" s="232">
        <v>14.65133433052527</v>
      </c>
      <c r="G18" s="232">
        <v>16.705038748959598</v>
      </c>
      <c r="H18" s="232">
        <v>6.8163785691660177</v>
      </c>
      <c r="I18" s="232">
        <v>35.343989276729197</v>
      </c>
      <c r="J18" s="232">
        <v>31.60109650838357</v>
      </c>
      <c r="K18" s="232">
        <v>6.606920550591548</v>
      </c>
      <c r="L18" s="232">
        <v>4.072448862233764</v>
      </c>
      <c r="M18" s="232">
        <v>19.809814277748131</v>
      </c>
      <c r="N18" s="232">
        <v>15.704285566929039</v>
      </c>
      <c r="O18" s="232">
        <v>11.27385672531291</v>
      </c>
      <c r="P18" s="232">
        <v>15.81672396192476</v>
      </c>
      <c r="Q18" s="232">
        <v>5.3450585317556456</v>
      </c>
      <c r="R18" s="232">
        <v>10.316879367420981</v>
      </c>
      <c r="S18" s="232">
        <v>7.8776603370897433</v>
      </c>
      <c r="T18" s="232">
        <v>7.957600476581109</v>
      </c>
      <c r="U18" s="232">
        <v>8.6920200613873142</v>
      </c>
      <c r="V18" s="232">
        <v>7.5948644819157893</v>
      </c>
      <c r="W18" s="232">
        <v>1.494202510354282</v>
      </c>
      <c r="DA18" s="71" t="s">
        <v>1594</v>
      </c>
    </row>
    <row r="19" spans="1:105" ht="12" customHeight="1" x14ac:dyDescent="0.25">
      <c r="A19" s="18" t="s">
        <v>33</v>
      </c>
      <c r="B19" s="232">
        <v>11.309276702301631</v>
      </c>
      <c r="C19" s="232">
        <v>11.590561383287531</v>
      </c>
      <c r="D19" s="232">
        <v>11.40709803349313</v>
      </c>
      <c r="E19" s="232">
        <v>11.78077142041206</v>
      </c>
      <c r="F19" s="232">
        <v>10.9613705555</v>
      </c>
      <c r="G19" s="232">
        <v>9.131035385010728</v>
      </c>
      <c r="H19" s="232">
        <v>11.28308178882895</v>
      </c>
      <c r="I19" s="232">
        <v>11.541412739086111</v>
      </c>
      <c r="J19" s="232">
        <v>7.9676235444161119</v>
      </c>
      <c r="K19" s="232">
        <v>7.7436973466541463</v>
      </c>
      <c r="L19" s="232">
        <v>10.335970460902841</v>
      </c>
      <c r="M19" s="232">
        <v>7.9447808933358406</v>
      </c>
      <c r="N19" s="232">
        <v>6.2419396827276827</v>
      </c>
      <c r="O19" s="232">
        <v>4.712544345376215</v>
      </c>
      <c r="P19" s="232">
        <v>2.8539570452732979</v>
      </c>
      <c r="Q19" s="232">
        <v>4.2590798847595357</v>
      </c>
      <c r="R19" s="232">
        <v>5.192934780126353</v>
      </c>
      <c r="S19" s="232">
        <v>2.5834719705860798</v>
      </c>
      <c r="T19" s="232">
        <v>2.2852885084457948</v>
      </c>
      <c r="U19" s="232">
        <v>2.5518490982237401</v>
      </c>
      <c r="V19" s="232">
        <v>2.2661152068984758</v>
      </c>
      <c r="W19" s="232">
        <v>2.6562982219107512</v>
      </c>
      <c r="DA19" s="71" t="s">
        <v>1595</v>
      </c>
    </row>
    <row r="20" spans="1:105" ht="12" customHeight="1" x14ac:dyDescent="0.25">
      <c r="A20" s="18" t="s">
        <v>160</v>
      </c>
      <c r="B20" s="297">
        <v>0.33686880477245751</v>
      </c>
      <c r="C20" s="297">
        <v>3.1542913705251552</v>
      </c>
      <c r="D20" s="297">
        <v>3.2371046612448788</v>
      </c>
      <c r="E20" s="297">
        <v>3.5951839052005119</v>
      </c>
      <c r="F20" s="297">
        <v>3.8754698065966369</v>
      </c>
      <c r="G20" s="297">
        <v>3.1005769484361001</v>
      </c>
      <c r="H20" s="297">
        <v>3.5027235300585908</v>
      </c>
      <c r="I20" s="297">
        <v>4.423371057176932</v>
      </c>
      <c r="J20" s="297">
        <v>3.1512514506672948</v>
      </c>
      <c r="K20" s="297">
        <v>3.0559199210542078</v>
      </c>
      <c r="L20" s="297">
        <v>5.006274668524676</v>
      </c>
      <c r="M20" s="297">
        <v>3.6485521469502529</v>
      </c>
      <c r="N20" s="297">
        <v>2.326618438669267</v>
      </c>
      <c r="O20" s="297">
        <v>1.358922086992143</v>
      </c>
      <c r="P20" s="297">
        <v>1.99122455932688</v>
      </c>
      <c r="Q20" s="297">
        <v>1.9942232876994841</v>
      </c>
      <c r="R20" s="297">
        <v>2.044497412657186</v>
      </c>
      <c r="S20" s="297">
        <v>2.4467499930445178</v>
      </c>
      <c r="T20" s="297">
        <v>2.2161183058253471</v>
      </c>
      <c r="U20" s="297">
        <v>2.2571195287669941</v>
      </c>
      <c r="V20" s="297">
        <v>2.1904370729304179</v>
      </c>
      <c r="W20" s="297">
        <v>2.5441015896376089</v>
      </c>
      <c r="DA20" s="122" t="s">
        <v>1596</v>
      </c>
    </row>
    <row r="21" spans="1:105" ht="12" customHeight="1" x14ac:dyDescent="0.25">
      <c r="A21" s="18" t="s">
        <v>70</v>
      </c>
      <c r="B21" s="297">
        <v>54.605973067826113</v>
      </c>
      <c r="C21" s="297">
        <v>24.52780574392547</v>
      </c>
      <c r="D21" s="297">
        <v>26.256974412478868</v>
      </c>
      <c r="E21" s="297">
        <v>23.793065756679749</v>
      </c>
      <c r="F21" s="297">
        <v>22.812952348889549</v>
      </c>
      <c r="G21" s="297">
        <v>19.364081076376621</v>
      </c>
      <c r="H21" s="297">
        <v>23.01079046343424</v>
      </c>
      <c r="I21" s="297">
        <v>20.49451072623631</v>
      </c>
      <c r="J21" s="297">
        <v>20.185804388189769</v>
      </c>
      <c r="K21" s="297">
        <v>16.32090595860392</v>
      </c>
      <c r="L21" s="297">
        <v>12.814402298015921</v>
      </c>
      <c r="M21" s="297">
        <v>3.8695757315589079</v>
      </c>
      <c r="N21" s="297">
        <v>4.8366706801678507</v>
      </c>
      <c r="O21" s="297">
        <v>3.6978193120281539</v>
      </c>
      <c r="P21" s="297">
        <v>4.3223574149844666</v>
      </c>
      <c r="Q21" s="297">
        <v>6.6004387834125584</v>
      </c>
      <c r="R21" s="297">
        <v>12.11671430326415</v>
      </c>
      <c r="S21" s="297">
        <v>9.6760738280764755</v>
      </c>
      <c r="T21" s="297">
        <v>8.108365369479456</v>
      </c>
      <c r="U21" s="297">
        <v>5.7119008582091464</v>
      </c>
      <c r="V21" s="297">
        <v>4.4558878269157303</v>
      </c>
      <c r="W21" s="297">
        <v>4.8120047970215953</v>
      </c>
      <c r="DA21" s="122" t="s">
        <v>1597</v>
      </c>
    </row>
    <row r="22" spans="1:105" ht="12" customHeight="1" x14ac:dyDescent="0.25">
      <c r="A22" s="18" t="s">
        <v>34</v>
      </c>
      <c r="B22" s="297">
        <v>177.25009479573711</v>
      </c>
      <c r="C22" s="297">
        <v>180.16553111943</v>
      </c>
      <c r="D22" s="297">
        <v>196.67520093788801</v>
      </c>
      <c r="E22" s="297">
        <v>232.03420319233919</v>
      </c>
      <c r="F22" s="297">
        <v>274.18385074968711</v>
      </c>
      <c r="G22" s="297">
        <v>251.68487305240731</v>
      </c>
      <c r="H22" s="297">
        <v>289.62741088986581</v>
      </c>
      <c r="I22" s="297">
        <v>266.32874133816659</v>
      </c>
      <c r="J22" s="297">
        <v>272.35854837177908</v>
      </c>
      <c r="K22" s="297">
        <v>211.28690632399039</v>
      </c>
      <c r="L22" s="297">
        <v>206.22314655122071</v>
      </c>
      <c r="M22" s="297">
        <v>197.08746636998771</v>
      </c>
      <c r="N22" s="297">
        <v>153.6023686581708</v>
      </c>
      <c r="O22" s="297">
        <v>116.7509228974659</v>
      </c>
      <c r="P22" s="297">
        <v>77.154086783879833</v>
      </c>
      <c r="Q22" s="297">
        <v>109.143273070612</v>
      </c>
      <c r="R22" s="297">
        <v>77.401928591616951</v>
      </c>
      <c r="S22" s="297">
        <v>59.051528383758367</v>
      </c>
      <c r="T22" s="297">
        <v>55.276766441475097</v>
      </c>
      <c r="U22" s="297">
        <v>57.649732744415118</v>
      </c>
      <c r="V22" s="297">
        <v>77.861483599894129</v>
      </c>
      <c r="W22" s="297">
        <v>79.228343418088954</v>
      </c>
      <c r="DA22" s="122" t="s">
        <v>1598</v>
      </c>
    </row>
    <row r="23" spans="1:105" ht="12" customHeight="1" x14ac:dyDescent="0.25">
      <c r="A23" s="18" t="s">
        <v>162</v>
      </c>
      <c r="B23" s="297">
        <v>257.03386720053498</v>
      </c>
      <c r="C23" s="297">
        <v>268.213785986544</v>
      </c>
      <c r="D23" s="297">
        <v>279.8432049120114</v>
      </c>
      <c r="E23" s="297">
        <v>258.11897054743213</v>
      </c>
      <c r="F23" s="297">
        <v>235.50571513911689</v>
      </c>
      <c r="G23" s="297">
        <v>195.0580701976842</v>
      </c>
      <c r="H23" s="297">
        <v>237.16520199628241</v>
      </c>
      <c r="I23" s="297">
        <v>228.50617118644081</v>
      </c>
      <c r="J23" s="297">
        <v>184.62837191546521</v>
      </c>
      <c r="K23" s="297">
        <v>163.9563633395766</v>
      </c>
      <c r="L23" s="297">
        <v>181.34485373024171</v>
      </c>
      <c r="M23" s="297">
        <v>150.10232750363531</v>
      </c>
      <c r="N23" s="297">
        <v>125.2578845652035</v>
      </c>
      <c r="O23" s="297">
        <v>111.4860818298648</v>
      </c>
      <c r="P23" s="297">
        <v>118.9832612728613</v>
      </c>
      <c r="Q23" s="297">
        <v>87.326868042476789</v>
      </c>
      <c r="R23" s="297">
        <v>103.47563606767589</v>
      </c>
      <c r="S23" s="297">
        <v>127.2785594674465</v>
      </c>
      <c r="T23" s="297">
        <v>114.17115092033541</v>
      </c>
      <c r="U23" s="297">
        <v>121.17912959664901</v>
      </c>
      <c r="V23" s="297">
        <v>114.53163775065779</v>
      </c>
      <c r="W23" s="297">
        <v>109.8667148106898</v>
      </c>
      <c r="DA23" s="122" t="s">
        <v>1599</v>
      </c>
    </row>
    <row r="24" spans="1:105" ht="12" customHeight="1" x14ac:dyDescent="0.25">
      <c r="A24" s="18" t="s">
        <v>73</v>
      </c>
      <c r="B24" s="297">
        <v>5.3154247349129333</v>
      </c>
      <c r="C24" s="297">
        <v>5.7477928858654579</v>
      </c>
      <c r="D24" s="297">
        <v>5.7763092266443579</v>
      </c>
      <c r="E24" s="297">
        <v>5.3418465748869854</v>
      </c>
      <c r="F24" s="297">
        <v>5.1461098724757104</v>
      </c>
      <c r="G24" s="297">
        <v>4.4517865585340992</v>
      </c>
      <c r="H24" s="297">
        <v>5.5621498949802</v>
      </c>
      <c r="I24" s="297">
        <v>4.6912685648695378</v>
      </c>
      <c r="J24" s="297">
        <v>6.2082068428442652</v>
      </c>
      <c r="K24" s="297">
        <v>10.858725836276509</v>
      </c>
      <c r="L24" s="297">
        <v>20.667759156537681</v>
      </c>
      <c r="M24" s="297">
        <v>23.799459614118099</v>
      </c>
      <c r="N24" s="297">
        <v>25.741523430111691</v>
      </c>
      <c r="O24" s="297">
        <v>22.583199648736461</v>
      </c>
      <c r="P24" s="297">
        <v>22.177736566928179</v>
      </c>
      <c r="Q24" s="297">
        <v>21.44629091490663</v>
      </c>
      <c r="R24" s="297">
        <v>20.600952852412501</v>
      </c>
      <c r="S24" s="297">
        <v>21.861506900798631</v>
      </c>
      <c r="T24" s="297">
        <v>20.895646308448551</v>
      </c>
      <c r="U24" s="297">
        <v>23.421439167212341</v>
      </c>
      <c r="V24" s="297">
        <v>30.65594922821413</v>
      </c>
      <c r="W24" s="297">
        <v>30.811686130423041</v>
      </c>
      <c r="DA24" s="122" t="s">
        <v>1600</v>
      </c>
    </row>
    <row r="25" spans="1:105" ht="12" customHeight="1" x14ac:dyDescent="0.25">
      <c r="A25" s="57" t="s">
        <v>1463</v>
      </c>
      <c r="B25" s="263">
        <v>1063.6809677230231</v>
      </c>
      <c r="C25" s="263">
        <v>1037.2840913999489</v>
      </c>
      <c r="D25" s="263">
        <v>1093.158055019893</v>
      </c>
      <c r="E25" s="263">
        <v>1134.150245080132</v>
      </c>
      <c r="F25" s="263">
        <v>1131.1251911107711</v>
      </c>
      <c r="G25" s="263">
        <v>997.91947137194904</v>
      </c>
      <c r="H25" s="263">
        <v>1146.688864766898</v>
      </c>
      <c r="I25" s="263">
        <v>1149.422333041588</v>
      </c>
      <c r="J25" s="263">
        <v>1058.8643245542719</v>
      </c>
      <c r="K25" s="263">
        <v>838.77632399359368</v>
      </c>
      <c r="L25" s="263">
        <v>883.08656856842367</v>
      </c>
      <c r="M25" s="263">
        <v>823.45141184727595</v>
      </c>
      <c r="N25" s="263">
        <v>679.46769234278588</v>
      </c>
      <c r="O25" s="263">
        <v>553.39350938716507</v>
      </c>
      <c r="P25" s="263">
        <v>499.33374425214242</v>
      </c>
      <c r="Q25" s="263">
        <v>480.1315023812665</v>
      </c>
      <c r="R25" s="263">
        <v>473.4705958954969</v>
      </c>
      <c r="S25" s="263">
        <v>471.48563492826861</v>
      </c>
      <c r="T25" s="263">
        <v>431.62797522601022</v>
      </c>
      <c r="U25" s="263">
        <v>453.65308204521449</v>
      </c>
      <c r="V25" s="263">
        <v>492.2222735916182</v>
      </c>
      <c r="W25" s="263">
        <v>473.35667284792493</v>
      </c>
      <c r="DA25" s="70" t="s">
        <v>1601</v>
      </c>
    </row>
    <row r="26" spans="1:105" ht="12" customHeight="1" x14ac:dyDescent="0.25">
      <c r="A26" s="18" t="s">
        <v>30</v>
      </c>
      <c r="B26" s="232">
        <v>55.521762692219077</v>
      </c>
      <c r="C26" s="232">
        <v>58.301628557313101</v>
      </c>
      <c r="D26" s="232">
        <v>55.253315133105652</v>
      </c>
      <c r="E26" s="232">
        <v>74.169062346596945</v>
      </c>
      <c r="F26" s="232">
        <v>36.28338395627005</v>
      </c>
      <c r="G26" s="232">
        <v>41.369292465742262</v>
      </c>
      <c r="H26" s="232">
        <v>16.880461208305139</v>
      </c>
      <c r="I26" s="232">
        <v>87.52783224679041</v>
      </c>
      <c r="J26" s="232">
        <v>78.258723211575131</v>
      </c>
      <c r="K26" s="232">
        <v>16.361747653675302</v>
      </c>
      <c r="L26" s="232">
        <v>10.085240182039129</v>
      </c>
      <c r="M26" s="232">
        <v>49.058132271572227</v>
      </c>
      <c r="N26" s="232">
        <v>38.890971301954309</v>
      </c>
      <c r="O26" s="232">
        <v>27.919209472973691</v>
      </c>
      <c r="P26" s="232">
        <v>39.169420033313671</v>
      </c>
      <c r="Q26" s="232">
        <v>13.236801959557379</v>
      </c>
      <c r="R26" s="232">
        <v>25.549297208975489</v>
      </c>
      <c r="S26" s="232">
        <v>19.508678748269311</v>
      </c>
      <c r="T26" s="232">
        <v>19.706646981690881</v>
      </c>
      <c r="U26" s="232">
        <v>21.525404726165391</v>
      </c>
      <c r="V26" s="232">
        <v>18.808347272443211</v>
      </c>
      <c r="W26" s="232">
        <v>3.7003266848298928</v>
      </c>
      <c r="DA26" s="71" t="s">
        <v>1602</v>
      </c>
    </row>
    <row r="27" spans="1:105" ht="12" customHeight="1" x14ac:dyDescent="0.25">
      <c r="A27" s="18" t="s">
        <v>33</v>
      </c>
      <c r="B27" s="297">
        <v>23.188771623824401</v>
      </c>
      <c r="C27" s="297">
        <v>23.765523471034491</v>
      </c>
      <c r="D27" s="297">
        <v>23.38934647654477</v>
      </c>
      <c r="E27" s="297">
        <v>24.15553401083692</v>
      </c>
      <c r="F27" s="297">
        <v>22.475417764238859</v>
      </c>
      <c r="G27" s="297">
        <v>18.722461197627339</v>
      </c>
      <c r="H27" s="297">
        <v>23.135061038946731</v>
      </c>
      <c r="I27" s="297">
        <v>23.664748088487201</v>
      </c>
      <c r="J27" s="297">
        <v>16.33697782975543</v>
      </c>
      <c r="K27" s="297">
        <v>15.87783498647911</v>
      </c>
      <c r="L27" s="297">
        <v>21.193084654095721</v>
      </c>
      <c r="M27" s="297">
        <v>16.290140792062719</v>
      </c>
      <c r="N27" s="297">
        <v>12.798600441264419</v>
      </c>
      <c r="O27" s="297">
        <v>9.6626970467381135</v>
      </c>
      <c r="P27" s="297">
        <v>5.8518117373128256</v>
      </c>
      <c r="Q27" s="297">
        <v>8.732904267450925</v>
      </c>
      <c r="R27" s="297">
        <v>10.647699392593131</v>
      </c>
      <c r="S27" s="297">
        <v>5.2972036231353314</v>
      </c>
      <c r="T27" s="297">
        <v>4.6858021703646893</v>
      </c>
      <c r="U27" s="297">
        <v>5.232363440637152</v>
      </c>
      <c r="V27" s="297">
        <v>4.646488841797443</v>
      </c>
      <c r="W27" s="297">
        <v>5.4465280542763006</v>
      </c>
      <c r="DA27" s="122" t="s">
        <v>1603</v>
      </c>
    </row>
    <row r="28" spans="1:105" ht="12" customHeight="1" x14ac:dyDescent="0.25">
      <c r="A28" s="18" t="s">
        <v>160</v>
      </c>
      <c r="B28" s="297">
        <v>0.72734859314220113</v>
      </c>
      <c r="C28" s="297">
        <v>6.8105724193184098</v>
      </c>
      <c r="D28" s="297">
        <v>6.9893783213346374</v>
      </c>
      <c r="E28" s="297">
        <v>7.7625233280397721</v>
      </c>
      <c r="F28" s="297">
        <v>8.3677012286642274</v>
      </c>
      <c r="G28" s="297">
        <v>6.6945951938097696</v>
      </c>
      <c r="H28" s="297">
        <v>7.5628879719957398</v>
      </c>
      <c r="I28" s="297">
        <v>9.5506994705454034</v>
      </c>
      <c r="J28" s="297">
        <v>6.8040087915780081</v>
      </c>
      <c r="K28" s="297">
        <v>6.5981741967332654</v>
      </c>
      <c r="L28" s="297">
        <v>10.80927288442286</v>
      </c>
      <c r="M28" s="297">
        <v>7.8777531000020824</v>
      </c>
      <c r="N28" s="297">
        <v>5.0235065526113534</v>
      </c>
      <c r="O28" s="297">
        <v>2.934109820086293</v>
      </c>
      <c r="P28" s="297">
        <v>4.2993425373266287</v>
      </c>
      <c r="Q28" s="297">
        <v>4.3058172266778802</v>
      </c>
      <c r="R28" s="297">
        <v>4.4143663518607212</v>
      </c>
      <c r="S28" s="297">
        <v>5.2828879967490661</v>
      </c>
      <c r="T28" s="297">
        <v>4.7849207440490584</v>
      </c>
      <c r="U28" s="297">
        <v>4.8734483292728088</v>
      </c>
      <c r="V28" s="297">
        <v>4.729471238628391</v>
      </c>
      <c r="W28" s="297">
        <v>5.4930842090993348</v>
      </c>
      <c r="DA28" s="122" t="s">
        <v>1604</v>
      </c>
    </row>
    <row r="29" spans="1:105" ht="12" customHeight="1" x14ac:dyDescent="0.25">
      <c r="A29" s="18" t="s">
        <v>70</v>
      </c>
      <c r="B29" s="297">
        <v>117.29908757337471</v>
      </c>
      <c r="C29" s="297">
        <v>52.688178093004673</v>
      </c>
      <c r="D29" s="297">
        <v>56.402605209427371</v>
      </c>
      <c r="E29" s="297">
        <v>51.109883169104222</v>
      </c>
      <c r="F29" s="297">
        <v>49.004501614792858</v>
      </c>
      <c r="G29" s="297">
        <v>41.59598143475143</v>
      </c>
      <c r="H29" s="297">
        <v>49.429477657148233</v>
      </c>
      <c r="I29" s="297">
        <v>44.024257299916002</v>
      </c>
      <c r="J29" s="297">
        <v>43.36112523309982</v>
      </c>
      <c r="K29" s="297">
        <v>35.058937141128922</v>
      </c>
      <c r="L29" s="297">
        <v>27.526616831612941</v>
      </c>
      <c r="M29" s="297">
        <v>8.312235404067378</v>
      </c>
      <c r="N29" s="297">
        <v>10.389652006968049</v>
      </c>
      <c r="O29" s="297">
        <v>7.9432854492556118</v>
      </c>
      <c r="P29" s="297">
        <v>9.2848557119187927</v>
      </c>
      <c r="Q29" s="297">
        <v>14.17840216704028</v>
      </c>
      <c r="R29" s="297">
        <v>26.02791329063529</v>
      </c>
      <c r="S29" s="297">
        <v>20.78517362773125</v>
      </c>
      <c r="T29" s="297">
        <v>17.417579178932002</v>
      </c>
      <c r="U29" s="297">
        <v>12.26973390155141</v>
      </c>
      <c r="V29" s="297">
        <v>9.5716923820277326</v>
      </c>
      <c r="W29" s="297">
        <v>10.33666722481513</v>
      </c>
      <c r="DA29" s="122" t="s">
        <v>1605</v>
      </c>
    </row>
    <row r="30" spans="1:105" ht="12" customHeight="1" x14ac:dyDescent="0.25">
      <c r="A30" s="18" t="s">
        <v>34</v>
      </c>
      <c r="B30" s="297">
        <v>348.81807597180517</v>
      </c>
      <c r="C30" s="297">
        <v>354.55548835638427</v>
      </c>
      <c r="D30" s="297">
        <v>387.04557682511432</v>
      </c>
      <c r="E30" s="297">
        <v>456.63007633634987</v>
      </c>
      <c r="F30" s="297">
        <v>539.57817845605246</v>
      </c>
      <c r="G30" s="297">
        <v>495.30147372005899</v>
      </c>
      <c r="H30" s="297">
        <v>569.97022389027336</v>
      </c>
      <c r="I30" s="297">
        <v>524.11977120029246</v>
      </c>
      <c r="J30" s="297">
        <v>535.98608749405651</v>
      </c>
      <c r="K30" s="297">
        <v>415.80057955343841</v>
      </c>
      <c r="L30" s="297">
        <v>405.83538916436402</v>
      </c>
      <c r="M30" s="297">
        <v>387.85689167930582</v>
      </c>
      <c r="N30" s="297">
        <v>302.28069983149959</v>
      </c>
      <c r="O30" s="297">
        <v>229.759156630962</v>
      </c>
      <c r="P30" s="297">
        <v>151.83484181674979</v>
      </c>
      <c r="Q30" s="297">
        <v>214.7877357223949</v>
      </c>
      <c r="R30" s="297">
        <v>152.32258035714301</v>
      </c>
      <c r="S30" s="297">
        <v>116.21003947983461</v>
      </c>
      <c r="T30" s="297">
        <v>108.7815232949704</v>
      </c>
      <c r="U30" s="297">
        <v>113.4513856219347</v>
      </c>
      <c r="V30" s="297">
        <v>153.2269583997905</v>
      </c>
      <c r="W30" s="297">
        <v>155.916860554457</v>
      </c>
      <c r="DA30" s="122" t="s">
        <v>1606</v>
      </c>
    </row>
    <row r="31" spans="1:105" ht="12" customHeight="1" x14ac:dyDescent="0.25">
      <c r="A31" s="18" t="s">
        <v>162</v>
      </c>
      <c r="B31" s="297">
        <v>504.90329116633552</v>
      </c>
      <c r="C31" s="297">
        <v>526.86451305319395</v>
      </c>
      <c r="D31" s="297">
        <v>549.70870846515322</v>
      </c>
      <c r="E31" s="297">
        <v>507.03480891950579</v>
      </c>
      <c r="F31" s="297">
        <v>462.61456498824401</v>
      </c>
      <c r="G31" s="297">
        <v>383.16142025956282</v>
      </c>
      <c r="H31" s="297">
        <v>465.87437033979501</v>
      </c>
      <c r="I31" s="297">
        <v>448.86504311837967</v>
      </c>
      <c r="J31" s="297">
        <v>362.67389055805518</v>
      </c>
      <c r="K31" s="297">
        <v>322.06692588580182</v>
      </c>
      <c r="L31" s="297">
        <v>356.22392675997571</v>
      </c>
      <c r="M31" s="297">
        <v>294.85281450939777</v>
      </c>
      <c r="N31" s="297">
        <v>246.04974764731131</v>
      </c>
      <c r="O31" s="297">
        <v>218.9971704826801</v>
      </c>
      <c r="P31" s="297">
        <v>233.72422033203031</v>
      </c>
      <c r="Q31" s="297">
        <v>171.5401303420262</v>
      </c>
      <c r="R31" s="297">
        <v>203.26188830726511</v>
      </c>
      <c r="S31" s="297">
        <v>250.01905106880841</v>
      </c>
      <c r="T31" s="297">
        <v>224.27157356252761</v>
      </c>
      <c r="U31" s="297">
        <v>238.03766414285431</v>
      </c>
      <c r="V31" s="297">
        <v>224.9796942045046</v>
      </c>
      <c r="W31" s="297">
        <v>215.81617434978619</v>
      </c>
      <c r="DA31" s="122" t="s">
        <v>1607</v>
      </c>
    </row>
    <row r="32" spans="1:105" ht="12" customHeight="1" x14ac:dyDescent="0.25">
      <c r="A32" s="18" t="s">
        <v>73</v>
      </c>
      <c r="B32" s="297">
        <v>13.222630102322</v>
      </c>
      <c r="C32" s="297">
        <v>14.298187449699959</v>
      </c>
      <c r="D32" s="297">
        <v>14.36912458921292</v>
      </c>
      <c r="E32" s="297">
        <v>13.28835696969818</v>
      </c>
      <c r="F32" s="297">
        <v>12.801443102508401</v>
      </c>
      <c r="G32" s="297">
        <v>11.07424710039651</v>
      </c>
      <c r="H32" s="297">
        <v>13.83638266043419</v>
      </c>
      <c r="I32" s="297">
        <v>11.66998161717682</v>
      </c>
      <c r="J32" s="297">
        <v>15.443511436152161</v>
      </c>
      <c r="K32" s="297">
        <v>27.01212457633704</v>
      </c>
      <c r="L32" s="297">
        <v>51.413038091913187</v>
      </c>
      <c r="M32" s="297">
        <v>59.20344409086799</v>
      </c>
      <c r="N32" s="297">
        <v>64.034514561176849</v>
      </c>
      <c r="O32" s="297">
        <v>56.177880484469227</v>
      </c>
      <c r="P32" s="297">
        <v>55.169252083490441</v>
      </c>
      <c r="Q32" s="297">
        <v>53.349710696118883</v>
      </c>
      <c r="R32" s="297">
        <v>51.246850987024217</v>
      </c>
      <c r="S32" s="297">
        <v>54.382600383740566</v>
      </c>
      <c r="T32" s="297">
        <v>51.979929293475557</v>
      </c>
      <c r="U32" s="297">
        <v>58.263081882798637</v>
      </c>
      <c r="V32" s="297">
        <v>76.259621252426314</v>
      </c>
      <c r="W32" s="297">
        <v>76.647031770661002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114.97054800452788</v>
      </c>
      <c r="C33" s="263">
        <f t="shared" si="0"/>
        <v>121.24616154145292</v>
      </c>
      <c r="D33" s="263">
        <f t="shared" si="0"/>
        <v>132.22253424459652</v>
      </c>
      <c r="E33" s="263">
        <f t="shared" si="0"/>
        <v>124.85250126909348</v>
      </c>
      <c r="F33" s="263">
        <f t="shared" si="0"/>
        <v>133.94068867772776</v>
      </c>
      <c r="G33" s="263">
        <f t="shared" si="0"/>
        <v>114.63640235419231</v>
      </c>
      <c r="H33" s="263">
        <f t="shared" si="0"/>
        <v>156.70504147770882</v>
      </c>
      <c r="I33" s="263">
        <f t="shared" si="0"/>
        <v>152.20299876057948</v>
      </c>
      <c r="J33" s="263">
        <f t="shared" si="0"/>
        <v>129.22008505215433</v>
      </c>
      <c r="K33" s="263">
        <f t="shared" si="0"/>
        <v>118.38376216133679</v>
      </c>
      <c r="L33" s="263">
        <f t="shared" si="0"/>
        <v>128.82835096684505</v>
      </c>
      <c r="M33" s="263">
        <f t="shared" si="0"/>
        <v>116.61635997444276</v>
      </c>
      <c r="N33" s="263">
        <f t="shared" si="0"/>
        <v>92.733910867797192</v>
      </c>
      <c r="O33" s="263">
        <f t="shared" si="0"/>
        <v>78.159215400512338</v>
      </c>
      <c r="P33" s="263">
        <f t="shared" si="0"/>
        <v>81.305999746643465</v>
      </c>
      <c r="Q33" s="263">
        <f t="shared" si="0"/>
        <v>72.098745570114403</v>
      </c>
      <c r="R33" s="263">
        <f t="shared" si="0"/>
        <v>71.862534619047096</v>
      </c>
      <c r="S33" s="263">
        <f t="shared" si="0"/>
        <v>80.594442633719439</v>
      </c>
      <c r="T33" s="263">
        <f t="shared" si="0"/>
        <v>73.986178249729164</v>
      </c>
      <c r="U33" s="263">
        <f t="shared" si="0"/>
        <v>82.370799508302497</v>
      </c>
      <c r="V33" s="263">
        <f t="shared" si="0"/>
        <v>86.459086357716842</v>
      </c>
      <c r="W33" s="263">
        <f t="shared" si="0"/>
        <v>71.809458089594969</v>
      </c>
      <c r="DA33" s="70"/>
    </row>
    <row r="34" spans="1:105" ht="12" customHeight="1" x14ac:dyDescent="0.25">
      <c r="A34" s="60" t="s">
        <v>1473</v>
      </c>
      <c r="B34" s="264">
        <v>85.554626048718518</v>
      </c>
      <c r="C34" s="264">
        <v>92.467681400722697</v>
      </c>
      <c r="D34" s="264">
        <v>101.8801260677611</v>
      </c>
      <c r="E34" s="264">
        <v>93.563637370883697</v>
      </c>
      <c r="F34" s="264">
        <v>88.348673414440739</v>
      </c>
      <c r="G34" s="264">
        <v>74.871789616304341</v>
      </c>
      <c r="H34" s="264">
        <v>105.2016318375028</v>
      </c>
      <c r="I34" s="264">
        <v>103.93344317859361</v>
      </c>
      <c r="J34" s="264">
        <v>85.159304300298544</v>
      </c>
      <c r="K34" s="264">
        <v>81.768689987249374</v>
      </c>
      <c r="L34" s="264">
        <v>89.152353402790467</v>
      </c>
      <c r="M34" s="264">
        <v>78.50905048677545</v>
      </c>
      <c r="N34" s="264">
        <v>57.895175950823877</v>
      </c>
      <c r="O34" s="264">
        <v>47.675615883484888</v>
      </c>
      <c r="P34" s="264">
        <v>47.103130299445603</v>
      </c>
      <c r="Q34" s="264">
        <v>37.315943159697753</v>
      </c>
      <c r="R34" s="264">
        <v>40.228876881119582</v>
      </c>
      <c r="S34" s="264">
        <v>46.361557423342227</v>
      </c>
      <c r="T34" s="264">
        <v>40.570108591360317</v>
      </c>
      <c r="U34" s="264">
        <v>43.806911168264641</v>
      </c>
      <c r="V34" s="264">
        <v>45.734027862433308</v>
      </c>
      <c r="W34" s="264">
        <v>44.332293078694782</v>
      </c>
      <c r="DA34" s="72" t="s">
        <v>1609</v>
      </c>
    </row>
    <row r="35" spans="1:105" ht="12" customHeight="1" x14ac:dyDescent="0.25">
      <c r="A35" s="60" t="s">
        <v>1475</v>
      </c>
      <c r="B35" s="264">
        <v>29.41592195580937</v>
      </c>
      <c r="C35" s="264">
        <v>28.77848014073022</v>
      </c>
      <c r="D35" s="264">
        <v>30.342408176835431</v>
      </c>
      <c r="E35" s="264">
        <v>31.28886389820978</v>
      </c>
      <c r="F35" s="264">
        <v>45.592015263287017</v>
      </c>
      <c r="G35" s="264">
        <v>39.764612737887973</v>
      </c>
      <c r="H35" s="264">
        <v>51.503409640206009</v>
      </c>
      <c r="I35" s="264">
        <v>48.269555581985863</v>
      </c>
      <c r="J35" s="264">
        <v>44.060780751855773</v>
      </c>
      <c r="K35" s="264">
        <v>36.615072174087423</v>
      </c>
      <c r="L35" s="264">
        <v>39.67599756405459</v>
      </c>
      <c r="M35" s="264">
        <v>38.107309487667308</v>
      </c>
      <c r="N35" s="264">
        <v>34.838734916973323</v>
      </c>
      <c r="O35" s="264">
        <v>30.48359951702745</v>
      </c>
      <c r="P35" s="264">
        <v>34.20286944719787</v>
      </c>
      <c r="Q35" s="264">
        <v>34.782802410416657</v>
      </c>
      <c r="R35" s="264">
        <v>31.633657737927521</v>
      </c>
      <c r="S35" s="264">
        <v>34.232885210377212</v>
      </c>
      <c r="T35" s="264">
        <v>33.416069658368848</v>
      </c>
      <c r="U35" s="264">
        <v>38.563888340037849</v>
      </c>
      <c r="V35" s="264">
        <v>40.725058495283527</v>
      </c>
      <c r="W35" s="264">
        <v>27.47716501090019</v>
      </c>
      <c r="DA35" s="72" t="s">
        <v>1610</v>
      </c>
    </row>
    <row r="36" spans="1:105" ht="12" customHeight="1" x14ac:dyDescent="0.25">
      <c r="A36" s="64" t="s">
        <v>30</v>
      </c>
      <c r="B36" s="231">
        <v>1.269950395028062</v>
      </c>
      <c r="C36" s="231">
        <v>1.333534322884804</v>
      </c>
      <c r="D36" s="231">
        <v>1.2638101886079181</v>
      </c>
      <c r="E36" s="231">
        <v>1.6964704551630141</v>
      </c>
      <c r="F36" s="231">
        <v>0.6082102505670306</v>
      </c>
      <c r="G36" s="231">
        <v>0.6993896482416172</v>
      </c>
      <c r="H36" s="231">
        <v>0.25750070163179622</v>
      </c>
      <c r="I36" s="231">
        <v>1.4085674415167351</v>
      </c>
      <c r="J36" s="231">
        <v>1.2691477790203609</v>
      </c>
      <c r="K36" s="231">
        <v>0.25566841675823082</v>
      </c>
      <c r="L36" s="231">
        <v>0.15333563624392749</v>
      </c>
      <c r="M36" s="231">
        <v>0.72182817568752322</v>
      </c>
      <c r="N36" s="231">
        <v>0.5194534034151943</v>
      </c>
      <c r="O36" s="231">
        <v>0.34807390162355828</v>
      </c>
      <c r="P36" s="231">
        <v>0.39283776077672611</v>
      </c>
      <c r="Q36" s="231">
        <v>0.12664486603859601</v>
      </c>
      <c r="R36" s="231">
        <v>0.26337170045264341</v>
      </c>
      <c r="S36" s="231">
        <v>0.18498099796651071</v>
      </c>
      <c r="T36" s="231">
        <v>0.17485593720068859</v>
      </c>
      <c r="U36" s="231">
        <v>0.17366706796986381</v>
      </c>
      <c r="V36" s="231">
        <v>0.15656638993280009</v>
      </c>
      <c r="W36" s="231">
        <v>4.3753869320542788E-2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0.64698825172518459</v>
      </c>
      <c r="C38" s="231">
        <v>0.66308016359352828</v>
      </c>
      <c r="D38" s="231">
        <v>0.65258447628622429</v>
      </c>
      <c r="E38" s="231">
        <v>0.67396181965511659</v>
      </c>
      <c r="F38" s="231">
        <v>0.45956702868644211</v>
      </c>
      <c r="G38" s="231">
        <v>0.3860994519453384</v>
      </c>
      <c r="H38" s="231">
        <v>0.43048685767491901</v>
      </c>
      <c r="I38" s="231">
        <v>0.46454575727253278</v>
      </c>
      <c r="J38" s="231">
        <v>0.32318135310896851</v>
      </c>
      <c r="K38" s="231">
        <v>0.30264521733081678</v>
      </c>
      <c r="L38" s="231">
        <v>0.39304852085705611</v>
      </c>
      <c r="M38" s="231">
        <v>0.29237672523998981</v>
      </c>
      <c r="N38" s="231">
        <v>0.20852370205344051</v>
      </c>
      <c r="O38" s="231">
        <v>0.14694737987520731</v>
      </c>
      <c r="P38" s="231">
        <v>7.1589869483258128E-2</v>
      </c>
      <c r="Q38" s="231">
        <v>0.1019197515403997</v>
      </c>
      <c r="R38" s="231">
        <v>0.13388781997494911</v>
      </c>
      <c r="S38" s="231">
        <v>6.1269038873324147E-2</v>
      </c>
      <c r="T38" s="231">
        <v>5.0716203396149982E-2</v>
      </c>
      <c r="U38" s="231">
        <v>5.1494303458380873E-2</v>
      </c>
      <c r="V38" s="231">
        <v>4.7181086832398453E-2</v>
      </c>
      <c r="W38" s="231">
        <v>7.8558156235077822E-2</v>
      </c>
      <c r="DA38" s="73" t="s">
        <v>1613</v>
      </c>
    </row>
    <row r="39" spans="1:105" ht="12" customHeight="1" x14ac:dyDescent="0.25">
      <c r="A39" s="64" t="s">
        <v>160</v>
      </c>
      <c r="B39" s="231">
        <v>1.9638292458575329E-2</v>
      </c>
      <c r="C39" s="231">
        <v>0.18388433584930761</v>
      </c>
      <c r="D39" s="231">
        <v>0.18871206581293379</v>
      </c>
      <c r="E39" s="231">
        <v>0.20958685391002749</v>
      </c>
      <c r="F39" s="231">
        <v>0.1655730786831601</v>
      </c>
      <c r="G39" s="231">
        <v>0.13359894737679559</v>
      </c>
      <c r="H39" s="231">
        <v>0.13618189840532499</v>
      </c>
      <c r="I39" s="231">
        <v>0.18142797810210751</v>
      </c>
      <c r="J39" s="231">
        <v>0.1302512531486423</v>
      </c>
      <c r="K39" s="231">
        <v>0.1217050998786031</v>
      </c>
      <c r="L39" s="231">
        <v>0.19399518164423371</v>
      </c>
      <c r="M39" s="231">
        <v>0.13682416105361719</v>
      </c>
      <c r="N39" s="231">
        <v>7.9203137838731369E-2</v>
      </c>
      <c r="O39" s="231">
        <v>4.3179968122166817E-2</v>
      </c>
      <c r="P39" s="231">
        <v>5.0898588821973692E-2</v>
      </c>
      <c r="Q39" s="231">
        <v>4.8629266270217603E-2</v>
      </c>
      <c r="R39" s="231">
        <v>5.371506806915715E-2</v>
      </c>
      <c r="S39" s="231">
        <v>5.913005356556323E-2</v>
      </c>
      <c r="T39" s="231">
        <v>5.0116415749963797E-2</v>
      </c>
      <c r="U39" s="231">
        <v>4.6413051238850103E-2</v>
      </c>
      <c r="V39" s="231">
        <v>4.6472720847449099E-2</v>
      </c>
      <c r="W39" s="231">
        <v>7.6670847316176238E-2</v>
      </c>
      <c r="DA39" s="73" t="s">
        <v>1614</v>
      </c>
    </row>
    <row r="40" spans="1:105" ht="12" customHeight="1" x14ac:dyDescent="0.25">
      <c r="A40" s="64" t="s">
        <v>70</v>
      </c>
      <c r="B40" s="231">
        <v>3.0861744255813859</v>
      </c>
      <c r="C40" s="231">
        <v>1.3862418806914709</v>
      </c>
      <c r="D40" s="231">
        <v>1.483969580109584</v>
      </c>
      <c r="E40" s="231">
        <v>1.3447164645016849</v>
      </c>
      <c r="F40" s="231">
        <v>0.94489652019769221</v>
      </c>
      <c r="G40" s="231">
        <v>0.80889994255645614</v>
      </c>
      <c r="H40" s="231">
        <v>0.86732617224124098</v>
      </c>
      <c r="I40" s="231">
        <v>0.81494037194329461</v>
      </c>
      <c r="J40" s="231">
        <v>0.80887665588282687</v>
      </c>
      <c r="K40" s="231">
        <v>0.63015655712481489</v>
      </c>
      <c r="L40" s="231">
        <v>0.4814065708972679</v>
      </c>
      <c r="M40" s="231">
        <v>0.14068343915936271</v>
      </c>
      <c r="N40" s="231">
        <v>0.15962508073232581</v>
      </c>
      <c r="O40" s="231">
        <v>0.11391235644559999</v>
      </c>
      <c r="P40" s="231">
        <v>0.10711334131353301</v>
      </c>
      <c r="Q40" s="231">
        <v>0.15603934933779931</v>
      </c>
      <c r="R40" s="231">
        <v>0.30862551156611939</v>
      </c>
      <c r="S40" s="231">
        <v>0.22670194166342389</v>
      </c>
      <c r="T40" s="231">
        <v>0.1777697092409643</v>
      </c>
      <c r="U40" s="231">
        <v>0.1138685033612247</v>
      </c>
      <c r="V40" s="231">
        <v>9.1651369291791934E-2</v>
      </c>
      <c r="W40" s="231">
        <v>0.14059156162149519</v>
      </c>
      <c r="DA40" s="73" t="s">
        <v>1615</v>
      </c>
    </row>
    <row r="41" spans="1:105" ht="12" customHeight="1" x14ac:dyDescent="0.25">
      <c r="A41" s="64" t="s">
        <v>34</v>
      </c>
      <c r="B41" s="231">
        <v>9.4068592218844653</v>
      </c>
      <c r="C41" s="231">
        <v>9.5615846627873449</v>
      </c>
      <c r="D41" s="231">
        <v>10.43777116052096</v>
      </c>
      <c r="E41" s="231">
        <v>12.31431264738012</v>
      </c>
      <c r="F41" s="231">
        <v>10.664057518299019</v>
      </c>
      <c r="G41" s="231">
        <v>9.8726303685141303</v>
      </c>
      <c r="H41" s="231">
        <v>10.25105177418283</v>
      </c>
      <c r="I41" s="231">
        <v>9.9445277996628754</v>
      </c>
      <c r="J41" s="231">
        <v>10.248377241189729</v>
      </c>
      <c r="K41" s="231">
        <v>7.6604561784857532</v>
      </c>
      <c r="L41" s="231">
        <v>7.2749316891696632</v>
      </c>
      <c r="M41" s="231">
        <v>6.7284725268466454</v>
      </c>
      <c r="N41" s="231">
        <v>4.7602567303691892</v>
      </c>
      <c r="O41" s="231">
        <v>3.3772508763954008</v>
      </c>
      <c r="P41" s="231">
        <v>1.7953936195590059</v>
      </c>
      <c r="Q41" s="231">
        <v>2.4229036703879929</v>
      </c>
      <c r="R41" s="231">
        <v>1.8512990910539591</v>
      </c>
      <c r="S41" s="231">
        <v>1.2991672378532451</v>
      </c>
      <c r="T41" s="231">
        <v>1.138006998613269</v>
      </c>
      <c r="U41" s="231">
        <v>1.079190468854593</v>
      </c>
      <c r="V41" s="231">
        <v>1.503852472511358</v>
      </c>
      <c r="W41" s="231">
        <v>2.1736600810550462</v>
      </c>
      <c r="DA41" s="73" t="s">
        <v>1616</v>
      </c>
    </row>
    <row r="42" spans="1:105" ht="12" customHeight="1" x14ac:dyDescent="0.25">
      <c r="A42" s="64" t="s">
        <v>162</v>
      </c>
      <c r="B42" s="231">
        <v>14.66923015777328</v>
      </c>
      <c r="C42" s="231">
        <v>15.30728149164373</v>
      </c>
      <c r="D42" s="231">
        <v>15.970986335977519</v>
      </c>
      <c r="E42" s="231">
        <v>14.731158303328449</v>
      </c>
      <c r="F42" s="231">
        <v>9.8501050407532329</v>
      </c>
      <c r="G42" s="231">
        <v>8.2280797072765477</v>
      </c>
      <c r="H42" s="231">
        <v>9.0268980245737271</v>
      </c>
      <c r="I42" s="231">
        <v>9.1753547935528417</v>
      </c>
      <c r="J42" s="231">
        <v>7.4708726987638059</v>
      </c>
      <c r="K42" s="231">
        <v>6.3924763332931613</v>
      </c>
      <c r="L42" s="231">
        <v>6.8794790089701596</v>
      </c>
      <c r="M42" s="231">
        <v>5.5106611499886133</v>
      </c>
      <c r="N42" s="231">
        <v>4.1744218916757649</v>
      </c>
      <c r="O42" s="231">
        <v>3.468026895678431</v>
      </c>
      <c r="P42" s="231">
        <v>2.977456426060725</v>
      </c>
      <c r="Q42" s="231">
        <v>2.0847110216281268</v>
      </c>
      <c r="R42" s="231">
        <v>2.661470852621981</v>
      </c>
      <c r="S42" s="231">
        <v>3.0112580394668278</v>
      </c>
      <c r="T42" s="231">
        <v>2.5276531898126571</v>
      </c>
      <c r="U42" s="231">
        <v>2.4394248027534862</v>
      </c>
      <c r="V42" s="231">
        <v>2.3788487730003038</v>
      </c>
      <c r="W42" s="231">
        <v>3.2414251435077608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0.3170812113584125</v>
      </c>
      <c r="C44" s="231">
        <v>0.34287328328003103</v>
      </c>
      <c r="D44" s="231">
        <v>0.34457436952028792</v>
      </c>
      <c r="E44" s="231">
        <v>0.31865735427136999</v>
      </c>
      <c r="F44" s="231">
        <v>0.22497488000135349</v>
      </c>
      <c r="G44" s="231">
        <v>0.19628380318281061</v>
      </c>
      <c r="H44" s="231">
        <v>0.2212818637888905</v>
      </c>
      <c r="I44" s="231">
        <v>0.19689323415111579</v>
      </c>
      <c r="J44" s="231">
        <v>0.26257576402239369</v>
      </c>
      <c r="K44" s="231">
        <v>0.44252242492859278</v>
      </c>
      <c r="L44" s="231">
        <v>0.81951945847088881</v>
      </c>
      <c r="M44" s="231">
        <v>0.91326947109508982</v>
      </c>
      <c r="N44" s="231">
        <v>0.8966874174070546</v>
      </c>
      <c r="O44" s="231">
        <v>0.73428193186732804</v>
      </c>
      <c r="P44" s="231">
        <v>0.58008592747609655</v>
      </c>
      <c r="Q44" s="231">
        <v>0.53513792973972307</v>
      </c>
      <c r="R44" s="231">
        <v>0.55384275796033822</v>
      </c>
      <c r="S44" s="231">
        <v>0.54061535772749236</v>
      </c>
      <c r="T44" s="231">
        <v>0.48354008073719418</v>
      </c>
      <c r="U44" s="231">
        <v>0.4928204799881904</v>
      </c>
      <c r="V44" s="231">
        <v>0.66553621850178335</v>
      </c>
      <c r="W44" s="231">
        <v>0.95016906453578487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22.674630946099089</v>
      </c>
      <c r="G45" s="327">
        <v>19.439630868794271</v>
      </c>
      <c r="H45" s="327">
        <v>30.31268234770728</v>
      </c>
      <c r="I45" s="327">
        <v>26.083298205784349</v>
      </c>
      <c r="J45" s="327">
        <v>23.547498006719039</v>
      </c>
      <c r="K45" s="327">
        <v>20.80944194628745</v>
      </c>
      <c r="L45" s="327">
        <v>23.480281497801389</v>
      </c>
      <c r="M45" s="327">
        <v>23.66319383859647</v>
      </c>
      <c r="N45" s="327">
        <v>24.040563553481618</v>
      </c>
      <c r="O45" s="327">
        <v>22.251926207019761</v>
      </c>
      <c r="P45" s="327">
        <v>28.227493913706549</v>
      </c>
      <c r="Q45" s="327">
        <v>29.306816555473809</v>
      </c>
      <c r="R45" s="327">
        <v>25.807444936228379</v>
      </c>
      <c r="S45" s="327">
        <v>28.84976254326083</v>
      </c>
      <c r="T45" s="327">
        <v>28.813411123617971</v>
      </c>
      <c r="U45" s="327">
        <v>34.167009662413257</v>
      </c>
      <c r="V45" s="327">
        <v>35.834949464365643</v>
      </c>
      <c r="W45" s="327">
        <v>20.77233628730831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2298.7535854156331</v>
      </c>
      <c r="C48" s="225">
        <v>2086.6969071354661</v>
      </c>
      <c r="D48" s="225">
        <v>2036.8337294475141</v>
      </c>
      <c r="E48" s="225">
        <v>2416.1770153309139</v>
      </c>
      <c r="F48" s="225">
        <v>2616.6915136679331</v>
      </c>
      <c r="G48" s="225">
        <v>2942.0296199586028</v>
      </c>
      <c r="H48" s="225">
        <v>2225.1422746113521</v>
      </c>
      <c r="I48" s="225">
        <v>2213.897456108899</v>
      </c>
      <c r="J48" s="225">
        <v>2453.7712541612032</v>
      </c>
      <c r="K48" s="225">
        <v>1515.3075154154239</v>
      </c>
      <c r="L48" s="225">
        <v>1448.0821118656911</v>
      </c>
      <c r="M48" s="225">
        <v>1485.5376324286381</v>
      </c>
      <c r="N48" s="225">
        <v>1530.3023534551439</v>
      </c>
      <c r="O48" s="225">
        <v>1560.4407269374151</v>
      </c>
      <c r="P48" s="225">
        <v>1348.55428283577</v>
      </c>
      <c r="Q48" s="225">
        <v>1646.69467188876</v>
      </c>
      <c r="R48" s="225">
        <v>1475.074544881011</v>
      </c>
      <c r="S48" s="225">
        <v>1199.8314426097811</v>
      </c>
      <c r="T48" s="225">
        <v>1346.968604061728</v>
      </c>
      <c r="U48" s="225">
        <v>1262.388786946902</v>
      </c>
      <c r="V48" s="225">
        <v>1164.5489173997601</v>
      </c>
      <c r="W48" s="225">
        <v>1554.4084508629239</v>
      </c>
      <c r="DA48" s="89" t="s">
        <v>1621</v>
      </c>
    </row>
    <row r="49" spans="1:105" ht="12" customHeight="1" x14ac:dyDescent="0.25">
      <c r="A49" s="55" t="s">
        <v>92</v>
      </c>
      <c r="B49" s="261">
        <v>14.9704342200778</v>
      </c>
      <c r="C49" s="261">
        <v>13.513592305035139</v>
      </c>
      <c r="D49" s="261">
        <v>13.18862261873787</v>
      </c>
      <c r="E49" s="261">
        <v>15.654351119896161</v>
      </c>
      <c r="F49" s="261">
        <v>16.96837528394277</v>
      </c>
      <c r="G49" s="261">
        <v>18.885714895363389</v>
      </c>
      <c r="H49" s="261">
        <v>14.258001941787761</v>
      </c>
      <c r="I49" s="261">
        <v>14.20356994845864</v>
      </c>
      <c r="J49" s="261">
        <v>15.834618156929761</v>
      </c>
      <c r="K49" s="261">
        <v>9.7399236988306388</v>
      </c>
      <c r="L49" s="261">
        <v>9.2880856769224884</v>
      </c>
      <c r="M49" s="261">
        <v>9.5393883199898006</v>
      </c>
      <c r="N49" s="261">
        <v>9.840061829154271</v>
      </c>
      <c r="O49" s="261">
        <v>10.0126111748962</v>
      </c>
      <c r="P49" s="261">
        <v>8.6003757892873143</v>
      </c>
      <c r="Q49" s="261">
        <v>10.588731711379189</v>
      </c>
      <c r="R49" s="261">
        <v>9.4541851800365766</v>
      </c>
      <c r="S49" s="261">
        <v>7.6389792878006411</v>
      </c>
      <c r="T49" s="261">
        <v>8.578892909002132</v>
      </c>
      <c r="U49" s="261">
        <v>8.0253889358512573</v>
      </c>
      <c r="V49" s="261">
        <v>7.4164119137173987</v>
      </c>
      <c r="W49" s="261">
        <v>9.9125226035302436</v>
      </c>
      <c r="DA49" s="67" t="s">
        <v>1622</v>
      </c>
    </row>
    <row r="50" spans="1:105" ht="12" customHeight="1" x14ac:dyDescent="0.25">
      <c r="A50" s="202" t="s">
        <v>93</v>
      </c>
      <c r="B50" s="226">
        <v>4.3511083178483201</v>
      </c>
      <c r="C50" s="226">
        <v>3.9276819241214951</v>
      </c>
      <c r="D50" s="226">
        <v>3.8332305351831391</v>
      </c>
      <c r="E50" s="226">
        <v>4.566435837835801</v>
      </c>
      <c r="F50" s="226">
        <v>4.9547898809275974</v>
      </c>
      <c r="G50" s="226">
        <v>5.5838817737983852</v>
      </c>
      <c r="H50" s="226">
        <v>4.2066049232814953</v>
      </c>
      <c r="I50" s="226">
        <v>4.1824957932317854</v>
      </c>
      <c r="J50" s="226">
        <v>4.6547398309526669</v>
      </c>
      <c r="K50" s="226">
        <v>2.858704821100726</v>
      </c>
      <c r="L50" s="226">
        <v>2.7222889092398712</v>
      </c>
      <c r="M50" s="226">
        <v>2.7924413981876439</v>
      </c>
      <c r="N50" s="226">
        <v>2.8772124777710371</v>
      </c>
      <c r="O50" s="226">
        <v>2.9275614557043701</v>
      </c>
      <c r="P50" s="226">
        <v>2.5146416080170599</v>
      </c>
      <c r="Q50" s="226">
        <v>3.0960118476137288</v>
      </c>
      <c r="R50" s="226">
        <v>2.764284725003662</v>
      </c>
      <c r="S50" s="226">
        <v>2.233541374297999</v>
      </c>
      <c r="T50" s="226">
        <v>2.508360284276248</v>
      </c>
      <c r="U50" s="226">
        <v>2.346522690758337</v>
      </c>
      <c r="V50" s="226">
        <v>2.168465476085045</v>
      </c>
      <c r="W50" s="226">
        <v>2.8982968174827071</v>
      </c>
      <c r="DA50" s="174" t="s">
        <v>1623</v>
      </c>
    </row>
    <row r="51" spans="1:105" ht="12" customHeight="1" x14ac:dyDescent="0.25">
      <c r="A51" s="202" t="s">
        <v>94</v>
      </c>
      <c r="B51" s="226">
        <v>28.830120137585379</v>
      </c>
      <c r="C51" s="226">
        <v>28.49648050843442</v>
      </c>
      <c r="D51" s="226">
        <v>28.846054116647551</v>
      </c>
      <c r="E51" s="226">
        <v>30.843997810567789</v>
      </c>
      <c r="F51" s="226">
        <v>31.512221614496742</v>
      </c>
      <c r="G51" s="226">
        <v>33.853487870749809</v>
      </c>
      <c r="H51" s="226">
        <v>30.098741286998621</v>
      </c>
      <c r="I51" s="226">
        <v>29.692098934027481</v>
      </c>
      <c r="J51" s="226">
        <v>29.945096266212609</v>
      </c>
      <c r="K51" s="226">
        <v>21.60648089114472</v>
      </c>
      <c r="L51" s="226">
        <v>21.192488524855499</v>
      </c>
      <c r="M51" s="226">
        <v>20.812454213299169</v>
      </c>
      <c r="N51" s="226">
        <v>19.477812226489132</v>
      </c>
      <c r="O51" s="226">
        <v>19.959162510042081</v>
      </c>
      <c r="P51" s="226">
        <v>18.346491925775059</v>
      </c>
      <c r="Q51" s="226">
        <v>19.10379579089896</v>
      </c>
      <c r="R51" s="226">
        <v>18.437519983672171</v>
      </c>
      <c r="S51" s="226">
        <v>16.791235534401761</v>
      </c>
      <c r="T51" s="226">
        <v>18.109624969455808</v>
      </c>
      <c r="U51" s="226">
        <v>17.251390459326089</v>
      </c>
      <c r="V51" s="226">
        <v>15.494353849732731</v>
      </c>
      <c r="W51" s="226">
        <v>21.212835564656551</v>
      </c>
      <c r="DA51" s="174" t="s">
        <v>1624</v>
      </c>
    </row>
    <row r="52" spans="1:105" ht="12" customHeight="1" x14ac:dyDescent="0.25">
      <c r="A52" s="202" t="s">
        <v>95</v>
      </c>
      <c r="B52" s="226">
        <v>12.210569530957949</v>
      </c>
      <c r="C52" s="226">
        <v>11.02230276208998</v>
      </c>
      <c r="D52" s="226">
        <v>10.757242651497821</v>
      </c>
      <c r="E52" s="226">
        <v>12.814845835445841</v>
      </c>
      <c r="F52" s="226">
        <v>13.904688629372419</v>
      </c>
      <c r="G52" s="226">
        <v>15.670117053149131</v>
      </c>
      <c r="H52" s="226">
        <v>11.80504785281912</v>
      </c>
      <c r="I52" s="226">
        <v>11.737390100518329</v>
      </c>
      <c r="J52" s="226">
        <v>13.062654432485751</v>
      </c>
      <c r="K52" s="226">
        <v>8.022418987674568</v>
      </c>
      <c r="L52" s="226">
        <v>7.639593313104899</v>
      </c>
      <c r="M52" s="226">
        <v>7.8364631176447546</v>
      </c>
      <c r="N52" s="226">
        <v>8.0743572553800469</v>
      </c>
      <c r="O52" s="226">
        <v>8.2156522200091171</v>
      </c>
      <c r="P52" s="226">
        <v>7.0568701023090954</v>
      </c>
      <c r="Q52" s="226">
        <v>8.6883766554107869</v>
      </c>
      <c r="R52" s="226">
        <v>7.7574466945731508</v>
      </c>
      <c r="S52" s="226">
        <v>6.2680150110866144</v>
      </c>
      <c r="T52" s="226">
        <v>7.0392427451667698</v>
      </c>
      <c r="U52" s="226">
        <v>6.5850758883530158</v>
      </c>
      <c r="V52" s="226">
        <v>6.0853917064312677</v>
      </c>
      <c r="W52" s="226">
        <v>8.1335265008358828</v>
      </c>
      <c r="DA52" s="174" t="s">
        <v>1625</v>
      </c>
    </row>
    <row r="53" spans="1:105" ht="12" customHeight="1" x14ac:dyDescent="0.25">
      <c r="A53" s="56" t="s">
        <v>96</v>
      </c>
      <c r="B53" s="262">
        <v>24.800209318698521</v>
      </c>
      <c r="C53" s="262">
        <v>22.863872722812761</v>
      </c>
      <c r="D53" s="262">
        <v>22.606698805461299</v>
      </c>
      <c r="E53" s="262">
        <v>25.97806597239175</v>
      </c>
      <c r="F53" s="262">
        <v>27.2779494191801</v>
      </c>
      <c r="G53" s="262">
        <v>30.367108746246529</v>
      </c>
      <c r="H53" s="262">
        <v>24.236291785520411</v>
      </c>
      <c r="I53" s="262">
        <v>24.272233769385789</v>
      </c>
      <c r="J53" s="262">
        <v>25.896322788093642</v>
      </c>
      <c r="K53" s="262">
        <v>16.934659322194111</v>
      </c>
      <c r="L53" s="262">
        <v>16.307350471469121</v>
      </c>
      <c r="M53" s="262">
        <v>16.43235694669616</v>
      </c>
      <c r="N53" s="262">
        <v>16.095978512216998</v>
      </c>
      <c r="O53" s="262">
        <v>16.386585110072129</v>
      </c>
      <c r="P53" s="262">
        <v>14.513644391640421</v>
      </c>
      <c r="Q53" s="262">
        <v>16.385084730235249</v>
      </c>
      <c r="R53" s="262">
        <v>15.404820620535521</v>
      </c>
      <c r="S53" s="262">
        <v>13.019126024627131</v>
      </c>
      <c r="T53" s="262">
        <v>14.32520523530679</v>
      </c>
      <c r="U53" s="262">
        <v>13.444851018183609</v>
      </c>
      <c r="V53" s="262">
        <v>12.21339081449459</v>
      </c>
      <c r="W53" s="262">
        <v>16.856017329217039</v>
      </c>
      <c r="DA53" s="68" t="s">
        <v>1626</v>
      </c>
    </row>
    <row r="54" spans="1:105" ht="12" customHeight="1" x14ac:dyDescent="0.25">
      <c r="A54" s="37" t="s">
        <v>160</v>
      </c>
      <c r="B54" s="228">
        <v>2.238560172207802E-2</v>
      </c>
      <c r="C54" s="228">
        <v>0.1709454825563958</v>
      </c>
      <c r="D54" s="228">
        <v>0.15932170025503289</v>
      </c>
      <c r="E54" s="228">
        <v>0.2376658412729607</v>
      </c>
      <c r="F54" s="228">
        <v>0.29956256899142142</v>
      </c>
      <c r="G54" s="228">
        <v>0.3244749998778213</v>
      </c>
      <c r="H54" s="228">
        <v>0.20388452747422181</v>
      </c>
      <c r="I54" s="228">
        <v>0.26623921421213892</v>
      </c>
      <c r="J54" s="228">
        <v>0.26962424102334442</v>
      </c>
      <c r="K54" s="228">
        <v>0.1597365886692387</v>
      </c>
      <c r="L54" s="228">
        <v>0.22255168626884819</v>
      </c>
      <c r="M54" s="228">
        <v>0.1987343694283735</v>
      </c>
      <c r="N54" s="228">
        <v>0.17034726043304679</v>
      </c>
      <c r="O54" s="228">
        <v>0.1156704398596306</v>
      </c>
      <c r="P54" s="228">
        <v>0.1334081316092007</v>
      </c>
      <c r="Q54" s="228">
        <v>0.2280929306945737</v>
      </c>
      <c r="R54" s="228">
        <v>0.1816135649952188</v>
      </c>
      <c r="S54" s="228">
        <v>0.13686677348414261</v>
      </c>
      <c r="T54" s="228">
        <v>0.15803061100643301</v>
      </c>
      <c r="U54" s="228">
        <v>0.13865065529760551</v>
      </c>
      <c r="V54" s="228">
        <v>0.1282054336672773</v>
      </c>
      <c r="W54" s="228">
        <v>0.207415165176248</v>
      </c>
      <c r="DA54" s="69" t="s">
        <v>1627</v>
      </c>
    </row>
    <row r="55" spans="1:105" ht="12" customHeight="1" x14ac:dyDescent="0.25">
      <c r="A55" s="37" t="s">
        <v>162</v>
      </c>
      <c r="B55" s="228">
        <v>17.499437319073181</v>
      </c>
      <c r="C55" s="228">
        <v>14.8923307905263</v>
      </c>
      <c r="D55" s="228">
        <v>14.11102997315102</v>
      </c>
      <c r="E55" s="228">
        <v>17.48200891735722</v>
      </c>
      <c r="F55" s="228">
        <v>18.650496448200109</v>
      </c>
      <c r="G55" s="228">
        <v>20.913581219731821</v>
      </c>
      <c r="H55" s="228">
        <v>14.14344265269254</v>
      </c>
      <c r="I55" s="228">
        <v>14.091017080262819</v>
      </c>
      <c r="J55" s="228">
        <v>16.184529332745079</v>
      </c>
      <c r="K55" s="228">
        <v>8.7804438447223561</v>
      </c>
      <c r="L55" s="228">
        <v>8.2593754490900526</v>
      </c>
      <c r="M55" s="228">
        <v>8.3765581352987741</v>
      </c>
      <c r="N55" s="228">
        <v>9.3959526121842476</v>
      </c>
      <c r="O55" s="228">
        <v>9.7224168861550062</v>
      </c>
      <c r="P55" s="228">
        <v>8.1672093381660051</v>
      </c>
      <c r="Q55" s="228">
        <v>10.23320521599719</v>
      </c>
      <c r="R55" s="228">
        <v>9.4172820965665185</v>
      </c>
      <c r="S55" s="228">
        <v>7.2943977669233551</v>
      </c>
      <c r="T55" s="228">
        <v>8.3412361011488159</v>
      </c>
      <c r="U55" s="228">
        <v>7.6264241271616893</v>
      </c>
      <c r="V55" s="228">
        <v>6.8679461113530014</v>
      </c>
      <c r="W55" s="228">
        <v>9.1769412846626839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0.40082878512508552</v>
      </c>
      <c r="DA57" s="69" t="s">
        <v>1630</v>
      </c>
    </row>
    <row r="58" spans="1:105" ht="12" customHeight="1" x14ac:dyDescent="0.25">
      <c r="A58" s="37" t="s">
        <v>38</v>
      </c>
      <c r="B58" s="228">
        <v>7.2783863979032626</v>
      </c>
      <c r="C58" s="228">
        <v>7.8005964497300706</v>
      </c>
      <c r="D58" s="228">
        <v>8.336347132055252</v>
      </c>
      <c r="E58" s="228">
        <v>8.2583912137615734</v>
      </c>
      <c r="F58" s="228">
        <v>8.3278904019885687</v>
      </c>
      <c r="G58" s="228">
        <v>9.1290525266368832</v>
      </c>
      <c r="H58" s="228">
        <v>9.8889646053536442</v>
      </c>
      <c r="I58" s="228">
        <v>9.9149774749108293</v>
      </c>
      <c r="J58" s="228">
        <v>9.4421692143252169</v>
      </c>
      <c r="K58" s="228">
        <v>7.9944788888025116</v>
      </c>
      <c r="L58" s="228">
        <v>7.8254233361102168</v>
      </c>
      <c r="M58" s="228">
        <v>7.8570644419690101</v>
      </c>
      <c r="N58" s="228">
        <v>6.5296786395997062</v>
      </c>
      <c r="O58" s="228">
        <v>6.5484977840574921</v>
      </c>
      <c r="P58" s="228">
        <v>6.2130269218652181</v>
      </c>
      <c r="Q58" s="228">
        <v>5.9237865835434844</v>
      </c>
      <c r="R58" s="228">
        <v>5.8059249589737831</v>
      </c>
      <c r="S58" s="228">
        <v>5.5878614842196299</v>
      </c>
      <c r="T58" s="228">
        <v>5.8259385231515397</v>
      </c>
      <c r="U58" s="228">
        <v>5.6797762357243169</v>
      </c>
      <c r="V58" s="228">
        <v>5.2172392694743124</v>
      </c>
      <c r="W58" s="228">
        <v>7.0708320942530216</v>
      </c>
      <c r="DA58" s="69" t="s">
        <v>1631</v>
      </c>
    </row>
    <row r="59" spans="1:105" ht="12" customHeight="1" x14ac:dyDescent="0.25">
      <c r="A59" s="57" t="s">
        <v>1498</v>
      </c>
      <c r="B59" s="263">
        <v>104.4138634648573</v>
      </c>
      <c r="C59" s="263">
        <v>103.2055229335524</v>
      </c>
      <c r="D59" s="263">
        <v>104.47157145588579</v>
      </c>
      <c r="E59" s="263">
        <v>111.98865930364509</v>
      </c>
      <c r="F59" s="263">
        <v>114.74899204177881</v>
      </c>
      <c r="G59" s="263">
        <v>123.64006001566349</v>
      </c>
      <c r="H59" s="263">
        <v>110.2194429084677</v>
      </c>
      <c r="I59" s="263">
        <v>108.99004758523439</v>
      </c>
      <c r="J59" s="263">
        <v>110.15444009101169</v>
      </c>
      <c r="K59" s="263">
        <v>79.633526125566618</v>
      </c>
      <c r="L59" s="263">
        <v>78.242829308552515</v>
      </c>
      <c r="M59" s="263">
        <v>76.959172723212433</v>
      </c>
      <c r="N59" s="263">
        <v>72.12460212909005</v>
      </c>
      <c r="O59" s="263">
        <v>73.999773756192312</v>
      </c>
      <c r="P59" s="263">
        <v>68.030322145384986</v>
      </c>
      <c r="Q59" s="263">
        <v>70.838468035877753</v>
      </c>
      <c r="R59" s="263">
        <v>68.36786177574389</v>
      </c>
      <c r="S59" s="263">
        <v>62.263301738876137</v>
      </c>
      <c r="T59" s="263">
        <v>67.151999716814501</v>
      </c>
      <c r="U59" s="263">
        <v>63.969594577094888</v>
      </c>
      <c r="V59" s="263">
        <v>57.454356293096737</v>
      </c>
      <c r="W59" s="263">
        <v>78.658963409414795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270.7758644126319</v>
      </c>
      <c r="C60" s="263">
        <f t="shared" si="1"/>
        <v>242.61543825922217</v>
      </c>
      <c r="D60" s="263">
        <f t="shared" si="1"/>
        <v>235.23064405553643</v>
      </c>
      <c r="E60" s="263">
        <f t="shared" si="1"/>
        <v>281.67560958767291</v>
      </c>
      <c r="F60" s="263">
        <f t="shared" si="1"/>
        <v>329.96934227222715</v>
      </c>
      <c r="G60" s="263">
        <f t="shared" si="1"/>
        <v>368.84273054177868</v>
      </c>
      <c r="H60" s="263">
        <f t="shared" si="1"/>
        <v>280.83223559077271</v>
      </c>
      <c r="I60" s="263">
        <f t="shared" si="1"/>
        <v>274.0997899285444</v>
      </c>
      <c r="J60" s="263">
        <f t="shared" si="1"/>
        <v>305.0981306528563</v>
      </c>
      <c r="K60" s="263">
        <f t="shared" si="1"/>
        <v>186.03147098576875</v>
      </c>
      <c r="L60" s="263">
        <f t="shared" si="1"/>
        <v>178.85537466239157</v>
      </c>
      <c r="M60" s="263">
        <f t="shared" si="1"/>
        <v>183.71440901572356</v>
      </c>
      <c r="N60" s="263">
        <f t="shared" si="1"/>
        <v>197.63945964150588</v>
      </c>
      <c r="O60" s="263">
        <f t="shared" si="1"/>
        <v>206.21717908524369</v>
      </c>
      <c r="P60" s="263">
        <f t="shared" si="1"/>
        <v>189.51489262845149</v>
      </c>
      <c r="Q60" s="263">
        <f t="shared" si="1"/>
        <v>238.58898819171984</v>
      </c>
      <c r="R60" s="263">
        <f t="shared" si="1"/>
        <v>208.65590294343451</v>
      </c>
      <c r="S60" s="263">
        <f t="shared" si="1"/>
        <v>172.15409209250021</v>
      </c>
      <c r="T60" s="263">
        <f t="shared" si="1"/>
        <v>198.63814907100772</v>
      </c>
      <c r="U60" s="263">
        <f t="shared" si="1"/>
        <v>191.58573450382801</v>
      </c>
      <c r="V60" s="263">
        <f t="shared" si="1"/>
        <v>174.40092384085412</v>
      </c>
      <c r="W60" s="263">
        <f t="shared" si="1"/>
        <v>207.16133206441771</v>
      </c>
      <c r="DA60" s="70"/>
    </row>
    <row r="61" spans="1:105" ht="12" customHeight="1" x14ac:dyDescent="0.25">
      <c r="A61" s="60" t="s">
        <v>1501</v>
      </c>
      <c r="B61" s="264">
        <v>216.2925720875966</v>
      </c>
      <c r="C61" s="264">
        <v>193.86853457266341</v>
      </c>
      <c r="D61" s="264">
        <v>188.01076063708109</v>
      </c>
      <c r="E61" s="264">
        <v>224.6740555536075</v>
      </c>
      <c r="F61" s="264">
        <v>240.44918157385021</v>
      </c>
      <c r="G61" s="264">
        <v>269.09066963170733</v>
      </c>
      <c r="H61" s="264">
        <v>199.31836013733661</v>
      </c>
      <c r="I61" s="264">
        <v>197.70863690898571</v>
      </c>
      <c r="J61" s="264">
        <v>219.25498936166809</v>
      </c>
      <c r="K61" s="264">
        <v>132.4783703865838</v>
      </c>
      <c r="L61" s="264">
        <v>126.6872400777293</v>
      </c>
      <c r="M61" s="264">
        <v>127.884379122338</v>
      </c>
      <c r="N61" s="264">
        <v>132.99477577073949</v>
      </c>
      <c r="O61" s="264">
        <v>135.9141903990502</v>
      </c>
      <c r="P61" s="264">
        <v>116.33292612811771</v>
      </c>
      <c r="Q61" s="264">
        <v>140.8188773050924</v>
      </c>
      <c r="R61" s="264">
        <v>128.98972285715681</v>
      </c>
      <c r="S61" s="264">
        <v>104.0799662584382</v>
      </c>
      <c r="T61" s="264">
        <v>116.7875884862199</v>
      </c>
      <c r="U61" s="264">
        <v>108.309702131836</v>
      </c>
      <c r="V61" s="264">
        <v>98.729573770677732</v>
      </c>
      <c r="W61" s="264">
        <v>134.7880226509242</v>
      </c>
      <c r="DA61" s="72" t="s">
        <v>1633</v>
      </c>
    </row>
    <row r="62" spans="1:105" ht="12" customHeight="1" x14ac:dyDescent="0.25">
      <c r="A62" s="59" t="s">
        <v>30</v>
      </c>
      <c r="B62" s="232">
        <v>14.027088532697411</v>
      </c>
      <c r="C62" s="232">
        <v>13.787693367269391</v>
      </c>
      <c r="D62" s="232">
        <v>12.22772429784885</v>
      </c>
      <c r="E62" s="232">
        <v>20.56277928461353</v>
      </c>
      <c r="F62" s="232">
        <v>12.24050589641185</v>
      </c>
      <c r="G62" s="232">
        <v>18.471368282774161</v>
      </c>
      <c r="H62" s="232">
        <v>4.8216274804924426</v>
      </c>
      <c r="I62" s="232">
        <v>23.268704420782871</v>
      </c>
      <c r="J62" s="232">
        <v>27.99087778451284</v>
      </c>
      <c r="K62" s="232">
        <v>4.4276467586455626</v>
      </c>
      <c r="L62" s="232">
        <v>2.415684621958655</v>
      </c>
      <c r="M62" s="232">
        <v>13.6661637684151</v>
      </c>
      <c r="N62" s="232">
        <v>13.52998076044841</v>
      </c>
      <c r="O62" s="232">
        <v>11.561805462862839</v>
      </c>
      <c r="P62" s="232">
        <v>12.780700298772841</v>
      </c>
      <c r="Q62" s="232">
        <v>7.1327209015227613</v>
      </c>
      <c r="R62" s="232">
        <v>9.994778622708143</v>
      </c>
      <c r="S62" s="232">
        <v>5.4710587155010417</v>
      </c>
      <c r="T62" s="232">
        <v>6.8974258074032253</v>
      </c>
      <c r="U62" s="232">
        <v>6.7057237976775621</v>
      </c>
      <c r="V62" s="232">
        <v>5.7222511091698296</v>
      </c>
      <c r="W62" s="232">
        <v>1.6593481879609051</v>
      </c>
      <c r="DA62" s="71" t="s">
        <v>1634</v>
      </c>
    </row>
    <row r="63" spans="1:105" ht="12" customHeight="1" x14ac:dyDescent="0.25">
      <c r="A63" s="59" t="s">
        <v>33</v>
      </c>
      <c r="B63" s="297">
        <v>7.0757051697135713</v>
      </c>
      <c r="C63" s="297">
        <v>6.788065234699701</v>
      </c>
      <c r="D63" s="297">
        <v>6.2516272787795826</v>
      </c>
      <c r="E63" s="297">
        <v>8.0884137864826275</v>
      </c>
      <c r="F63" s="297">
        <v>9.1577134130241831</v>
      </c>
      <c r="G63" s="297">
        <v>10.096517579767969</v>
      </c>
      <c r="H63" s="297">
        <v>7.9811906961496248</v>
      </c>
      <c r="I63" s="297">
        <v>7.5982855110492826</v>
      </c>
      <c r="J63" s="297">
        <v>7.057374632731257</v>
      </c>
      <c r="K63" s="297">
        <v>5.1894609893221233</v>
      </c>
      <c r="L63" s="297">
        <v>6.1310640698202814</v>
      </c>
      <c r="M63" s="297">
        <v>5.48085283739697</v>
      </c>
      <c r="N63" s="297">
        <v>5.3777246634531064</v>
      </c>
      <c r="O63" s="297">
        <v>4.8329087626259337</v>
      </c>
      <c r="P63" s="297">
        <v>2.3061393591375889</v>
      </c>
      <c r="Q63" s="297">
        <v>5.6835351633279902</v>
      </c>
      <c r="R63" s="297">
        <v>5.0308074448774924</v>
      </c>
      <c r="S63" s="297">
        <v>1.7942290269079171</v>
      </c>
      <c r="T63" s="297">
        <v>1.980824242421412</v>
      </c>
      <c r="U63" s="297">
        <v>1.968701763823328</v>
      </c>
      <c r="V63" s="297">
        <v>1.707374803995245</v>
      </c>
      <c r="W63" s="297">
        <v>2.9498837076416708</v>
      </c>
      <c r="DA63" s="122" t="s">
        <v>1635</v>
      </c>
    </row>
    <row r="64" spans="1:105" ht="12" customHeight="1" x14ac:dyDescent="0.25">
      <c r="A64" s="59" t="s">
        <v>160</v>
      </c>
      <c r="B64" s="297">
        <v>0.21076364175956619</v>
      </c>
      <c r="C64" s="297">
        <v>1.8473251540040529</v>
      </c>
      <c r="D64" s="297">
        <v>1.7740859020482991</v>
      </c>
      <c r="E64" s="297">
        <v>2.4683727428392079</v>
      </c>
      <c r="F64" s="297">
        <v>3.2377741131862829</v>
      </c>
      <c r="G64" s="297">
        <v>3.4284205840115289</v>
      </c>
      <c r="H64" s="297">
        <v>2.477683400023416</v>
      </c>
      <c r="I64" s="297">
        <v>2.9121249688886528</v>
      </c>
      <c r="J64" s="297">
        <v>2.791241569750484</v>
      </c>
      <c r="K64" s="297">
        <v>2.0479335008689672</v>
      </c>
      <c r="L64" s="297">
        <v>2.9696089844631781</v>
      </c>
      <c r="M64" s="297">
        <v>2.517020627186449</v>
      </c>
      <c r="N64" s="297">
        <v>2.0044912312592</v>
      </c>
      <c r="O64" s="297">
        <v>1.393630697267412</v>
      </c>
      <c r="P64" s="297">
        <v>1.6090085647050729</v>
      </c>
      <c r="Q64" s="297">
        <v>2.661194080844878</v>
      </c>
      <c r="R64" s="297">
        <v>1.9806666634812391</v>
      </c>
      <c r="S64" s="297">
        <v>1.6992752037140559</v>
      </c>
      <c r="T64" s="297">
        <v>1.920869442973808</v>
      </c>
      <c r="U64" s="297">
        <v>1.7413236544969311</v>
      </c>
      <c r="V64" s="297">
        <v>1.6503561057591201</v>
      </c>
      <c r="W64" s="297">
        <v>2.825286621793107</v>
      </c>
      <c r="DA64" s="122" t="s">
        <v>1636</v>
      </c>
    </row>
    <row r="65" spans="1:105" ht="12" customHeight="1" x14ac:dyDescent="0.25">
      <c r="A65" s="59" t="s">
        <v>70</v>
      </c>
      <c r="B65" s="297">
        <v>34.164498411699753</v>
      </c>
      <c r="C65" s="297">
        <v>14.364821508462891</v>
      </c>
      <c r="D65" s="297">
        <v>14.39005933089225</v>
      </c>
      <c r="E65" s="297">
        <v>16.335786021242139</v>
      </c>
      <c r="F65" s="297">
        <v>19.05915675948771</v>
      </c>
      <c r="G65" s="297">
        <v>21.411567994209371</v>
      </c>
      <c r="H65" s="297">
        <v>16.276892270659591</v>
      </c>
      <c r="I65" s="297">
        <v>13.492554804823319</v>
      </c>
      <c r="J65" s="297">
        <v>17.879708176012411</v>
      </c>
      <c r="K65" s="297">
        <v>10.937501943973221</v>
      </c>
      <c r="L65" s="297">
        <v>7.6012138195221937</v>
      </c>
      <c r="M65" s="297">
        <v>2.6694978014594519</v>
      </c>
      <c r="N65" s="297">
        <v>4.1670193125565191</v>
      </c>
      <c r="O65" s="297">
        <v>3.792266352515683</v>
      </c>
      <c r="P65" s="297">
        <v>3.4926799530724328</v>
      </c>
      <c r="Q65" s="297">
        <v>8.8079648501444101</v>
      </c>
      <c r="R65" s="297">
        <v>11.73842135618575</v>
      </c>
      <c r="S65" s="297">
        <v>6.7200622753032304</v>
      </c>
      <c r="T65" s="297">
        <v>7.0281046051372664</v>
      </c>
      <c r="U65" s="297">
        <v>4.4066200082785576</v>
      </c>
      <c r="V65" s="297">
        <v>3.3572302864149508</v>
      </c>
      <c r="W65" s="297">
        <v>5.3438482301195869</v>
      </c>
      <c r="DA65" s="122" t="s">
        <v>1637</v>
      </c>
    </row>
    <row r="66" spans="1:105" ht="12" customHeight="1" x14ac:dyDescent="0.25">
      <c r="A66" s="59" t="s">
        <v>162</v>
      </c>
      <c r="B66" s="297">
        <v>160.81451633172631</v>
      </c>
      <c r="C66" s="297">
        <v>157.0806293082274</v>
      </c>
      <c r="D66" s="297">
        <v>153.36726382751209</v>
      </c>
      <c r="E66" s="297">
        <v>177.21870371842999</v>
      </c>
      <c r="F66" s="297">
        <v>196.75403139174011</v>
      </c>
      <c r="G66" s="297">
        <v>215.68279519094429</v>
      </c>
      <c r="H66" s="297">
        <v>167.76096629001151</v>
      </c>
      <c r="I66" s="297">
        <v>150.43696720344161</v>
      </c>
      <c r="J66" s="297">
        <v>163.5357871986611</v>
      </c>
      <c r="K66" s="297">
        <v>109.8758271937739</v>
      </c>
      <c r="L66" s="297">
        <v>107.569668581965</v>
      </c>
      <c r="M66" s="297">
        <v>103.55084408788009</v>
      </c>
      <c r="N66" s="297">
        <v>107.9155598030223</v>
      </c>
      <c r="O66" s="297">
        <v>114.33357912377831</v>
      </c>
      <c r="P66" s="297">
        <v>96.14439795242977</v>
      </c>
      <c r="Q66" s="297">
        <v>116.5334623092524</v>
      </c>
      <c r="R66" s="297">
        <v>100.2450487699042</v>
      </c>
      <c r="S66" s="297">
        <v>88.395341037011931</v>
      </c>
      <c r="T66" s="297">
        <v>98.960364388284148</v>
      </c>
      <c r="U66" s="297">
        <v>93.487332907559619</v>
      </c>
      <c r="V66" s="297">
        <v>86.292361465338587</v>
      </c>
      <c r="W66" s="297">
        <v>122.0096559034089</v>
      </c>
      <c r="DA66" s="122" t="s">
        <v>1638</v>
      </c>
    </row>
    <row r="67" spans="1:105" ht="12" customHeight="1" x14ac:dyDescent="0.25">
      <c r="A67" s="60" t="s">
        <v>1508</v>
      </c>
      <c r="B67" s="264">
        <v>54.483292325035279</v>
      </c>
      <c r="C67" s="264">
        <v>48.746903686558767</v>
      </c>
      <c r="D67" s="264">
        <v>47.219883418455339</v>
      </c>
      <c r="E67" s="264">
        <v>57.001554034065393</v>
      </c>
      <c r="F67" s="264">
        <v>89.520160698376941</v>
      </c>
      <c r="G67" s="264">
        <v>99.752060910071378</v>
      </c>
      <c r="H67" s="264">
        <v>81.513875453436128</v>
      </c>
      <c r="I67" s="264">
        <v>76.391153019558686</v>
      </c>
      <c r="J67" s="264">
        <v>85.843141291188203</v>
      </c>
      <c r="K67" s="264">
        <v>53.553100599184937</v>
      </c>
      <c r="L67" s="264">
        <v>52.168134584662283</v>
      </c>
      <c r="M67" s="264">
        <v>55.830029893385557</v>
      </c>
      <c r="N67" s="264">
        <v>64.644683870766386</v>
      </c>
      <c r="O67" s="264">
        <v>70.302988686193487</v>
      </c>
      <c r="P67" s="264">
        <v>73.181966500333772</v>
      </c>
      <c r="Q67" s="264">
        <v>97.770110886627435</v>
      </c>
      <c r="R67" s="264">
        <v>79.666180086277706</v>
      </c>
      <c r="S67" s="264">
        <v>68.074125834061988</v>
      </c>
      <c r="T67" s="264">
        <v>81.850560584787814</v>
      </c>
      <c r="U67" s="264">
        <v>83.276032371992002</v>
      </c>
      <c r="V67" s="264">
        <v>75.671350070176388</v>
      </c>
      <c r="W67" s="264">
        <v>72.373309413493487</v>
      </c>
      <c r="DA67" s="72" t="s">
        <v>1639</v>
      </c>
    </row>
    <row r="68" spans="1:105" ht="12" customHeight="1" x14ac:dyDescent="0.25">
      <c r="A68" s="147" t="s">
        <v>30</v>
      </c>
      <c r="B68" s="231">
        <v>2.3521642025890439</v>
      </c>
      <c r="C68" s="231">
        <v>2.2588291279629908</v>
      </c>
      <c r="D68" s="231">
        <v>1.9667842256067749</v>
      </c>
      <c r="E68" s="231">
        <v>3.0906028621481161</v>
      </c>
      <c r="F68" s="231">
        <v>1.2028050760788569</v>
      </c>
      <c r="G68" s="231">
        <v>1.779590627888221</v>
      </c>
      <c r="H68" s="231">
        <v>0.41459110314267589</v>
      </c>
      <c r="I68" s="231">
        <v>2.2645344572680779</v>
      </c>
      <c r="J68" s="231">
        <v>2.5114324803663521</v>
      </c>
      <c r="K68" s="231">
        <v>0.38018045297448999</v>
      </c>
      <c r="L68" s="231">
        <v>0.20511997180645711</v>
      </c>
      <c r="M68" s="231">
        <v>1.076844773676251</v>
      </c>
      <c r="N68" s="231">
        <v>0.98346769000071721</v>
      </c>
      <c r="O68" s="231">
        <v>0.82003646993137391</v>
      </c>
      <c r="P68" s="231">
        <v>0.86105758174527369</v>
      </c>
      <c r="Q68" s="231">
        <v>0.36486191820515179</v>
      </c>
      <c r="R68" s="231">
        <v>0.67928090684794329</v>
      </c>
      <c r="S68" s="231">
        <v>0.37702266490366121</v>
      </c>
      <c r="T68" s="231">
        <v>0.43923746220304222</v>
      </c>
      <c r="U68" s="231">
        <v>0.38487052191866988</v>
      </c>
      <c r="V68" s="231">
        <v>0.29850269713388872</v>
      </c>
      <c r="W68" s="231">
        <v>0.1178177430523925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1.1983323216101061</v>
      </c>
      <c r="C70" s="231">
        <v>1.1231692818070129</v>
      </c>
      <c r="D70" s="231">
        <v>1.0155740675341181</v>
      </c>
      <c r="E70" s="231">
        <v>1.227812911486575</v>
      </c>
      <c r="F70" s="231">
        <v>0.90884616690887232</v>
      </c>
      <c r="G70" s="231">
        <v>0.98242655984712512</v>
      </c>
      <c r="H70" s="231">
        <v>0.69310887341609684</v>
      </c>
      <c r="I70" s="231">
        <v>0.74684380975651365</v>
      </c>
      <c r="J70" s="231">
        <v>0.63952217437839376</v>
      </c>
      <c r="K70" s="231">
        <v>0.45003523420805452</v>
      </c>
      <c r="L70" s="231">
        <v>0.5257884174329488</v>
      </c>
      <c r="M70" s="231">
        <v>0.43617630777487848</v>
      </c>
      <c r="N70" s="231">
        <v>0.39479253041870882</v>
      </c>
      <c r="O70" s="231">
        <v>0.34619720150364108</v>
      </c>
      <c r="P70" s="231">
        <v>0.15691719597635501</v>
      </c>
      <c r="Q70" s="231">
        <v>0.29362924225202941</v>
      </c>
      <c r="R70" s="231">
        <v>0.34531971207297879</v>
      </c>
      <c r="S70" s="231">
        <v>0.1248766985043983</v>
      </c>
      <c r="T70" s="231">
        <v>0.1273989138082896</v>
      </c>
      <c r="U70" s="231">
        <v>0.1141185814877955</v>
      </c>
      <c r="V70" s="231">
        <v>8.9953416433910235E-2</v>
      </c>
      <c r="W70" s="231">
        <v>0.21153659801302521</v>
      </c>
      <c r="DA70" s="73" t="s">
        <v>1642</v>
      </c>
    </row>
    <row r="71" spans="1:105" ht="12" customHeight="1" x14ac:dyDescent="0.25">
      <c r="A71" s="147" t="s">
        <v>160</v>
      </c>
      <c r="B71" s="231">
        <v>3.6373458917672609E-2</v>
      </c>
      <c r="C71" s="231">
        <v>0.31147551800091638</v>
      </c>
      <c r="D71" s="231">
        <v>0.29368010921906917</v>
      </c>
      <c r="E71" s="231">
        <v>0.38182199318095877</v>
      </c>
      <c r="F71" s="231">
        <v>0.32743963015493521</v>
      </c>
      <c r="G71" s="231">
        <v>0.33994131203575012</v>
      </c>
      <c r="H71" s="231">
        <v>0.21926077533046931</v>
      </c>
      <c r="I71" s="231">
        <v>0.29167925923539773</v>
      </c>
      <c r="J71" s="231">
        <v>0.25774557791718938</v>
      </c>
      <c r="K71" s="231">
        <v>0.18097620577400991</v>
      </c>
      <c r="L71" s="231">
        <v>0.25951101233996149</v>
      </c>
      <c r="M71" s="231">
        <v>0.20411835905808079</v>
      </c>
      <c r="N71" s="231">
        <v>0.1499532518199824</v>
      </c>
      <c r="O71" s="231">
        <v>0.101728823866105</v>
      </c>
      <c r="P71" s="231">
        <v>0.1115641625658411</v>
      </c>
      <c r="Q71" s="231">
        <v>0.14010017087351481</v>
      </c>
      <c r="R71" s="231">
        <v>0.13854039779789051</v>
      </c>
      <c r="S71" s="231">
        <v>0.1205170834640048</v>
      </c>
      <c r="T71" s="231">
        <v>0.12589224947770311</v>
      </c>
      <c r="U71" s="231">
        <v>0.1028578156063184</v>
      </c>
      <c r="V71" s="231">
        <v>8.8602876530958885E-2</v>
      </c>
      <c r="W71" s="231">
        <v>0.2064545679955512</v>
      </c>
      <c r="DA71" s="73" t="s">
        <v>1643</v>
      </c>
    </row>
    <row r="72" spans="1:105" ht="12" customHeight="1" x14ac:dyDescent="0.25">
      <c r="A72" s="147" t="s">
        <v>70</v>
      </c>
      <c r="B72" s="231">
        <v>5.7161201218713256</v>
      </c>
      <c r="C72" s="231">
        <v>2.3481086948960259</v>
      </c>
      <c r="D72" s="231">
        <v>2.3094037283041038</v>
      </c>
      <c r="E72" s="231">
        <v>2.4497830429751009</v>
      </c>
      <c r="F72" s="231">
        <v>1.868640539687479</v>
      </c>
      <c r="G72" s="231">
        <v>2.0582385802992089</v>
      </c>
      <c r="H72" s="231">
        <v>1.396445571819013</v>
      </c>
      <c r="I72" s="231">
        <v>1.310168401235567</v>
      </c>
      <c r="J72" s="231">
        <v>1.600632439952965</v>
      </c>
      <c r="K72" s="231">
        <v>0.93704654008596677</v>
      </c>
      <c r="L72" s="231">
        <v>0.64398664699707941</v>
      </c>
      <c r="M72" s="231">
        <v>0.2098757450930287</v>
      </c>
      <c r="N72" s="231">
        <v>0.30221403571885141</v>
      </c>
      <c r="O72" s="231">
        <v>0.26836911996418378</v>
      </c>
      <c r="P72" s="231">
        <v>0.23478077683195861</v>
      </c>
      <c r="Q72" s="231">
        <v>0.44954697411518058</v>
      </c>
      <c r="R72" s="231">
        <v>0.79599826789567985</v>
      </c>
      <c r="S72" s="231">
        <v>0.46205702815081767</v>
      </c>
      <c r="T72" s="231">
        <v>0.44655684670263729</v>
      </c>
      <c r="U72" s="231">
        <v>0.25234853579918332</v>
      </c>
      <c r="V72" s="231">
        <v>0.17473853067287529</v>
      </c>
      <c r="W72" s="231">
        <v>0.37857635769549858</v>
      </c>
      <c r="DA72" s="73" t="s">
        <v>1644</v>
      </c>
    </row>
    <row r="73" spans="1:105" ht="12" customHeight="1" x14ac:dyDescent="0.25">
      <c r="A73" s="147" t="s">
        <v>34</v>
      </c>
      <c r="B73" s="231">
        <v>17.42310377408273</v>
      </c>
      <c r="C73" s="231">
        <v>16.196048032019021</v>
      </c>
      <c r="D73" s="231">
        <v>16.243613047318739</v>
      </c>
      <c r="E73" s="231">
        <v>22.434018698971499</v>
      </c>
      <c r="F73" s="231">
        <v>21.089388912220141</v>
      </c>
      <c r="G73" s="231">
        <v>25.12081858887159</v>
      </c>
      <c r="H73" s="231">
        <v>16.50478944911098</v>
      </c>
      <c r="I73" s="231">
        <v>15.987680248627511</v>
      </c>
      <c r="J73" s="231">
        <v>20.279834941237581</v>
      </c>
      <c r="K73" s="231">
        <v>11.391143798109299</v>
      </c>
      <c r="L73" s="231">
        <v>9.7318132922638085</v>
      </c>
      <c r="M73" s="231">
        <v>10.037735737397441</v>
      </c>
      <c r="N73" s="231">
        <v>9.0124709158650518</v>
      </c>
      <c r="O73" s="231">
        <v>7.9565542657291841</v>
      </c>
      <c r="P73" s="231">
        <v>3.935307250712651</v>
      </c>
      <c r="Q73" s="231">
        <v>6.9803483430165469</v>
      </c>
      <c r="R73" s="231">
        <v>4.7748187191585734</v>
      </c>
      <c r="S73" s="231">
        <v>2.6479232978277909</v>
      </c>
      <c r="T73" s="231">
        <v>2.8586693368409368</v>
      </c>
      <c r="U73" s="231">
        <v>2.3916370780774412</v>
      </c>
      <c r="V73" s="231">
        <v>2.867179982426507</v>
      </c>
      <c r="W73" s="231">
        <v>5.85309891193433</v>
      </c>
      <c r="DA73" s="73" t="s">
        <v>1645</v>
      </c>
    </row>
    <row r="74" spans="1:105" ht="12" customHeight="1" x14ac:dyDescent="0.25">
      <c r="A74" s="147" t="s">
        <v>162</v>
      </c>
      <c r="B74" s="231">
        <v>27.169910093922621</v>
      </c>
      <c r="C74" s="231">
        <v>25.92849146053851</v>
      </c>
      <c r="D74" s="231">
        <v>24.854589934570441</v>
      </c>
      <c r="E74" s="231">
        <v>26.836989631304309</v>
      </c>
      <c r="F74" s="231">
        <v>19.47970513795574</v>
      </c>
      <c r="G74" s="231">
        <v>20.93627432061739</v>
      </c>
      <c r="H74" s="231">
        <v>14.53383072841438</v>
      </c>
      <c r="I74" s="231">
        <v>14.751091410494871</v>
      </c>
      <c r="J74" s="231">
        <v>14.78361516484728</v>
      </c>
      <c r="K74" s="231">
        <v>9.5056502435272421</v>
      </c>
      <c r="L74" s="231">
        <v>9.2028087855471092</v>
      </c>
      <c r="M74" s="231">
        <v>8.2209684503017506</v>
      </c>
      <c r="N74" s="231">
        <v>7.9033249717941958</v>
      </c>
      <c r="O74" s="231">
        <v>8.1704158797716673</v>
      </c>
      <c r="P74" s="231">
        <v>6.5262601663003501</v>
      </c>
      <c r="Q74" s="231">
        <v>6.0060205047937121</v>
      </c>
      <c r="R74" s="231">
        <v>6.8643910154785326</v>
      </c>
      <c r="S74" s="231">
        <v>6.137454891220214</v>
      </c>
      <c r="T74" s="231">
        <v>6.3494553870851584</v>
      </c>
      <c r="U74" s="231">
        <v>5.406106684429095</v>
      </c>
      <c r="V74" s="231">
        <v>4.5354100271393589</v>
      </c>
      <c r="W74" s="231">
        <v>8.7283113610721941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0.58728835204177277</v>
      </c>
      <c r="C76" s="231">
        <v>0.58078157133428643</v>
      </c>
      <c r="D76" s="231">
        <v>0.53623830590208321</v>
      </c>
      <c r="E76" s="231">
        <v>0.58052489399882234</v>
      </c>
      <c r="F76" s="231">
        <v>0.44491346109931618</v>
      </c>
      <c r="G76" s="231">
        <v>0.49944236010440929</v>
      </c>
      <c r="H76" s="231">
        <v>0.35627666811131969</v>
      </c>
      <c r="I76" s="231">
        <v>0.31654253818194372</v>
      </c>
      <c r="J76" s="231">
        <v>0.5195937882284003</v>
      </c>
      <c r="K76" s="231">
        <v>0.65803347200219264</v>
      </c>
      <c r="L76" s="231">
        <v>1.096286631954082</v>
      </c>
      <c r="M76" s="231">
        <v>1.3624426006509249</v>
      </c>
      <c r="N76" s="231">
        <v>1.6976750893383989</v>
      </c>
      <c r="O76" s="231">
        <v>1.7299141375847391</v>
      </c>
      <c r="P76" s="231">
        <v>1.271485167132193</v>
      </c>
      <c r="Q76" s="231">
        <v>1.541724174509093</v>
      </c>
      <c r="R76" s="231">
        <v>1.428455715750339</v>
      </c>
      <c r="S76" s="231">
        <v>1.1018658408101241</v>
      </c>
      <c r="T76" s="231">
        <v>1.2146508796706901</v>
      </c>
      <c r="U76" s="231">
        <v>1.092159138531537</v>
      </c>
      <c r="V76" s="231">
        <v>1.268882525479065</v>
      </c>
      <c r="W76" s="231">
        <v>2.558557138836846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44.198421774271587</v>
      </c>
      <c r="G77" s="231">
        <v>48.035328560407677</v>
      </c>
      <c r="H77" s="231">
        <v>47.395572284091187</v>
      </c>
      <c r="I77" s="231">
        <v>40.722612894758797</v>
      </c>
      <c r="J77" s="231">
        <v>45.250764724260037</v>
      </c>
      <c r="K77" s="231">
        <v>30.05003465250368</v>
      </c>
      <c r="L77" s="231">
        <v>30.502819826320842</v>
      </c>
      <c r="M77" s="231">
        <v>34.281867919433203</v>
      </c>
      <c r="N77" s="231">
        <v>44.200785385810477</v>
      </c>
      <c r="O77" s="231">
        <v>50.909772787842591</v>
      </c>
      <c r="P77" s="231">
        <v>60.084594199069151</v>
      </c>
      <c r="Q77" s="231">
        <v>81.993879558862204</v>
      </c>
      <c r="R77" s="231">
        <v>64.639375351275774</v>
      </c>
      <c r="S77" s="231">
        <v>57.102408329180982</v>
      </c>
      <c r="T77" s="231">
        <v>70.288699508999358</v>
      </c>
      <c r="U77" s="231">
        <v>73.53193401614196</v>
      </c>
      <c r="V77" s="231">
        <v>66.348080014359823</v>
      </c>
      <c r="W77" s="231">
        <v>54.318956734893654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1611.5758700945573</v>
      </c>
      <c r="C79" s="263">
        <f t="shared" si="2"/>
        <v>1448.0891579443889</v>
      </c>
      <c r="D79" s="263">
        <f t="shared" si="2"/>
        <v>1406.9703970953547</v>
      </c>
      <c r="E79" s="263">
        <f t="shared" si="2"/>
        <v>1693.1701411990857</v>
      </c>
      <c r="F79" s="263">
        <f t="shared" si="2"/>
        <v>1826.1490422939346</v>
      </c>
      <c r="G79" s="263">
        <f t="shared" si="2"/>
        <v>2067.3786231027425</v>
      </c>
      <c r="H79" s="263">
        <f t="shared" si="2"/>
        <v>1525.0135927184385</v>
      </c>
      <c r="I79" s="263">
        <f t="shared" si="2"/>
        <v>1524.6691912974175</v>
      </c>
      <c r="J79" s="263">
        <f t="shared" si="2"/>
        <v>1713.9782752443114</v>
      </c>
      <c r="K79" s="263">
        <f t="shared" si="2"/>
        <v>1035.3234375576617</v>
      </c>
      <c r="L79" s="263">
        <f t="shared" si="2"/>
        <v>983.48503925993941</v>
      </c>
      <c r="M79" s="263">
        <f t="shared" si="2"/>
        <v>1017.8411269009621</v>
      </c>
      <c r="N79" s="263">
        <f t="shared" si="2"/>
        <v>1056.6480103804529</v>
      </c>
      <c r="O79" s="263">
        <f t="shared" si="2"/>
        <v>1071.7587702605074</v>
      </c>
      <c r="P79" s="263">
        <f t="shared" si="2"/>
        <v>906.06240014596131</v>
      </c>
      <c r="Q79" s="263">
        <f t="shared" si="2"/>
        <v>1128.8588264378618</v>
      </c>
      <c r="R79" s="263">
        <f t="shared" si="2"/>
        <v>1002.8391594979075</v>
      </c>
      <c r="S79" s="263">
        <f t="shared" si="2"/>
        <v>798.24957775232429</v>
      </c>
      <c r="T79" s="263">
        <f t="shared" si="2"/>
        <v>897.32767092782149</v>
      </c>
      <c r="U79" s="263">
        <f t="shared" si="2"/>
        <v>833.86780383496875</v>
      </c>
      <c r="V79" s="263">
        <f t="shared" si="2"/>
        <v>775.94755115650969</v>
      </c>
      <c r="W79" s="263">
        <f t="shared" si="2"/>
        <v>1054.5803826658621</v>
      </c>
      <c r="DA79" s="70"/>
    </row>
    <row r="80" spans="1:105" ht="12" customHeight="1" x14ac:dyDescent="0.25">
      <c r="A80" s="60" t="s">
        <v>1523</v>
      </c>
      <c r="B80" s="264">
        <v>1499.465332043392</v>
      </c>
      <c r="C80" s="264">
        <v>1337.276031009126</v>
      </c>
      <c r="D80" s="264">
        <v>1294.797897215469</v>
      </c>
      <c r="E80" s="264">
        <v>1572.576041471091</v>
      </c>
      <c r="F80" s="264">
        <v>1702.5361948616351</v>
      </c>
      <c r="G80" s="264">
        <v>1932.593740507906</v>
      </c>
      <c r="H80" s="264">
        <v>1405.1779253830889</v>
      </c>
      <c r="I80" s="264">
        <v>1406.4525371051909</v>
      </c>
      <c r="J80" s="264">
        <v>1594.754332945005</v>
      </c>
      <c r="K80" s="264">
        <v>949.29900777603348</v>
      </c>
      <c r="L80" s="264">
        <v>899.10888609602603</v>
      </c>
      <c r="M80" s="264">
        <v>934.97804914779215</v>
      </c>
      <c r="N80" s="264">
        <v>979.098700124007</v>
      </c>
      <c r="O80" s="264">
        <v>992.29300336882841</v>
      </c>
      <c r="P80" s="264">
        <v>833.01734878570574</v>
      </c>
      <c r="Q80" s="264">
        <v>1052.7986319130659</v>
      </c>
      <c r="R80" s="264">
        <v>929.43168739851455</v>
      </c>
      <c r="S80" s="264">
        <v>731.39665202817605</v>
      </c>
      <c r="T80" s="264">
        <v>825.22568590743549</v>
      </c>
      <c r="U80" s="264">
        <v>765.18280905583401</v>
      </c>
      <c r="V80" s="264">
        <v>714.25805338622206</v>
      </c>
      <c r="W80" s="264">
        <v>970.12321943346751</v>
      </c>
      <c r="DA80" s="72" t="s">
        <v>1651</v>
      </c>
    </row>
    <row r="81" spans="1:105" ht="12" customHeight="1" x14ac:dyDescent="0.25">
      <c r="A81" s="59" t="s">
        <v>30</v>
      </c>
      <c r="B81" s="232">
        <v>78.268729870328301</v>
      </c>
      <c r="C81" s="232">
        <v>75.162986769870955</v>
      </c>
      <c r="D81" s="232">
        <v>65.44513478174656</v>
      </c>
      <c r="E81" s="232">
        <v>102.84042257240201</v>
      </c>
      <c r="F81" s="232">
        <v>54.612676778022717</v>
      </c>
      <c r="G81" s="232">
        <v>80.11672079974376</v>
      </c>
      <c r="H81" s="232">
        <v>20.685690939379441</v>
      </c>
      <c r="I81" s="232">
        <v>107.1005305813575</v>
      </c>
      <c r="J81" s="232">
        <v>117.8653723978652</v>
      </c>
      <c r="K81" s="232">
        <v>18.517679110401819</v>
      </c>
      <c r="L81" s="232">
        <v>10.268222152652401</v>
      </c>
      <c r="M81" s="232">
        <v>55.702469078547203</v>
      </c>
      <c r="N81" s="232">
        <v>56.041074325419793</v>
      </c>
      <c r="O81" s="232">
        <v>50.062090988924517</v>
      </c>
      <c r="P81" s="232">
        <v>65.344685403733692</v>
      </c>
      <c r="Q81" s="232">
        <v>29.024729526828761</v>
      </c>
      <c r="R81" s="232">
        <v>50.15375109381759</v>
      </c>
      <c r="S81" s="232">
        <v>30.263026622535829</v>
      </c>
      <c r="T81" s="232">
        <v>37.676963046443333</v>
      </c>
      <c r="U81" s="232">
        <v>36.307192227538643</v>
      </c>
      <c r="V81" s="232">
        <v>27.29257538916886</v>
      </c>
      <c r="W81" s="232">
        <v>7.5836531781522618</v>
      </c>
      <c r="DA81" s="71" t="s">
        <v>1652</v>
      </c>
    </row>
    <row r="82" spans="1:105" ht="12" customHeight="1" x14ac:dyDescent="0.25">
      <c r="A82" s="59" t="s">
        <v>33</v>
      </c>
      <c r="B82" s="297">
        <v>32.689086481474341</v>
      </c>
      <c r="C82" s="297">
        <v>30.638727775441499</v>
      </c>
      <c r="D82" s="297">
        <v>27.703657761112229</v>
      </c>
      <c r="E82" s="297">
        <v>33.493282057791532</v>
      </c>
      <c r="F82" s="297">
        <v>33.829334311506393</v>
      </c>
      <c r="G82" s="297">
        <v>36.258347848140623</v>
      </c>
      <c r="H82" s="297">
        <v>28.350216063994651</v>
      </c>
      <c r="I82" s="297">
        <v>28.95658456620906</v>
      </c>
      <c r="J82" s="297">
        <v>24.60510338961144</v>
      </c>
      <c r="K82" s="297">
        <v>17.97000292823159</v>
      </c>
      <c r="L82" s="297">
        <v>21.577602258375158</v>
      </c>
      <c r="M82" s="297">
        <v>18.49644537488572</v>
      </c>
      <c r="N82" s="297">
        <v>18.442514922588401</v>
      </c>
      <c r="O82" s="297">
        <v>17.326236232457781</v>
      </c>
      <c r="P82" s="297">
        <v>9.7623298147218875</v>
      </c>
      <c r="Q82" s="297">
        <v>19.148899040786691</v>
      </c>
      <c r="R82" s="297">
        <v>20.90163422852611</v>
      </c>
      <c r="S82" s="297">
        <v>8.217338362094841</v>
      </c>
      <c r="T82" s="297">
        <v>8.9587434828360752</v>
      </c>
      <c r="U82" s="297">
        <v>8.8254984127028244</v>
      </c>
      <c r="V82" s="297">
        <v>6.7424662663204531</v>
      </c>
      <c r="W82" s="297">
        <v>11.162414377639401</v>
      </c>
      <c r="DA82" s="122" t="s">
        <v>1653</v>
      </c>
    </row>
    <row r="83" spans="1:105" ht="12" customHeight="1" x14ac:dyDescent="0.25">
      <c r="A83" s="59" t="s">
        <v>160</v>
      </c>
      <c r="B83" s="297">
        <v>1.0253393948205529</v>
      </c>
      <c r="C83" s="297">
        <v>8.7802515524116842</v>
      </c>
      <c r="D83" s="297">
        <v>8.2786128792169809</v>
      </c>
      <c r="E83" s="297">
        <v>10.763263738635709</v>
      </c>
      <c r="F83" s="297">
        <v>12.59481649029412</v>
      </c>
      <c r="G83" s="297">
        <v>12.96490662618686</v>
      </c>
      <c r="H83" s="297">
        <v>9.2677303817317647</v>
      </c>
      <c r="I83" s="297">
        <v>11.686396823291741</v>
      </c>
      <c r="J83" s="297">
        <v>10.247509761302551</v>
      </c>
      <c r="K83" s="297">
        <v>7.4675930148693066</v>
      </c>
      <c r="L83" s="297">
        <v>11.005391372191831</v>
      </c>
      <c r="M83" s="297">
        <v>8.9447004633638159</v>
      </c>
      <c r="N83" s="297">
        <v>7.2387676281815914</v>
      </c>
      <c r="O83" s="297">
        <v>5.2611687636373388</v>
      </c>
      <c r="P83" s="297">
        <v>7.1724111642592456</v>
      </c>
      <c r="Q83" s="297">
        <v>9.4414935554769279</v>
      </c>
      <c r="R83" s="297">
        <v>8.6654841985387083</v>
      </c>
      <c r="S83" s="297">
        <v>8.1951311081830784</v>
      </c>
      <c r="T83" s="297">
        <v>9.1482474020665663</v>
      </c>
      <c r="U83" s="297">
        <v>8.2201114242838127</v>
      </c>
      <c r="V83" s="297">
        <v>6.8628810634675048</v>
      </c>
      <c r="W83" s="297">
        <v>11.25782912383834</v>
      </c>
      <c r="DA83" s="122" t="s">
        <v>1654</v>
      </c>
    </row>
    <row r="84" spans="1:105" ht="12" customHeight="1" x14ac:dyDescent="0.25">
      <c r="A84" s="59" t="s">
        <v>70</v>
      </c>
      <c r="B84" s="297">
        <v>165.3558920708235</v>
      </c>
      <c r="C84" s="297">
        <v>67.926075667681587</v>
      </c>
      <c r="D84" s="297">
        <v>66.806418602762648</v>
      </c>
      <c r="E84" s="297">
        <v>70.86731066080327</v>
      </c>
      <c r="F84" s="297">
        <v>73.760126965618809</v>
      </c>
      <c r="G84" s="297">
        <v>80.55573185736651</v>
      </c>
      <c r="H84" s="297">
        <v>60.571976410672413</v>
      </c>
      <c r="I84" s="297">
        <v>53.868823141613952</v>
      </c>
      <c r="J84" s="297">
        <v>65.306140497240477</v>
      </c>
      <c r="K84" s="297">
        <v>39.678533227185127</v>
      </c>
      <c r="L84" s="297">
        <v>28.026047137807861</v>
      </c>
      <c r="M84" s="297">
        <v>9.4380281949088918</v>
      </c>
      <c r="N84" s="297">
        <v>14.971270730604891</v>
      </c>
      <c r="O84" s="297">
        <v>14.24314965997065</v>
      </c>
      <c r="P84" s="297">
        <v>15.48953175713044</v>
      </c>
      <c r="Q84" s="297">
        <v>31.089404319735539</v>
      </c>
      <c r="R84" s="297">
        <v>51.093283466576239</v>
      </c>
      <c r="S84" s="297">
        <v>32.243201652283247</v>
      </c>
      <c r="T84" s="297">
        <v>33.300514678769318</v>
      </c>
      <c r="U84" s="297">
        <v>20.69552665845433</v>
      </c>
      <c r="V84" s="297">
        <v>13.8893722108785</v>
      </c>
      <c r="W84" s="297">
        <v>21.184534752659321</v>
      </c>
      <c r="DA84" s="122" t="s">
        <v>1655</v>
      </c>
    </row>
    <row r="85" spans="1:105" ht="12" customHeight="1" x14ac:dyDescent="0.25">
      <c r="A85" s="59" t="s">
        <v>34</v>
      </c>
      <c r="B85" s="297">
        <v>491.72696323546211</v>
      </c>
      <c r="C85" s="297">
        <v>457.09614190825641</v>
      </c>
      <c r="D85" s="297">
        <v>458.43855488087343</v>
      </c>
      <c r="E85" s="297">
        <v>633.14849243005199</v>
      </c>
      <c r="F85" s="297">
        <v>812.15712106704927</v>
      </c>
      <c r="G85" s="297">
        <v>959.21219621031833</v>
      </c>
      <c r="H85" s="297">
        <v>698.45413289077294</v>
      </c>
      <c r="I85" s="297">
        <v>641.32178465769584</v>
      </c>
      <c r="J85" s="297">
        <v>807.24802565163395</v>
      </c>
      <c r="K85" s="297">
        <v>470.58919799194678</v>
      </c>
      <c r="L85" s="297">
        <v>413.19868026239391</v>
      </c>
      <c r="M85" s="297">
        <v>440.38746514178251</v>
      </c>
      <c r="N85" s="297">
        <v>435.5801513639675</v>
      </c>
      <c r="O85" s="297">
        <v>411.98243152020979</v>
      </c>
      <c r="P85" s="297">
        <v>253.29963944839739</v>
      </c>
      <c r="Q85" s="297">
        <v>470.97145927466528</v>
      </c>
      <c r="R85" s="297">
        <v>299.01209096727717</v>
      </c>
      <c r="S85" s="297">
        <v>180.27194788351159</v>
      </c>
      <c r="T85" s="297">
        <v>207.97842662571259</v>
      </c>
      <c r="U85" s="297">
        <v>191.3599915382398</v>
      </c>
      <c r="V85" s="297">
        <v>222.34586873597669</v>
      </c>
      <c r="W85" s="297">
        <v>319.54459586469932</v>
      </c>
      <c r="DA85" s="122" t="s">
        <v>1656</v>
      </c>
    </row>
    <row r="86" spans="1:105" ht="12" customHeight="1" x14ac:dyDescent="0.25">
      <c r="A86" s="59" t="s">
        <v>162</v>
      </c>
      <c r="B86" s="297">
        <v>711.75945054200827</v>
      </c>
      <c r="C86" s="297">
        <v>679.23849477382021</v>
      </c>
      <c r="D86" s="297">
        <v>651.10591879484355</v>
      </c>
      <c r="E86" s="297">
        <v>703.03806409912829</v>
      </c>
      <c r="F86" s="297">
        <v>696.31376557815918</v>
      </c>
      <c r="G86" s="297">
        <v>742.03919618855639</v>
      </c>
      <c r="H86" s="297">
        <v>570.89276901306778</v>
      </c>
      <c r="I86" s="297">
        <v>549.23883116236152</v>
      </c>
      <c r="J86" s="297">
        <v>546.22272655842653</v>
      </c>
      <c r="K86" s="297">
        <v>364.5045817759684</v>
      </c>
      <c r="L86" s="297">
        <v>362.68709024657511</v>
      </c>
      <c r="M86" s="297">
        <v>334.78709894648</v>
      </c>
      <c r="N86" s="297">
        <v>354.55252810723317</v>
      </c>
      <c r="O86" s="297">
        <v>392.68505383842529</v>
      </c>
      <c r="P86" s="297">
        <v>389.91222325579622</v>
      </c>
      <c r="Q86" s="297">
        <v>376.14114809501541</v>
      </c>
      <c r="R86" s="297">
        <v>399.00691082182271</v>
      </c>
      <c r="S86" s="297">
        <v>387.84447149234722</v>
      </c>
      <c r="T86" s="297">
        <v>428.78282628869778</v>
      </c>
      <c r="U86" s="297">
        <v>401.50135801736889</v>
      </c>
      <c r="V86" s="297">
        <v>326.46543453102561</v>
      </c>
      <c r="W86" s="297">
        <v>442.3055464843797</v>
      </c>
      <c r="DA86" s="122" t="s">
        <v>1657</v>
      </c>
    </row>
    <row r="87" spans="1:105" ht="12" customHeight="1" x14ac:dyDescent="0.25">
      <c r="A87" s="59" t="s">
        <v>73</v>
      </c>
      <c r="B87" s="297">
        <v>18.63987044847455</v>
      </c>
      <c r="C87" s="297">
        <v>18.43335256164346</v>
      </c>
      <c r="D87" s="297">
        <v>17.01959951491315</v>
      </c>
      <c r="E87" s="297">
        <v>18.42520591227867</v>
      </c>
      <c r="F87" s="297">
        <v>19.268353670984609</v>
      </c>
      <c r="G87" s="297">
        <v>21.446640977593528</v>
      </c>
      <c r="H87" s="297">
        <v>16.955409683469629</v>
      </c>
      <c r="I87" s="297">
        <v>14.279586172661761</v>
      </c>
      <c r="J87" s="297">
        <v>23.259454688925121</v>
      </c>
      <c r="K87" s="297">
        <v>30.57141972743046</v>
      </c>
      <c r="L87" s="297">
        <v>52.345852666029899</v>
      </c>
      <c r="M87" s="297">
        <v>67.221841947824004</v>
      </c>
      <c r="N87" s="297">
        <v>92.272393046011615</v>
      </c>
      <c r="O87" s="297">
        <v>100.73287236520299</v>
      </c>
      <c r="P87" s="297">
        <v>92.036527941666918</v>
      </c>
      <c r="Q87" s="297">
        <v>116.9814981005572</v>
      </c>
      <c r="R87" s="297">
        <v>100.5985326219561</v>
      </c>
      <c r="S87" s="297">
        <v>84.361534907220246</v>
      </c>
      <c r="T87" s="297">
        <v>99.379964382909776</v>
      </c>
      <c r="U87" s="297">
        <v>98.273130777245655</v>
      </c>
      <c r="V87" s="297">
        <v>110.6594551893844</v>
      </c>
      <c r="W87" s="297">
        <v>157.08464565209911</v>
      </c>
      <c r="DA87" s="122" t="s">
        <v>1658</v>
      </c>
    </row>
    <row r="88" spans="1:105" ht="12" customHeight="1" x14ac:dyDescent="0.25">
      <c r="A88" s="60" t="s">
        <v>1532</v>
      </c>
      <c r="B88" s="264">
        <v>112.11053805116531</v>
      </c>
      <c r="C88" s="264">
        <v>110.8131269352629</v>
      </c>
      <c r="D88" s="264">
        <v>112.17249987988571</v>
      </c>
      <c r="E88" s="264">
        <v>120.5940997279947</v>
      </c>
      <c r="F88" s="264">
        <v>123.6128474322996</v>
      </c>
      <c r="G88" s="264">
        <v>134.78488259483649</v>
      </c>
      <c r="H88" s="264">
        <v>119.8356673353496</v>
      </c>
      <c r="I88" s="264">
        <v>118.2166541922265</v>
      </c>
      <c r="J88" s="264">
        <v>119.2239422993063</v>
      </c>
      <c r="K88" s="264">
        <v>86.024429781628214</v>
      </c>
      <c r="L88" s="264">
        <v>84.37615316391333</v>
      </c>
      <c r="M88" s="264">
        <v>82.863077753169989</v>
      </c>
      <c r="N88" s="264">
        <v>77.549310256445978</v>
      </c>
      <c r="O88" s="264">
        <v>79.465766891678953</v>
      </c>
      <c r="P88" s="264">
        <v>73.045051360255542</v>
      </c>
      <c r="Q88" s="264">
        <v>76.060194524795875</v>
      </c>
      <c r="R88" s="264">
        <v>73.407472099392962</v>
      </c>
      <c r="S88" s="264">
        <v>66.852925724148207</v>
      </c>
      <c r="T88" s="264">
        <v>72.10198502038601</v>
      </c>
      <c r="U88" s="264">
        <v>68.68499477913474</v>
      </c>
      <c r="V88" s="264">
        <v>61.689497770287588</v>
      </c>
      <c r="W88" s="264">
        <v>84.457163232394549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226.82554591841841</v>
      </c>
      <c r="C89" s="263">
        <f t="shared" si="3"/>
        <v>212.962857775809</v>
      </c>
      <c r="D89" s="263">
        <f t="shared" si="3"/>
        <v>210.92926811320962</v>
      </c>
      <c r="E89" s="263">
        <f t="shared" si="3"/>
        <v>239.48490866437291</v>
      </c>
      <c r="F89" s="263">
        <f t="shared" si="3"/>
        <v>251.2061122320722</v>
      </c>
      <c r="G89" s="263">
        <f t="shared" si="3"/>
        <v>277.80789595911051</v>
      </c>
      <c r="H89" s="263">
        <f t="shared" si="3"/>
        <v>224.47231560326659</v>
      </c>
      <c r="I89" s="263">
        <f t="shared" si="3"/>
        <v>222.05063875208032</v>
      </c>
      <c r="J89" s="263">
        <f t="shared" si="3"/>
        <v>235.14697669834879</v>
      </c>
      <c r="K89" s="263">
        <f t="shared" si="3"/>
        <v>155.15689302548208</v>
      </c>
      <c r="L89" s="263">
        <f t="shared" si="3"/>
        <v>150.34906173921553</v>
      </c>
      <c r="M89" s="263">
        <f t="shared" si="3"/>
        <v>149.60981979292254</v>
      </c>
      <c r="N89" s="263">
        <f t="shared" si="3"/>
        <v>147.52485900308341</v>
      </c>
      <c r="O89" s="263">
        <f t="shared" si="3"/>
        <v>150.96343136474806</v>
      </c>
      <c r="P89" s="263">
        <f t="shared" si="3"/>
        <v>133.91464409894374</v>
      </c>
      <c r="Q89" s="263">
        <f t="shared" si="3"/>
        <v>150.54638848776307</v>
      </c>
      <c r="R89" s="263">
        <f t="shared" si="3"/>
        <v>141.39336346010379</v>
      </c>
      <c r="S89" s="263">
        <f t="shared" si="3"/>
        <v>121.21357379386643</v>
      </c>
      <c r="T89" s="263">
        <f t="shared" si="3"/>
        <v>133.28945820287686</v>
      </c>
      <c r="U89" s="263">
        <f t="shared" si="3"/>
        <v>125.31242503853839</v>
      </c>
      <c r="V89" s="263">
        <f t="shared" si="3"/>
        <v>113.36807234883878</v>
      </c>
      <c r="W89" s="263">
        <f t="shared" si="3"/>
        <v>154.99457390750749</v>
      </c>
      <c r="DA89" s="70"/>
    </row>
    <row r="90" spans="1:105" ht="12" customHeight="1" x14ac:dyDescent="0.25">
      <c r="A90" s="60" t="s">
        <v>1535</v>
      </c>
      <c r="B90" s="264">
        <v>122.01397254451081</v>
      </c>
      <c r="C90" s="264">
        <v>109.36422747339449</v>
      </c>
      <c r="D90" s="264">
        <v>106.0597669399157</v>
      </c>
      <c r="E90" s="264">
        <v>126.7420965093502</v>
      </c>
      <c r="F90" s="264">
        <v>135.6410881600693</v>
      </c>
      <c r="G90" s="264">
        <v>151.79819288075299</v>
      </c>
      <c r="H90" s="264">
        <v>112.4385580451864</v>
      </c>
      <c r="I90" s="264">
        <v>111.5304883695033</v>
      </c>
      <c r="J90" s="264">
        <v>123.685117773657</v>
      </c>
      <c r="K90" s="264">
        <v>74.733089958095292</v>
      </c>
      <c r="L90" s="264">
        <v>71.466224121296776</v>
      </c>
      <c r="M90" s="264">
        <v>72.141548701845437</v>
      </c>
      <c r="N90" s="264">
        <v>75.024402192057238</v>
      </c>
      <c r="O90" s="264">
        <v>76.671288966146165</v>
      </c>
      <c r="P90" s="264">
        <v>65.625196083341294</v>
      </c>
      <c r="Q90" s="264">
        <v>79.438098421123158</v>
      </c>
      <c r="R90" s="264">
        <v>72.765090133762058</v>
      </c>
      <c r="S90" s="264">
        <v>58.713112627592302</v>
      </c>
      <c r="T90" s="264">
        <v>65.881678124971629</v>
      </c>
      <c r="U90" s="264">
        <v>61.099171805427972</v>
      </c>
      <c r="V90" s="264">
        <v>55.694873786548897</v>
      </c>
      <c r="W90" s="264">
        <v>76.036000387467141</v>
      </c>
      <c r="DA90" s="72" t="s">
        <v>1660</v>
      </c>
    </row>
    <row r="91" spans="1:105" ht="12" customHeight="1" x14ac:dyDescent="0.25">
      <c r="A91" s="59" t="s">
        <v>30</v>
      </c>
      <c r="B91" s="232">
        <v>7.9128967702821553</v>
      </c>
      <c r="C91" s="232">
        <v>7.7778502688702069</v>
      </c>
      <c r="D91" s="232">
        <v>6.8978476808503117</v>
      </c>
      <c r="E91" s="232">
        <v>11.599780625178241</v>
      </c>
      <c r="F91" s="232">
        <v>6.9050579775382106</v>
      </c>
      <c r="G91" s="232">
        <v>10.41998345463846</v>
      </c>
      <c r="H91" s="232">
        <v>2.7199543532470689</v>
      </c>
      <c r="I91" s="232">
        <v>13.126234687310131</v>
      </c>
      <c r="J91" s="232">
        <v>15.790085440905241</v>
      </c>
      <c r="K91" s="232">
        <v>2.497703757609306</v>
      </c>
      <c r="L91" s="232">
        <v>1.3627249160479269</v>
      </c>
      <c r="M91" s="232">
        <v>7.7092935496318402</v>
      </c>
      <c r="N91" s="232">
        <v>7.6324706165338512</v>
      </c>
      <c r="O91" s="232">
        <v>6.5221926055759303</v>
      </c>
      <c r="P91" s="232">
        <v>7.2097899632102838</v>
      </c>
      <c r="Q91" s="232">
        <v>4.0236777613130217</v>
      </c>
      <c r="R91" s="232">
        <v>5.6382086203389683</v>
      </c>
      <c r="S91" s="232">
        <v>3.0863085193337119</v>
      </c>
      <c r="T91" s="232">
        <v>3.8909441732999688</v>
      </c>
      <c r="U91" s="232">
        <v>3.78280211587452</v>
      </c>
      <c r="V91" s="232">
        <v>3.2280100189676482</v>
      </c>
      <c r="W91" s="232">
        <v>0.93606388001918794</v>
      </c>
      <c r="DA91" s="71" t="s">
        <v>1661</v>
      </c>
    </row>
    <row r="92" spans="1:105" ht="12" customHeight="1" x14ac:dyDescent="0.25">
      <c r="A92" s="59" t="s">
        <v>33</v>
      </c>
      <c r="B92" s="297">
        <v>3.991514308502659</v>
      </c>
      <c r="C92" s="297">
        <v>3.8292521892132672</v>
      </c>
      <c r="D92" s="297">
        <v>3.5266392728577158</v>
      </c>
      <c r="E92" s="297">
        <v>4.5627988430081077</v>
      </c>
      <c r="F92" s="297">
        <v>5.1660072380789224</v>
      </c>
      <c r="G92" s="297">
        <v>5.695601133607421</v>
      </c>
      <c r="H92" s="297">
        <v>4.5023126456608882</v>
      </c>
      <c r="I92" s="297">
        <v>4.2863099309534087</v>
      </c>
      <c r="J92" s="297">
        <v>3.981173770154534</v>
      </c>
      <c r="K92" s="297">
        <v>2.9274549031463009</v>
      </c>
      <c r="L92" s="297">
        <v>3.458627709049225</v>
      </c>
      <c r="M92" s="297">
        <v>3.0918335344027619</v>
      </c>
      <c r="N92" s="297">
        <v>3.03365734248501</v>
      </c>
      <c r="O92" s="297">
        <v>2.726318298320249</v>
      </c>
      <c r="P92" s="297">
        <v>1.3009287454202201</v>
      </c>
      <c r="Q92" s="297">
        <v>3.206169757384056</v>
      </c>
      <c r="R92" s="297">
        <v>2.8379559941957111</v>
      </c>
      <c r="S92" s="297">
        <v>1.0121522395093889</v>
      </c>
      <c r="T92" s="297">
        <v>1.1174134756344101</v>
      </c>
      <c r="U92" s="297">
        <v>1.11057499867442</v>
      </c>
      <c r="V92" s="297">
        <v>0.96315643411691498</v>
      </c>
      <c r="W92" s="297">
        <v>1.664074851206278</v>
      </c>
      <c r="DA92" s="122" t="s">
        <v>1662</v>
      </c>
    </row>
    <row r="93" spans="1:105" ht="12" customHeight="1" x14ac:dyDescent="0.25">
      <c r="A93" s="59" t="s">
        <v>160</v>
      </c>
      <c r="B93" s="297">
        <v>0.1188950177568651</v>
      </c>
      <c r="C93" s="297">
        <v>1.04210458290796</v>
      </c>
      <c r="D93" s="297">
        <v>1.0007891924113741</v>
      </c>
      <c r="E93" s="297">
        <v>1.3924470968537379</v>
      </c>
      <c r="F93" s="297">
        <v>1.826478264781306</v>
      </c>
      <c r="G93" s="297">
        <v>1.934024876449314</v>
      </c>
      <c r="H93" s="297">
        <v>1.3976993820296959</v>
      </c>
      <c r="I93" s="297">
        <v>1.64277456489011</v>
      </c>
      <c r="J93" s="297">
        <v>1.5745823768682381</v>
      </c>
      <c r="K93" s="297">
        <v>1.155270842342252</v>
      </c>
      <c r="L93" s="297">
        <v>1.6752021837878039</v>
      </c>
      <c r="M93" s="297">
        <v>1.419890117979258</v>
      </c>
      <c r="N93" s="297">
        <v>1.130764388698108</v>
      </c>
      <c r="O93" s="297">
        <v>0.78616854935132841</v>
      </c>
      <c r="P93" s="297">
        <v>0.90766652290906635</v>
      </c>
      <c r="Q93" s="297">
        <v>1.5012205846085169</v>
      </c>
      <c r="R93" s="297">
        <v>1.117324582926287</v>
      </c>
      <c r="S93" s="297">
        <v>0.95858732479988207</v>
      </c>
      <c r="T93" s="297">
        <v>1.0835920494841449</v>
      </c>
      <c r="U93" s="297">
        <v>0.98230750376785425</v>
      </c>
      <c r="V93" s="297">
        <v>0.93099130789940987</v>
      </c>
      <c r="W93" s="297">
        <v>1.593787715290691</v>
      </c>
      <c r="DA93" s="122" t="s">
        <v>1663</v>
      </c>
    </row>
    <row r="94" spans="1:105" ht="12" customHeight="1" x14ac:dyDescent="0.25">
      <c r="A94" s="59" t="s">
        <v>70</v>
      </c>
      <c r="B94" s="297">
        <v>19.272719959675221</v>
      </c>
      <c r="C94" s="297">
        <v>8.1034171456917043</v>
      </c>
      <c r="D94" s="297">
        <v>8.1176541901877695</v>
      </c>
      <c r="E94" s="297">
        <v>9.2152685959165304</v>
      </c>
      <c r="F94" s="297">
        <v>10.751563990980969</v>
      </c>
      <c r="G94" s="297">
        <v>12.07859541437394</v>
      </c>
      <c r="H94" s="297">
        <v>9.1820457237796553</v>
      </c>
      <c r="I94" s="297">
        <v>7.6113580583076654</v>
      </c>
      <c r="J94" s="297">
        <v>10.08621887213179</v>
      </c>
      <c r="K94" s="297">
        <v>6.1700133713191514</v>
      </c>
      <c r="L94" s="297">
        <v>4.2879618348822737</v>
      </c>
      <c r="M94" s="297">
        <v>1.5059048413506939</v>
      </c>
      <c r="N94" s="297">
        <v>2.3506797995300821</v>
      </c>
      <c r="O94" s="297">
        <v>2.1392758805879262</v>
      </c>
      <c r="P94" s="297">
        <v>1.9702745766431311</v>
      </c>
      <c r="Q94" s="297">
        <v>4.9687086848423716</v>
      </c>
      <c r="R94" s="297">
        <v>6.6218243522921272</v>
      </c>
      <c r="S94" s="297">
        <v>3.7908906720300228</v>
      </c>
      <c r="T94" s="297">
        <v>3.9646620965969999</v>
      </c>
      <c r="U94" s="297">
        <v>2.4858422437476988</v>
      </c>
      <c r="V94" s="297">
        <v>1.893865332676971</v>
      </c>
      <c r="W94" s="297">
        <v>3.0145471244744351</v>
      </c>
      <c r="DA94" s="122" t="s">
        <v>1664</v>
      </c>
    </row>
    <row r="95" spans="1:105" ht="12" customHeight="1" x14ac:dyDescent="0.25">
      <c r="A95" s="59" t="s">
        <v>162</v>
      </c>
      <c r="B95" s="297">
        <v>90.717946488293876</v>
      </c>
      <c r="C95" s="297">
        <v>88.6116032867114</v>
      </c>
      <c r="D95" s="297">
        <v>86.51683660360851</v>
      </c>
      <c r="E95" s="297">
        <v>99.971801348393555</v>
      </c>
      <c r="F95" s="297">
        <v>110.99198068868991</v>
      </c>
      <c r="G95" s="297">
        <v>121.6699880016839</v>
      </c>
      <c r="H95" s="297">
        <v>94.636545940469105</v>
      </c>
      <c r="I95" s="297">
        <v>84.863811128041988</v>
      </c>
      <c r="J95" s="297">
        <v>92.253057313597154</v>
      </c>
      <c r="K95" s="297">
        <v>61.982647083678287</v>
      </c>
      <c r="L95" s="297">
        <v>60.681707477529542</v>
      </c>
      <c r="M95" s="297">
        <v>58.414626658480877</v>
      </c>
      <c r="N95" s="297">
        <v>60.876830044810191</v>
      </c>
      <c r="O95" s="297">
        <v>64.497333632310728</v>
      </c>
      <c r="P95" s="297">
        <v>54.236536275158592</v>
      </c>
      <c r="Q95" s="297">
        <v>65.738321632975186</v>
      </c>
      <c r="R95" s="297">
        <v>56.54977658400896</v>
      </c>
      <c r="S95" s="297">
        <v>49.865173871919303</v>
      </c>
      <c r="T95" s="297">
        <v>55.825066329956108</v>
      </c>
      <c r="U95" s="297">
        <v>52.737644943363478</v>
      </c>
      <c r="V95" s="297">
        <v>48.678850692887963</v>
      </c>
      <c r="W95" s="297">
        <v>68.827526816476549</v>
      </c>
      <c r="DA95" s="122" t="s">
        <v>1665</v>
      </c>
    </row>
    <row r="96" spans="1:105" ht="12" customHeight="1" x14ac:dyDescent="0.25">
      <c r="A96" s="61" t="s">
        <v>1542</v>
      </c>
      <c r="B96" s="265">
        <v>104.81157337390761</v>
      </c>
      <c r="C96" s="265">
        <v>103.59863030241451</v>
      </c>
      <c r="D96" s="265">
        <v>104.8695011732939</v>
      </c>
      <c r="E96" s="265">
        <v>112.7428121550227</v>
      </c>
      <c r="F96" s="265">
        <v>115.5650240720029</v>
      </c>
      <c r="G96" s="265">
        <v>126.0097030783575</v>
      </c>
      <c r="H96" s="265">
        <v>112.0337575580802</v>
      </c>
      <c r="I96" s="265">
        <v>110.520150382577</v>
      </c>
      <c r="J96" s="265">
        <v>111.4618589246918</v>
      </c>
      <c r="K96" s="265">
        <v>80.4238030673868</v>
      </c>
      <c r="L96" s="265">
        <v>78.882837617918739</v>
      </c>
      <c r="M96" s="265">
        <v>77.468271091077099</v>
      </c>
      <c r="N96" s="265">
        <v>72.500456811026183</v>
      </c>
      <c r="O96" s="265">
        <v>74.292142398601897</v>
      </c>
      <c r="P96" s="265">
        <v>68.289448015602446</v>
      </c>
      <c r="Q96" s="265">
        <v>71.108290066639896</v>
      </c>
      <c r="R96" s="265">
        <v>68.628273326341713</v>
      </c>
      <c r="S96" s="265">
        <v>62.500461166274128</v>
      </c>
      <c r="T96" s="265">
        <v>67.407780077905244</v>
      </c>
      <c r="U96" s="265">
        <v>64.213253233110422</v>
      </c>
      <c r="V96" s="265">
        <v>57.673198562289883</v>
      </c>
      <c r="W96" s="265">
        <v>78.958573520040346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494.17433097934912</v>
      </c>
      <c r="C99" s="225">
        <v>488.13865104907887</v>
      </c>
      <c r="D99" s="225">
        <v>474.92044327476458</v>
      </c>
      <c r="E99" s="225">
        <v>496.75398194209299</v>
      </c>
      <c r="F99" s="225">
        <v>516.94519109015846</v>
      </c>
      <c r="G99" s="225">
        <v>517.68227710700239</v>
      </c>
      <c r="H99" s="225">
        <v>506.9247905088946</v>
      </c>
      <c r="I99" s="225">
        <v>505.66693635666161</v>
      </c>
      <c r="J99" s="225">
        <v>494.55207971885773</v>
      </c>
      <c r="K99" s="225">
        <v>456.26609304223689</v>
      </c>
      <c r="L99" s="225">
        <v>456.34560281353879</v>
      </c>
      <c r="M99" s="225">
        <v>468.88120018331341</v>
      </c>
      <c r="N99" s="225">
        <v>432.56504773536051</v>
      </c>
      <c r="O99" s="225">
        <v>400.75384204917339</v>
      </c>
      <c r="P99" s="225">
        <v>409.67918058754691</v>
      </c>
      <c r="Q99" s="225">
        <v>435.27167815571312</v>
      </c>
      <c r="R99" s="225">
        <v>425.85729819834933</v>
      </c>
      <c r="S99" s="225">
        <v>448.26165782217709</v>
      </c>
      <c r="T99" s="225">
        <v>451.5974109769009</v>
      </c>
      <c r="U99" s="225">
        <v>460.4538124259185</v>
      </c>
      <c r="V99" s="225">
        <v>476.50155697134488</v>
      </c>
      <c r="W99" s="225">
        <v>452.22489981212601</v>
      </c>
      <c r="DA99" s="89" t="s">
        <v>1667</v>
      </c>
    </row>
    <row r="100" spans="1:105" ht="12" customHeight="1" x14ac:dyDescent="0.25">
      <c r="A100" s="55" t="s">
        <v>92</v>
      </c>
      <c r="B100" s="261">
        <v>4.0742992273910597</v>
      </c>
      <c r="C100" s="261">
        <v>3.972446680716351</v>
      </c>
      <c r="D100" s="261">
        <v>3.8536557875722779</v>
      </c>
      <c r="E100" s="261">
        <v>4.067075008781722</v>
      </c>
      <c r="F100" s="261">
        <v>4.2216024625506794</v>
      </c>
      <c r="G100" s="261">
        <v>4.2435678219790844</v>
      </c>
      <c r="H100" s="261">
        <v>4.0922339624842978</v>
      </c>
      <c r="I100" s="261">
        <v>4.1293290606790771</v>
      </c>
      <c r="J100" s="261">
        <v>4.0700132983617632</v>
      </c>
      <c r="K100" s="261">
        <v>3.673235201397739</v>
      </c>
      <c r="L100" s="261">
        <v>3.6556312858154318</v>
      </c>
      <c r="M100" s="261">
        <v>3.7882676365558781</v>
      </c>
      <c r="N100" s="261">
        <v>3.5156914627480371</v>
      </c>
      <c r="O100" s="261">
        <v>3.2280346896806011</v>
      </c>
      <c r="P100" s="261">
        <v>3.317803261864094</v>
      </c>
      <c r="Q100" s="261">
        <v>3.5170991211046161</v>
      </c>
      <c r="R100" s="261">
        <v>3.4007534254128111</v>
      </c>
      <c r="S100" s="261">
        <v>3.5415630864431522</v>
      </c>
      <c r="T100" s="261">
        <v>3.522785772090379</v>
      </c>
      <c r="U100" s="261">
        <v>3.576170639286262</v>
      </c>
      <c r="V100" s="261">
        <v>3.6990024504485288</v>
      </c>
      <c r="W100" s="261">
        <v>3.4576342702167331</v>
      </c>
      <c r="DA100" s="67" t="s">
        <v>1668</v>
      </c>
    </row>
    <row r="101" spans="1:105" ht="12" customHeight="1" x14ac:dyDescent="0.25">
      <c r="A101" s="202" t="s">
        <v>93</v>
      </c>
      <c r="B101" s="226">
        <v>1.1856930553314431</v>
      </c>
      <c r="C101" s="226">
        <v>1.156052164832255</v>
      </c>
      <c r="D101" s="226">
        <v>1.1214819162627261</v>
      </c>
      <c r="E101" s="226">
        <v>1.1835906800867131</v>
      </c>
      <c r="F101" s="226">
        <v>1.228560899151655</v>
      </c>
      <c r="G101" s="226">
        <v>1.234953206804718</v>
      </c>
      <c r="H101" s="226">
        <v>1.1909123800944099</v>
      </c>
      <c r="I101" s="226">
        <v>1.2017077090237851</v>
      </c>
      <c r="J101" s="226">
        <v>1.1844457742649179</v>
      </c>
      <c r="K101" s="226">
        <v>1.0689763382168631</v>
      </c>
      <c r="L101" s="226">
        <v>1.063853287776126</v>
      </c>
      <c r="M101" s="226">
        <v>1.102452809112255</v>
      </c>
      <c r="N101" s="226">
        <v>1.0231283269632769</v>
      </c>
      <c r="O101" s="226">
        <v>0.94514384327730194</v>
      </c>
      <c r="P101" s="226">
        <v>0.96553936443870303</v>
      </c>
      <c r="Q101" s="226">
        <v>1.0304750036896131</v>
      </c>
      <c r="R101" s="226">
        <v>1.0126996187656461</v>
      </c>
      <c r="S101" s="226">
        <v>1.052036476714564</v>
      </c>
      <c r="T101" s="226">
        <v>1.063135686961183</v>
      </c>
      <c r="U101" s="226">
        <v>1.0806819400905641</v>
      </c>
      <c r="V101" s="226">
        <v>1.1178301504961929</v>
      </c>
      <c r="W101" s="226">
        <v>1.055521423115896</v>
      </c>
      <c r="DA101" s="174" t="s">
        <v>1669</v>
      </c>
    </row>
    <row r="102" spans="1:105" ht="12" customHeight="1" x14ac:dyDescent="0.25">
      <c r="A102" s="202" t="s">
        <v>94</v>
      </c>
      <c r="B102" s="226">
        <v>11.42351986225764</v>
      </c>
      <c r="C102" s="226">
        <v>12.05778054846582</v>
      </c>
      <c r="D102" s="226">
        <v>12.0677303092997</v>
      </c>
      <c r="E102" s="226">
        <v>11.761883336989101</v>
      </c>
      <c r="F102" s="226">
        <v>11.885929440414911</v>
      </c>
      <c r="G102" s="226">
        <v>11.6898120860536</v>
      </c>
      <c r="H102" s="226">
        <v>12.945687142074631</v>
      </c>
      <c r="I102" s="226">
        <v>12.86282362636031</v>
      </c>
      <c r="J102" s="226">
        <v>11.8096339777465</v>
      </c>
      <c r="K102" s="226">
        <v>12.2418135955335</v>
      </c>
      <c r="L102" s="226">
        <v>12.443320648379499</v>
      </c>
      <c r="M102" s="226">
        <v>12.56138656269969</v>
      </c>
      <c r="N102" s="226">
        <v>10.82482182866803</v>
      </c>
      <c r="O102" s="226">
        <v>9.9695148429099341</v>
      </c>
      <c r="P102" s="226">
        <v>10.758781030257399</v>
      </c>
      <c r="Q102" s="226">
        <v>10.26366169649337</v>
      </c>
      <c r="R102" s="226">
        <v>10.218897758610311</v>
      </c>
      <c r="S102" s="226">
        <v>11.65262969997395</v>
      </c>
      <c r="T102" s="226">
        <v>11.255851553558051</v>
      </c>
      <c r="U102" s="226">
        <v>11.648333392736459</v>
      </c>
      <c r="V102" s="226">
        <v>11.92709347047257</v>
      </c>
      <c r="W102" s="226">
        <v>11.21875612259292</v>
      </c>
      <c r="DA102" s="174" t="s">
        <v>1670</v>
      </c>
    </row>
    <row r="103" spans="1:105" ht="12" customHeight="1" x14ac:dyDescent="0.25">
      <c r="A103" s="202" t="s">
        <v>95</v>
      </c>
      <c r="B103" s="226">
        <v>3.622974356513736</v>
      </c>
      <c r="C103" s="226">
        <v>3.532404385052808</v>
      </c>
      <c r="D103" s="226">
        <v>3.4267723890631738</v>
      </c>
      <c r="E103" s="226">
        <v>3.6165503907452128</v>
      </c>
      <c r="F103" s="226">
        <v>3.7539602792036959</v>
      </c>
      <c r="G103" s="226">
        <v>3.773492456272507</v>
      </c>
      <c r="H103" s="226">
        <v>3.6389223960923789</v>
      </c>
      <c r="I103" s="226">
        <v>3.6719083360077689</v>
      </c>
      <c r="J103" s="226">
        <v>3.6191631953543908</v>
      </c>
      <c r="K103" s="226">
        <v>3.266337644186545</v>
      </c>
      <c r="L103" s="226">
        <v>3.250683778044325</v>
      </c>
      <c r="M103" s="226">
        <v>3.368627520183733</v>
      </c>
      <c r="N103" s="226">
        <v>3.1262455956399142</v>
      </c>
      <c r="O103" s="226">
        <v>2.8879581372375571</v>
      </c>
      <c r="P103" s="226">
        <v>2.9502781869529828</v>
      </c>
      <c r="Q103" s="226">
        <v>3.1486939192304311</v>
      </c>
      <c r="R103" s="226">
        <v>3.0943798929593651</v>
      </c>
      <c r="S103" s="226">
        <v>3.2145766226053141</v>
      </c>
      <c r="T103" s="226">
        <v>3.2484910947532639</v>
      </c>
      <c r="U103" s="226">
        <v>3.3021049915833141</v>
      </c>
      <c r="V103" s="226">
        <v>3.4156141439603149</v>
      </c>
      <c r="W103" s="226">
        <v>3.2252251385842858</v>
      </c>
      <c r="DA103" s="174" t="s">
        <v>1671</v>
      </c>
    </row>
    <row r="104" spans="1:105" ht="12" customHeight="1" x14ac:dyDescent="0.25">
      <c r="A104" s="56" t="s">
        <v>96</v>
      </c>
      <c r="B104" s="262">
        <v>5.7613398499718462</v>
      </c>
      <c r="C104" s="262">
        <v>5.6720572123151847</v>
      </c>
      <c r="D104" s="262">
        <v>5.5448651534039826</v>
      </c>
      <c r="E104" s="262">
        <v>5.7765996100714467</v>
      </c>
      <c r="F104" s="262">
        <v>5.9799272495517002</v>
      </c>
      <c r="G104" s="262">
        <v>6.0046048603125604</v>
      </c>
      <c r="H104" s="262">
        <v>5.9692507746696153</v>
      </c>
      <c r="I104" s="262">
        <v>6.0211859666881953</v>
      </c>
      <c r="J104" s="262">
        <v>5.8482469433238764</v>
      </c>
      <c r="K104" s="262">
        <v>5.4943341379620243</v>
      </c>
      <c r="L104" s="262">
        <v>5.4829542184564666</v>
      </c>
      <c r="M104" s="262">
        <v>5.6792504921065632</v>
      </c>
      <c r="N104" s="262">
        <v>5.1224159897701771</v>
      </c>
      <c r="O104" s="262">
        <v>4.7249951436094184</v>
      </c>
      <c r="P104" s="262">
        <v>4.8737516051477776</v>
      </c>
      <c r="Q104" s="262">
        <v>5.0850016183921936</v>
      </c>
      <c r="R104" s="262">
        <v>5.0213529307887121</v>
      </c>
      <c r="S104" s="262">
        <v>5.3085985233945783</v>
      </c>
      <c r="T104" s="262">
        <v>5.3220845081322636</v>
      </c>
      <c r="U104" s="262">
        <v>5.4401087899620402</v>
      </c>
      <c r="V104" s="262">
        <v>5.6400852359414353</v>
      </c>
      <c r="W104" s="262">
        <v>5.4075417461777144</v>
      </c>
      <c r="DA104" s="68" t="s">
        <v>1672</v>
      </c>
    </row>
    <row r="105" spans="1:105" ht="12" customHeight="1" x14ac:dyDescent="0.25">
      <c r="A105" s="37" t="s">
        <v>160</v>
      </c>
      <c r="B105" s="228">
        <v>5.2004020453878478E-3</v>
      </c>
      <c r="C105" s="228">
        <v>4.2408063104692667E-2</v>
      </c>
      <c r="D105" s="228">
        <v>3.9077680095060657E-2</v>
      </c>
      <c r="E105" s="228">
        <v>5.2848445588048798E-2</v>
      </c>
      <c r="F105" s="228">
        <v>6.5670712329935696E-2</v>
      </c>
      <c r="G105" s="228">
        <v>6.4159685981205083E-2</v>
      </c>
      <c r="H105" s="228">
        <v>5.0215514994573031E-2</v>
      </c>
      <c r="I105" s="228">
        <v>6.6045665002541248E-2</v>
      </c>
      <c r="J105" s="228">
        <v>6.089007911717001E-2</v>
      </c>
      <c r="K105" s="228">
        <v>5.1825441274556752E-2</v>
      </c>
      <c r="L105" s="228">
        <v>7.4827649604224805E-2</v>
      </c>
      <c r="M105" s="228">
        <v>6.868535469596794E-2</v>
      </c>
      <c r="N105" s="228">
        <v>5.4211648580015197E-2</v>
      </c>
      <c r="O105" s="228">
        <v>3.3353030111196509E-2</v>
      </c>
      <c r="P105" s="228">
        <v>4.4799092359229187E-2</v>
      </c>
      <c r="Q105" s="228">
        <v>7.078711772454005E-2</v>
      </c>
      <c r="R105" s="228">
        <v>5.9198729366835443E-2</v>
      </c>
      <c r="S105" s="228">
        <v>5.5807951336004469E-2</v>
      </c>
      <c r="T105" s="228">
        <v>5.8711358953176002E-2</v>
      </c>
      <c r="U105" s="228">
        <v>5.610137647478395E-2</v>
      </c>
      <c r="V105" s="228">
        <v>5.9204653693397967E-2</v>
      </c>
      <c r="W105" s="228">
        <v>6.6540401719734438E-2</v>
      </c>
      <c r="DA105" s="69" t="s">
        <v>1673</v>
      </c>
    </row>
    <row r="106" spans="1:105" ht="12" customHeight="1" x14ac:dyDescent="0.25">
      <c r="A106" s="37" t="s">
        <v>162</v>
      </c>
      <c r="B106" s="228">
        <v>4.0652965578982343</v>
      </c>
      <c r="C106" s="228">
        <v>3.6944813895988342</v>
      </c>
      <c r="D106" s="228">
        <v>3.4610873108930948</v>
      </c>
      <c r="E106" s="228">
        <v>3.887378144415945</v>
      </c>
      <c r="F106" s="228">
        <v>4.0885995576280116</v>
      </c>
      <c r="G106" s="228">
        <v>4.1353226113126427</v>
      </c>
      <c r="H106" s="228">
        <v>3.4834436207571602</v>
      </c>
      <c r="I106" s="228">
        <v>3.4955428950694869</v>
      </c>
      <c r="J106" s="228">
        <v>3.655002487182458</v>
      </c>
      <c r="K106" s="228">
        <v>2.8487548196077972</v>
      </c>
      <c r="L106" s="228">
        <v>2.7770162626746022</v>
      </c>
      <c r="M106" s="228">
        <v>2.895054681831239</v>
      </c>
      <c r="N106" s="228">
        <v>2.9901865154233618</v>
      </c>
      <c r="O106" s="228">
        <v>2.803413417905618</v>
      </c>
      <c r="P106" s="228">
        <v>2.7425881844253648</v>
      </c>
      <c r="Q106" s="228">
        <v>3.1758068964186581</v>
      </c>
      <c r="R106" s="228">
        <v>3.069655805834012</v>
      </c>
      <c r="S106" s="228">
        <v>2.974318640229237</v>
      </c>
      <c r="T106" s="228">
        <v>3.0989268707428019</v>
      </c>
      <c r="U106" s="228">
        <v>3.0858338909103038</v>
      </c>
      <c r="V106" s="228">
        <v>3.171584538006647</v>
      </c>
      <c r="W106" s="228">
        <v>2.944034295279184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0.12858899859319711</v>
      </c>
      <c r="DA108" s="69" t="s">
        <v>1676</v>
      </c>
    </row>
    <row r="109" spans="1:105" ht="12" customHeight="1" x14ac:dyDescent="0.25">
      <c r="A109" s="37" t="s">
        <v>38</v>
      </c>
      <c r="B109" s="228">
        <v>1.690842890028224</v>
      </c>
      <c r="C109" s="228">
        <v>1.9351677596116581</v>
      </c>
      <c r="D109" s="228">
        <v>2.0447001624158272</v>
      </c>
      <c r="E109" s="228">
        <v>1.836373020067452</v>
      </c>
      <c r="F109" s="228">
        <v>1.8256569795937529</v>
      </c>
      <c r="G109" s="228">
        <v>1.805122563018712</v>
      </c>
      <c r="H109" s="228">
        <v>2.4355916389178822</v>
      </c>
      <c r="I109" s="228">
        <v>2.459597406616167</v>
      </c>
      <c r="J109" s="228">
        <v>2.1323543770242481</v>
      </c>
      <c r="K109" s="228">
        <v>2.5937538770796702</v>
      </c>
      <c r="L109" s="228">
        <v>2.6311103061776389</v>
      </c>
      <c r="M109" s="228">
        <v>2.7155104555793561</v>
      </c>
      <c r="N109" s="228">
        <v>2.0780178257668012</v>
      </c>
      <c r="O109" s="228">
        <v>1.888228695592604</v>
      </c>
      <c r="P109" s="228">
        <v>2.0863643283631839</v>
      </c>
      <c r="Q109" s="228">
        <v>1.838407604248995</v>
      </c>
      <c r="R109" s="228">
        <v>1.8924983955878649</v>
      </c>
      <c r="S109" s="228">
        <v>2.2784719318293369</v>
      </c>
      <c r="T109" s="228">
        <v>2.164446278436285</v>
      </c>
      <c r="U109" s="228">
        <v>2.2981735225769531</v>
      </c>
      <c r="V109" s="228">
        <v>2.40929604424139</v>
      </c>
      <c r="W109" s="228">
        <v>2.2683780505855982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352.90373648595494</v>
      </c>
      <c r="C110" s="263">
        <f t="shared" si="4"/>
        <v>342.70910222602032</v>
      </c>
      <c r="D110" s="263">
        <f t="shared" si="4"/>
        <v>330.81544829583459</v>
      </c>
      <c r="E110" s="263">
        <f t="shared" si="4"/>
        <v>352.65317237135008</v>
      </c>
      <c r="F110" s="263">
        <f t="shared" si="4"/>
        <v>369.78596171220158</v>
      </c>
      <c r="G110" s="263">
        <f t="shared" si="4"/>
        <v>371.9202193134297</v>
      </c>
      <c r="H110" s="263">
        <f t="shared" si="4"/>
        <v>352.60197993872015</v>
      </c>
      <c r="I110" s="263">
        <f t="shared" si="4"/>
        <v>351.96459596030468</v>
      </c>
      <c r="J110" s="263">
        <f t="shared" si="4"/>
        <v>350.18300829008535</v>
      </c>
      <c r="K110" s="263">
        <f t="shared" si="4"/>
        <v>312.69497681965231</v>
      </c>
      <c r="L110" s="263">
        <f t="shared" si="4"/>
        <v>311.24984636982197</v>
      </c>
      <c r="M110" s="263">
        <f t="shared" si="4"/>
        <v>321.42978007890724</v>
      </c>
      <c r="N110" s="263">
        <f t="shared" si="4"/>
        <v>302.52774972843014</v>
      </c>
      <c r="O110" s="263">
        <f t="shared" si="4"/>
        <v>280.2429824636713</v>
      </c>
      <c r="P110" s="263">
        <f t="shared" si="4"/>
        <v>282.59211899431455</v>
      </c>
      <c r="Q110" s="263">
        <f t="shared" si="4"/>
        <v>308.76750335176655</v>
      </c>
      <c r="R110" s="263">
        <f t="shared" si="4"/>
        <v>299.40198416316844</v>
      </c>
      <c r="S110" s="263">
        <f t="shared" si="4"/>
        <v>308.17418162263124</v>
      </c>
      <c r="T110" s="263">
        <f t="shared" si="4"/>
        <v>312.99195626524801</v>
      </c>
      <c r="U110" s="263">
        <f t="shared" si="4"/>
        <v>317.54878595467318</v>
      </c>
      <c r="V110" s="263">
        <f t="shared" si="4"/>
        <v>329.54421163791358</v>
      </c>
      <c r="W110" s="263">
        <f t="shared" si="4"/>
        <v>312.69163538355355</v>
      </c>
      <c r="DA110" s="70"/>
    </row>
    <row r="111" spans="1:105" ht="12" customHeight="1" x14ac:dyDescent="0.25">
      <c r="A111" s="60" t="s">
        <v>1556</v>
      </c>
      <c r="B111" s="264">
        <v>302.87243090074219</v>
      </c>
      <c r="C111" s="264">
        <v>289.89994090150861</v>
      </c>
      <c r="D111" s="264">
        <v>277.96271025146928</v>
      </c>
      <c r="E111" s="264">
        <v>301.13994469843692</v>
      </c>
      <c r="F111" s="264">
        <v>317.72945240788368</v>
      </c>
      <c r="G111" s="264">
        <v>320.72264030423321</v>
      </c>
      <c r="H111" s="264">
        <v>295.90407620804888</v>
      </c>
      <c r="I111" s="264">
        <v>295.62960750675961</v>
      </c>
      <c r="J111" s="264">
        <v>298.4606483244612</v>
      </c>
      <c r="K111" s="264">
        <v>259.07981053986919</v>
      </c>
      <c r="L111" s="264">
        <v>256.75214466662499</v>
      </c>
      <c r="M111" s="264">
        <v>266.41498802967197</v>
      </c>
      <c r="N111" s="264">
        <v>255.11854701807229</v>
      </c>
      <c r="O111" s="264">
        <v>236.22600281604679</v>
      </c>
      <c r="P111" s="264">
        <v>235.47215352486089</v>
      </c>
      <c r="Q111" s="264">
        <v>263.42274548518981</v>
      </c>
      <c r="R111" s="264">
        <v>253.43652298207459</v>
      </c>
      <c r="S111" s="264">
        <v>255.80862542764419</v>
      </c>
      <c r="T111" s="264">
        <v>261.53366197811272</v>
      </c>
      <c r="U111" s="264">
        <v>264.16114740120281</v>
      </c>
      <c r="V111" s="264">
        <v>274.81894338433398</v>
      </c>
      <c r="W111" s="264">
        <v>260.64308320175331</v>
      </c>
      <c r="DA111" s="72" t="s">
        <v>1678</v>
      </c>
    </row>
    <row r="112" spans="1:105" ht="12" customHeight="1" x14ac:dyDescent="0.25">
      <c r="A112" s="59" t="s">
        <v>30</v>
      </c>
      <c r="B112" s="232">
        <v>19.641998619524561</v>
      </c>
      <c r="C112" s="232">
        <v>20.617329682457541</v>
      </c>
      <c r="D112" s="232">
        <v>18.077961998136079</v>
      </c>
      <c r="E112" s="232">
        <v>27.56114497224268</v>
      </c>
      <c r="F112" s="232">
        <v>16.174599598160459</v>
      </c>
      <c r="G112" s="232">
        <v>22.015575693469319</v>
      </c>
      <c r="H112" s="232">
        <v>7.1580923325447348</v>
      </c>
      <c r="I112" s="232">
        <v>34.793209151876951</v>
      </c>
      <c r="J112" s="232">
        <v>38.102556092604956</v>
      </c>
      <c r="K112" s="232">
        <v>8.6588767662221162</v>
      </c>
      <c r="L112" s="232">
        <v>4.8957748795026612</v>
      </c>
      <c r="M112" s="232">
        <v>28.470020199190081</v>
      </c>
      <c r="N112" s="232">
        <v>25.954019718325629</v>
      </c>
      <c r="O112" s="232">
        <v>20.095025264175131</v>
      </c>
      <c r="P112" s="232">
        <v>25.86970966064678</v>
      </c>
      <c r="Q112" s="232">
        <v>13.342819930228041</v>
      </c>
      <c r="R112" s="232">
        <v>19.637548527178481</v>
      </c>
      <c r="S112" s="232">
        <v>13.446814598028251</v>
      </c>
      <c r="T112" s="232">
        <v>15.44606796847556</v>
      </c>
      <c r="U112" s="232">
        <v>16.354875488383261</v>
      </c>
      <c r="V112" s="232">
        <v>15.928185887387439</v>
      </c>
      <c r="W112" s="232">
        <v>3.2087244794402898</v>
      </c>
      <c r="DA112" s="71" t="s">
        <v>1679</v>
      </c>
    </row>
    <row r="113" spans="1:105" ht="12" customHeight="1" x14ac:dyDescent="0.25">
      <c r="A113" s="59" t="s">
        <v>33</v>
      </c>
      <c r="B113" s="297">
        <v>9.9080426313492982</v>
      </c>
      <c r="C113" s="297">
        <v>10.15048530032324</v>
      </c>
      <c r="D113" s="297">
        <v>9.2426585372202492</v>
      </c>
      <c r="E113" s="297">
        <v>10.841236093583049</v>
      </c>
      <c r="F113" s="297">
        <v>12.100998843012681</v>
      </c>
      <c r="G113" s="297">
        <v>12.03379433591379</v>
      </c>
      <c r="H113" s="297">
        <v>11.848717089369829</v>
      </c>
      <c r="I113" s="297">
        <v>11.36155809111092</v>
      </c>
      <c r="J113" s="297">
        <v>9.6068445898810904</v>
      </c>
      <c r="K113" s="297">
        <v>10.14871005730439</v>
      </c>
      <c r="L113" s="297">
        <v>12.42559114910871</v>
      </c>
      <c r="M113" s="297">
        <v>11.41798046867518</v>
      </c>
      <c r="N113" s="297">
        <v>10.315873645807191</v>
      </c>
      <c r="O113" s="297">
        <v>8.3998493138781853</v>
      </c>
      <c r="P113" s="297">
        <v>4.6679097594994658</v>
      </c>
      <c r="Q113" s="297">
        <v>10.63190152795895</v>
      </c>
      <c r="R113" s="297">
        <v>9.8844335686650808</v>
      </c>
      <c r="S113" s="297">
        <v>4.4098713477290588</v>
      </c>
      <c r="T113" s="297">
        <v>4.435849944077054</v>
      </c>
      <c r="U113" s="297">
        <v>4.8015506144530322</v>
      </c>
      <c r="V113" s="297">
        <v>4.7525672569485344</v>
      </c>
      <c r="W113" s="297">
        <v>5.704266369702343</v>
      </c>
      <c r="DA113" s="122" t="s">
        <v>1680</v>
      </c>
    </row>
    <row r="114" spans="1:105" ht="12" customHeight="1" x14ac:dyDescent="0.25">
      <c r="A114" s="59" t="s">
        <v>160</v>
      </c>
      <c r="B114" s="297">
        <v>0.29513032236428638</v>
      </c>
      <c r="C114" s="297">
        <v>2.7623845930032589</v>
      </c>
      <c r="D114" s="297">
        <v>2.6228803281327111</v>
      </c>
      <c r="E114" s="297">
        <v>3.308462249644883</v>
      </c>
      <c r="F114" s="297">
        <v>4.2783934188070392</v>
      </c>
      <c r="G114" s="297">
        <v>4.0862513118068904</v>
      </c>
      <c r="H114" s="297">
        <v>3.678319534210392</v>
      </c>
      <c r="I114" s="297">
        <v>4.3544398212583042</v>
      </c>
      <c r="J114" s="297">
        <v>3.7995749650363999</v>
      </c>
      <c r="K114" s="297">
        <v>4.0050177387833834</v>
      </c>
      <c r="L114" s="297">
        <v>6.0183920268086482</v>
      </c>
      <c r="M114" s="297">
        <v>5.24358037208615</v>
      </c>
      <c r="N114" s="297">
        <v>3.845135175165463</v>
      </c>
      <c r="O114" s="297">
        <v>2.4222033626558068</v>
      </c>
      <c r="P114" s="297">
        <v>3.2568312719460981</v>
      </c>
      <c r="Q114" s="297">
        <v>4.9781610566763357</v>
      </c>
      <c r="R114" s="297">
        <v>3.8915757105322042</v>
      </c>
      <c r="S114" s="297">
        <v>4.1764930342695088</v>
      </c>
      <c r="T114" s="297">
        <v>4.3015874042306637</v>
      </c>
      <c r="U114" s="297">
        <v>4.2469884554650434</v>
      </c>
      <c r="V114" s="297">
        <v>4.593852721840757</v>
      </c>
      <c r="W114" s="297">
        <v>5.4633297643955903</v>
      </c>
      <c r="DA114" s="122" t="s">
        <v>1681</v>
      </c>
    </row>
    <row r="115" spans="1:105" ht="12" customHeight="1" x14ac:dyDescent="0.25">
      <c r="A115" s="59" t="s">
        <v>70</v>
      </c>
      <c r="B115" s="297">
        <v>47.840222087078473</v>
      </c>
      <c r="C115" s="297">
        <v>21.480334163269159</v>
      </c>
      <c r="D115" s="297">
        <v>21.274845539374731</v>
      </c>
      <c r="E115" s="297">
        <v>21.895530780894241</v>
      </c>
      <c r="F115" s="297">
        <v>25.184762122752939</v>
      </c>
      <c r="G115" s="297">
        <v>25.51992839274304</v>
      </c>
      <c r="H115" s="297">
        <v>24.164350778166192</v>
      </c>
      <c r="I115" s="297">
        <v>20.17513621850312</v>
      </c>
      <c r="J115" s="297">
        <v>24.33873596035842</v>
      </c>
      <c r="K115" s="297">
        <v>21.389800638059508</v>
      </c>
      <c r="L115" s="297">
        <v>15.405086960884811</v>
      </c>
      <c r="M115" s="297">
        <v>5.5612282727721283</v>
      </c>
      <c r="N115" s="297">
        <v>7.9934261045579911</v>
      </c>
      <c r="O115" s="297">
        <v>6.5911581376335064</v>
      </c>
      <c r="P115" s="297">
        <v>7.0696138874503456</v>
      </c>
      <c r="Q115" s="297">
        <v>16.47661398361527</v>
      </c>
      <c r="R115" s="297">
        <v>23.063424185387991</v>
      </c>
      <c r="S115" s="297">
        <v>16.516626159975491</v>
      </c>
      <c r="T115" s="297">
        <v>15.73870954929143</v>
      </c>
      <c r="U115" s="297">
        <v>10.747493295947351</v>
      </c>
      <c r="V115" s="297">
        <v>9.3450264674844501</v>
      </c>
      <c r="W115" s="297">
        <v>10.3335374424758</v>
      </c>
      <c r="DA115" s="122" t="s">
        <v>1682</v>
      </c>
    </row>
    <row r="116" spans="1:105" ht="12" customHeight="1" x14ac:dyDescent="0.25">
      <c r="A116" s="59" t="s">
        <v>162</v>
      </c>
      <c r="B116" s="297">
        <v>225.18703724042561</v>
      </c>
      <c r="C116" s="297">
        <v>234.88940716245531</v>
      </c>
      <c r="D116" s="297">
        <v>226.74436384860559</v>
      </c>
      <c r="E116" s="297">
        <v>237.53357060207199</v>
      </c>
      <c r="F116" s="297">
        <v>259.99069842515058</v>
      </c>
      <c r="G116" s="297">
        <v>257.06709057030019</v>
      </c>
      <c r="H116" s="297">
        <v>249.05459647375781</v>
      </c>
      <c r="I116" s="297">
        <v>224.94526422401029</v>
      </c>
      <c r="J116" s="297">
        <v>222.61293671658041</v>
      </c>
      <c r="K116" s="297">
        <v>214.8774053394998</v>
      </c>
      <c r="L116" s="297">
        <v>218.00729965032011</v>
      </c>
      <c r="M116" s="297">
        <v>215.72217871694849</v>
      </c>
      <c r="N116" s="297">
        <v>207.01009237421599</v>
      </c>
      <c r="O116" s="297">
        <v>198.7177667377041</v>
      </c>
      <c r="P116" s="297">
        <v>194.60808894531829</v>
      </c>
      <c r="Q116" s="297">
        <v>217.99324898671111</v>
      </c>
      <c r="R116" s="297">
        <v>196.9595409903109</v>
      </c>
      <c r="S116" s="297">
        <v>217.2588202876419</v>
      </c>
      <c r="T116" s="297">
        <v>221.61144711203801</v>
      </c>
      <c r="U116" s="297">
        <v>228.0102395469541</v>
      </c>
      <c r="V116" s="297">
        <v>240.19931105067289</v>
      </c>
      <c r="W116" s="297">
        <v>235.93322514573919</v>
      </c>
      <c r="DA116" s="122" t="s">
        <v>1683</v>
      </c>
    </row>
    <row r="117" spans="1:105" ht="12" customHeight="1" x14ac:dyDescent="0.25">
      <c r="A117" s="60" t="s">
        <v>1563</v>
      </c>
      <c r="B117" s="264">
        <v>50.03130558521277</v>
      </c>
      <c r="C117" s="264">
        <v>52.809161324511713</v>
      </c>
      <c r="D117" s="264">
        <v>52.85273804436531</v>
      </c>
      <c r="E117" s="264">
        <v>51.513227672913153</v>
      </c>
      <c r="F117" s="264">
        <v>52.056509304317913</v>
      </c>
      <c r="G117" s="264">
        <v>51.197579009196481</v>
      </c>
      <c r="H117" s="264">
        <v>56.697903730671293</v>
      </c>
      <c r="I117" s="264">
        <v>56.334988453545087</v>
      </c>
      <c r="J117" s="264">
        <v>51.722359965624143</v>
      </c>
      <c r="K117" s="264">
        <v>53.615166279783111</v>
      </c>
      <c r="L117" s="264">
        <v>54.497701703196967</v>
      </c>
      <c r="M117" s="264">
        <v>55.014792049235282</v>
      </c>
      <c r="N117" s="264">
        <v>47.409202710357867</v>
      </c>
      <c r="O117" s="264">
        <v>44.016979647624531</v>
      </c>
      <c r="P117" s="264">
        <v>47.119965469453668</v>
      </c>
      <c r="Q117" s="264">
        <v>45.344757866576728</v>
      </c>
      <c r="R117" s="264">
        <v>45.965461181093843</v>
      </c>
      <c r="S117" s="264">
        <v>52.365556194987029</v>
      </c>
      <c r="T117" s="264">
        <v>51.458294287135267</v>
      </c>
      <c r="U117" s="264">
        <v>53.387638553470367</v>
      </c>
      <c r="V117" s="264">
        <v>54.725268253579593</v>
      </c>
      <c r="W117" s="264">
        <v>52.04855218180024</v>
      </c>
      <c r="DA117" s="72" t="s">
        <v>1684</v>
      </c>
    </row>
    <row r="118" spans="1:105" ht="12" customHeight="1" x14ac:dyDescent="0.25">
      <c r="A118" s="57" t="s">
        <v>1565</v>
      </c>
      <c r="B118" s="263">
        <v>40.105794667569938</v>
      </c>
      <c r="C118" s="263">
        <v>42.33256269997127</v>
      </c>
      <c r="D118" s="263">
        <v>42.367494408394457</v>
      </c>
      <c r="E118" s="263">
        <v>41.293724150269952</v>
      </c>
      <c r="F118" s="263">
        <v>41.729226308387148</v>
      </c>
      <c r="G118" s="263">
        <v>41.040695764421578</v>
      </c>
      <c r="H118" s="263">
        <v>45.449833029662678</v>
      </c>
      <c r="I118" s="263">
        <v>45.158915065082333</v>
      </c>
      <c r="J118" s="263">
        <v>41.461367522588901</v>
      </c>
      <c r="K118" s="263">
        <v>42.978667550905087</v>
      </c>
      <c r="L118" s="263">
        <v>43.686120296027013</v>
      </c>
      <c r="M118" s="263">
        <v>44.100627153288123</v>
      </c>
      <c r="N118" s="263">
        <v>38.003880310826517</v>
      </c>
      <c r="O118" s="263">
        <v>35.284626834843102</v>
      </c>
      <c r="P118" s="263">
        <v>37.772023691091491</v>
      </c>
      <c r="Q118" s="263">
        <v>36.348992435350389</v>
      </c>
      <c r="R118" s="263">
        <v>36.846556898046749</v>
      </c>
      <c r="S118" s="263">
        <v>41.976962620579073</v>
      </c>
      <c r="T118" s="263">
        <v>41.24968877952292</v>
      </c>
      <c r="U118" s="263">
        <v>42.796278141595437</v>
      </c>
      <c r="V118" s="263">
        <v>43.868540827254392</v>
      </c>
      <c r="W118" s="263">
        <v>41.72284776762941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38.316189133928845</v>
      </c>
      <c r="C119" s="263">
        <f t="shared" si="5"/>
        <v>37.883305151303951</v>
      </c>
      <c r="D119" s="263">
        <f t="shared" si="5"/>
        <v>36.868019373730917</v>
      </c>
      <c r="E119" s="263">
        <f t="shared" si="5"/>
        <v>38.531159032055569</v>
      </c>
      <c r="F119" s="263">
        <f t="shared" si="5"/>
        <v>40.09039895331285</v>
      </c>
      <c r="G119" s="263">
        <f t="shared" si="5"/>
        <v>40.136755054801746</v>
      </c>
      <c r="H119" s="263">
        <f t="shared" si="5"/>
        <v>39.354200935670605</v>
      </c>
      <c r="I119" s="263">
        <f t="shared" si="5"/>
        <v>39.241499807871477</v>
      </c>
      <c r="J119" s="263">
        <f t="shared" si="5"/>
        <v>38.352228621629521</v>
      </c>
      <c r="K119" s="263">
        <f t="shared" si="5"/>
        <v>35.432272880774846</v>
      </c>
      <c r="L119" s="263">
        <f t="shared" si="5"/>
        <v>35.448913375682054</v>
      </c>
      <c r="M119" s="263">
        <f t="shared" si="5"/>
        <v>36.4063866180853</v>
      </c>
      <c r="N119" s="263">
        <f t="shared" si="5"/>
        <v>33.567983232898278</v>
      </c>
      <c r="O119" s="263">
        <f t="shared" si="5"/>
        <v>31.111265928314431</v>
      </c>
      <c r="P119" s="263">
        <f t="shared" si="5"/>
        <v>31.808387512846281</v>
      </c>
      <c r="Q119" s="263">
        <f t="shared" si="5"/>
        <v>33.774807519830389</v>
      </c>
      <c r="R119" s="263">
        <f t="shared" si="5"/>
        <v>33.068916628884153</v>
      </c>
      <c r="S119" s="263">
        <f t="shared" si="5"/>
        <v>34.844287894722925</v>
      </c>
      <c r="T119" s="263">
        <f t="shared" si="5"/>
        <v>35.113574529944074</v>
      </c>
      <c r="U119" s="263">
        <f t="shared" si="5"/>
        <v>35.813137938442601</v>
      </c>
      <c r="V119" s="263">
        <f t="shared" si="5"/>
        <v>37.057602723538082</v>
      </c>
      <c r="W119" s="263">
        <f t="shared" si="5"/>
        <v>35.181963896438042</v>
      </c>
      <c r="DA119" s="70"/>
    </row>
    <row r="120" spans="1:105" ht="12" customHeight="1" x14ac:dyDescent="0.25">
      <c r="A120" s="60" t="s">
        <v>1568</v>
      </c>
      <c r="B120" s="264">
        <v>26.031396346657861</v>
      </c>
      <c r="C120" s="264">
        <v>24.9164317796657</v>
      </c>
      <c r="D120" s="264">
        <v>23.890446081962899</v>
      </c>
      <c r="E120" s="264">
        <v>25.882491955250561</v>
      </c>
      <c r="F120" s="264">
        <v>27.308333353545638</v>
      </c>
      <c r="G120" s="264">
        <v>27.565593019729729</v>
      </c>
      <c r="H120" s="264">
        <v>25.432477513569879</v>
      </c>
      <c r="I120" s="264">
        <v>25.408887371915959</v>
      </c>
      <c r="J120" s="264">
        <v>25.652210758531201</v>
      </c>
      <c r="K120" s="264">
        <v>22.267491344534371</v>
      </c>
      <c r="L120" s="264">
        <v>22.067432221527341</v>
      </c>
      <c r="M120" s="264">
        <v>22.8979380046753</v>
      </c>
      <c r="N120" s="264">
        <v>21.927027141626301</v>
      </c>
      <c r="O120" s="264">
        <v>20.303243475819961</v>
      </c>
      <c r="P120" s="264">
        <v>20.238451346585411</v>
      </c>
      <c r="Q120" s="264">
        <v>22.6407595899576</v>
      </c>
      <c r="R120" s="264">
        <v>21.782459891925011</v>
      </c>
      <c r="S120" s="264">
        <v>21.986338266565632</v>
      </c>
      <c r="T120" s="264">
        <v>22.47839591308411</v>
      </c>
      <c r="U120" s="264">
        <v>22.70422404224103</v>
      </c>
      <c r="V120" s="264">
        <v>23.620244396400079</v>
      </c>
      <c r="W120" s="264">
        <v>22.401852105394561</v>
      </c>
      <c r="DA120" s="72" t="s">
        <v>1686</v>
      </c>
    </row>
    <row r="121" spans="1:105" ht="12" customHeight="1" x14ac:dyDescent="0.25">
      <c r="A121" s="59" t="s">
        <v>30</v>
      </c>
      <c r="B121" s="232">
        <v>1.6881980627444999</v>
      </c>
      <c r="C121" s="232">
        <v>1.7720261926040179</v>
      </c>
      <c r="D121" s="232">
        <v>1.553771640798574</v>
      </c>
      <c r="E121" s="232">
        <v>2.36883590363915</v>
      </c>
      <c r="F121" s="232">
        <v>1.3901807161385189</v>
      </c>
      <c r="G121" s="232">
        <v>1.892203179312687</v>
      </c>
      <c r="H121" s="232">
        <v>0.6152264768380673</v>
      </c>
      <c r="I121" s="232">
        <v>2.9904201412821729</v>
      </c>
      <c r="J121" s="232">
        <v>3.2748531667856482</v>
      </c>
      <c r="K121" s="232">
        <v>0.7442164753921241</v>
      </c>
      <c r="L121" s="232">
        <v>0.42078394502043981</v>
      </c>
      <c r="M121" s="232">
        <v>2.4469522617109751</v>
      </c>
      <c r="N121" s="232">
        <v>2.2307060833084642</v>
      </c>
      <c r="O121" s="232">
        <v>1.7271349712885471</v>
      </c>
      <c r="P121" s="232">
        <v>2.22345976999787</v>
      </c>
      <c r="Q121" s="232">
        <v>1.1467938265390689</v>
      </c>
      <c r="R121" s="232">
        <v>1.687815584493523</v>
      </c>
      <c r="S121" s="232">
        <v>1.155732000302178</v>
      </c>
      <c r="T121" s="232">
        <v>1.3275645990260989</v>
      </c>
      <c r="U121" s="232">
        <v>1.405675137787197</v>
      </c>
      <c r="V121" s="232">
        <v>1.369001855615273</v>
      </c>
      <c r="W121" s="232">
        <v>0.27578468744455448</v>
      </c>
      <c r="DA121" s="71" t="s">
        <v>1687</v>
      </c>
    </row>
    <row r="122" spans="1:105" ht="12" customHeight="1" x14ac:dyDescent="0.25">
      <c r="A122" s="59" t="s">
        <v>33</v>
      </c>
      <c r="B122" s="297">
        <v>0.8515802643019772</v>
      </c>
      <c r="C122" s="297">
        <v>0.872417820195173</v>
      </c>
      <c r="D122" s="297">
        <v>0.7943915758976785</v>
      </c>
      <c r="E122" s="297">
        <v>0.93178673542670598</v>
      </c>
      <c r="F122" s="297">
        <v>1.0400613094301261</v>
      </c>
      <c r="G122" s="297">
        <v>1.0342851905692241</v>
      </c>
      <c r="H122" s="297">
        <v>1.018378100098144</v>
      </c>
      <c r="I122" s="297">
        <v>0.97650757087960816</v>
      </c>
      <c r="J122" s="297">
        <v>0.82569277902318183</v>
      </c>
      <c r="K122" s="297">
        <v>0.87226524092442848</v>
      </c>
      <c r="L122" s="297">
        <v>1.067959493975785</v>
      </c>
      <c r="M122" s="297">
        <v>0.98135698311837805</v>
      </c>
      <c r="N122" s="297">
        <v>0.88663268141448848</v>
      </c>
      <c r="O122" s="297">
        <v>0.72195348414998084</v>
      </c>
      <c r="P122" s="297">
        <v>0.40119930592093089</v>
      </c>
      <c r="Q122" s="297">
        <v>0.91379476755227651</v>
      </c>
      <c r="R122" s="297">
        <v>0.84955110348902974</v>
      </c>
      <c r="S122" s="297">
        <v>0.37902132111894388</v>
      </c>
      <c r="T122" s="297">
        <v>0.38125413952388543</v>
      </c>
      <c r="U122" s="297">
        <v>0.41268552159614602</v>
      </c>
      <c r="V122" s="297">
        <v>0.4084754811187164</v>
      </c>
      <c r="W122" s="297">
        <v>0.49027248302205573</v>
      </c>
      <c r="DA122" s="122" t="s">
        <v>1688</v>
      </c>
    </row>
    <row r="123" spans="1:105" ht="12" customHeight="1" x14ac:dyDescent="0.25">
      <c r="A123" s="59" t="s">
        <v>160</v>
      </c>
      <c r="B123" s="297">
        <v>2.5365974620183931E-2</v>
      </c>
      <c r="C123" s="297">
        <v>0.23742249497094389</v>
      </c>
      <c r="D123" s="297">
        <v>0.22543232868180901</v>
      </c>
      <c r="E123" s="297">
        <v>0.28435698773351192</v>
      </c>
      <c r="F123" s="297">
        <v>0.36772100544337022</v>
      </c>
      <c r="G123" s="297">
        <v>0.35120670162467099</v>
      </c>
      <c r="H123" s="297">
        <v>0.31614562408311259</v>
      </c>
      <c r="I123" s="297">
        <v>0.37425707093159888</v>
      </c>
      <c r="J123" s="297">
        <v>0.32656733255499087</v>
      </c>
      <c r="K123" s="297">
        <v>0.34422480720218701</v>
      </c>
      <c r="L123" s="297">
        <v>0.51727107598896827</v>
      </c>
      <c r="M123" s="297">
        <v>0.45067726545921061</v>
      </c>
      <c r="N123" s="297">
        <v>0.33048315904332309</v>
      </c>
      <c r="O123" s="297">
        <v>0.20818446755942829</v>
      </c>
      <c r="P123" s="297">
        <v>0.27991938857585519</v>
      </c>
      <c r="Q123" s="297">
        <v>0.42786490390836418</v>
      </c>
      <c r="R123" s="297">
        <v>0.3344746480642527</v>
      </c>
      <c r="S123" s="297">
        <v>0.35896283194476408</v>
      </c>
      <c r="T123" s="297">
        <v>0.36971449103605142</v>
      </c>
      <c r="U123" s="297">
        <v>0.36502179955798641</v>
      </c>
      <c r="V123" s="297">
        <v>0.39483422312412492</v>
      </c>
      <c r="W123" s="297">
        <v>0.46956437086900937</v>
      </c>
      <c r="DA123" s="122" t="s">
        <v>1689</v>
      </c>
    </row>
    <row r="124" spans="1:105" ht="12" customHeight="1" x14ac:dyDescent="0.25">
      <c r="A124" s="59" t="s">
        <v>70</v>
      </c>
      <c r="B124" s="297">
        <v>4.1117898342784533</v>
      </c>
      <c r="C124" s="297">
        <v>1.846200034119198</v>
      </c>
      <c r="D124" s="297">
        <v>1.8285386187258701</v>
      </c>
      <c r="E124" s="297">
        <v>1.881885512929689</v>
      </c>
      <c r="F124" s="297">
        <v>2.164589635193737</v>
      </c>
      <c r="G124" s="297">
        <v>2.1933966348608762</v>
      </c>
      <c r="H124" s="297">
        <v>2.076886927923332</v>
      </c>
      <c r="I124" s="297">
        <v>1.734020378446997</v>
      </c>
      <c r="J124" s="297">
        <v>2.0918750527293102</v>
      </c>
      <c r="K124" s="297">
        <v>1.838418823824211</v>
      </c>
      <c r="L124" s="297">
        <v>1.3240423476012739</v>
      </c>
      <c r="M124" s="297">
        <v>0.47797858957395112</v>
      </c>
      <c r="N124" s="297">
        <v>0.6870220656156808</v>
      </c>
      <c r="O124" s="297">
        <v>0.56649939829111273</v>
      </c>
      <c r="P124" s="297">
        <v>0.6076218973603702</v>
      </c>
      <c r="Q124" s="297">
        <v>1.4161383648647019</v>
      </c>
      <c r="R124" s="297">
        <v>1.982264065089782</v>
      </c>
      <c r="S124" s="297">
        <v>1.419577346809765</v>
      </c>
      <c r="T124" s="297">
        <v>1.352716670329106</v>
      </c>
      <c r="U124" s="297">
        <v>0.92372969334914823</v>
      </c>
      <c r="V124" s="297">
        <v>0.80318993419648199</v>
      </c>
      <c r="W124" s="297">
        <v>0.88815085621402312</v>
      </c>
      <c r="DA124" s="122" t="s">
        <v>1690</v>
      </c>
    </row>
    <row r="125" spans="1:105" ht="12" customHeight="1" x14ac:dyDescent="0.25">
      <c r="A125" s="59" t="s">
        <v>162</v>
      </c>
      <c r="B125" s="297">
        <v>19.35446221071274</v>
      </c>
      <c r="C125" s="297">
        <v>20.18836523777637</v>
      </c>
      <c r="D125" s="297">
        <v>19.488311917858969</v>
      </c>
      <c r="E125" s="297">
        <v>20.415626815521499</v>
      </c>
      <c r="F125" s="297">
        <v>22.345780687339889</v>
      </c>
      <c r="G125" s="297">
        <v>22.094501313362279</v>
      </c>
      <c r="H125" s="297">
        <v>21.405840384627218</v>
      </c>
      <c r="I125" s="297">
        <v>19.333682210375581</v>
      </c>
      <c r="J125" s="297">
        <v>19.133222427438071</v>
      </c>
      <c r="K125" s="297">
        <v>18.46836599719142</v>
      </c>
      <c r="L125" s="297">
        <v>18.73737535894087</v>
      </c>
      <c r="M125" s="297">
        <v>18.54097290481279</v>
      </c>
      <c r="N125" s="297">
        <v>17.792183152244341</v>
      </c>
      <c r="O125" s="297">
        <v>17.079471154530889</v>
      </c>
      <c r="P125" s="297">
        <v>16.726250984730381</v>
      </c>
      <c r="Q125" s="297">
        <v>18.736167727093189</v>
      </c>
      <c r="R125" s="297">
        <v>16.928354490788429</v>
      </c>
      <c r="S125" s="297">
        <v>18.673044766389982</v>
      </c>
      <c r="T125" s="297">
        <v>19.04714601316897</v>
      </c>
      <c r="U125" s="297">
        <v>19.597111889950551</v>
      </c>
      <c r="V125" s="297">
        <v>20.644742902345481</v>
      </c>
      <c r="W125" s="297">
        <v>20.27807970784492</v>
      </c>
      <c r="DA125" s="122" t="s">
        <v>1691</v>
      </c>
    </row>
    <row r="126" spans="1:105" ht="12" customHeight="1" x14ac:dyDescent="0.25">
      <c r="A126" s="60" t="s">
        <v>1575</v>
      </c>
      <c r="B126" s="264">
        <v>12.28479278727098</v>
      </c>
      <c r="C126" s="264">
        <v>12.96687337163825</v>
      </c>
      <c r="D126" s="264">
        <v>12.977573291768021</v>
      </c>
      <c r="E126" s="264">
        <v>12.64866707680501</v>
      </c>
      <c r="F126" s="264">
        <v>12.782065599767209</v>
      </c>
      <c r="G126" s="264">
        <v>12.571162035072019</v>
      </c>
      <c r="H126" s="264">
        <v>13.92172342210073</v>
      </c>
      <c r="I126" s="264">
        <v>13.83261243595552</v>
      </c>
      <c r="J126" s="264">
        <v>12.700017863098321</v>
      </c>
      <c r="K126" s="264">
        <v>13.164781536240479</v>
      </c>
      <c r="L126" s="264">
        <v>13.381481154154709</v>
      </c>
      <c r="M126" s="264">
        <v>13.50844861341</v>
      </c>
      <c r="N126" s="264">
        <v>11.640956091271979</v>
      </c>
      <c r="O126" s="264">
        <v>10.80802245249447</v>
      </c>
      <c r="P126" s="264">
        <v>11.56993616626087</v>
      </c>
      <c r="Q126" s="264">
        <v>11.134047929872789</v>
      </c>
      <c r="R126" s="264">
        <v>11.28645673695914</v>
      </c>
      <c r="S126" s="264">
        <v>12.857949628157289</v>
      </c>
      <c r="T126" s="264">
        <v>12.63517861685996</v>
      </c>
      <c r="U126" s="264">
        <v>13.108913896201569</v>
      </c>
      <c r="V126" s="264">
        <v>13.437358327138</v>
      </c>
      <c r="W126" s="264">
        <v>12.780111791043479</v>
      </c>
      <c r="DA126" s="72" t="s">
        <v>1692</v>
      </c>
    </row>
    <row r="127" spans="1:105" ht="12" customHeight="1" x14ac:dyDescent="0.25">
      <c r="A127" s="132" t="s">
        <v>1577</v>
      </c>
      <c r="B127" s="318">
        <v>36.780784340429577</v>
      </c>
      <c r="C127" s="318">
        <v>38.822939980401067</v>
      </c>
      <c r="D127" s="318">
        <v>38.854975641202849</v>
      </c>
      <c r="E127" s="318">
        <v>37.870227361743368</v>
      </c>
      <c r="F127" s="318">
        <v>38.269623785384177</v>
      </c>
      <c r="G127" s="318">
        <v>37.638176542926871</v>
      </c>
      <c r="H127" s="318">
        <v>41.681769949425757</v>
      </c>
      <c r="I127" s="318">
        <v>41.414970824643959</v>
      </c>
      <c r="J127" s="318">
        <v>38.023972095502529</v>
      </c>
      <c r="K127" s="318">
        <v>39.41547887360791</v>
      </c>
      <c r="L127" s="318">
        <v>40.064279553535982</v>
      </c>
      <c r="M127" s="318">
        <v>40.444421312374551</v>
      </c>
      <c r="N127" s="318">
        <v>34.853131259416173</v>
      </c>
      <c r="O127" s="318">
        <v>32.359320165629683</v>
      </c>
      <c r="P127" s="318">
        <v>34.640496940633547</v>
      </c>
      <c r="Q127" s="318">
        <v>33.335443489855592</v>
      </c>
      <c r="R127" s="318">
        <v>33.791756881713027</v>
      </c>
      <c r="S127" s="318">
        <v>38.496821275112318</v>
      </c>
      <c r="T127" s="318">
        <v>37.829842786690747</v>
      </c>
      <c r="U127" s="318">
        <v>39.248210637548723</v>
      </c>
      <c r="V127" s="318">
        <v>40.231576331319708</v>
      </c>
      <c r="W127" s="318">
        <v>38.263774063817458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0.99999999999999978</v>
      </c>
      <c r="D132" s="234">
        <f t="shared" si="6"/>
        <v>1</v>
      </c>
      <c r="E132" s="234">
        <f t="shared" si="6"/>
        <v>1</v>
      </c>
      <c r="F132" s="234">
        <f t="shared" si="6"/>
        <v>1.0000000000000002</v>
      </c>
      <c r="G132" s="234">
        <f t="shared" si="6"/>
        <v>0.99999999999999978</v>
      </c>
      <c r="H132" s="234">
        <f t="shared" si="6"/>
        <v>0.99999999999999967</v>
      </c>
      <c r="I132" s="234">
        <f t="shared" si="6"/>
        <v>1</v>
      </c>
      <c r="J132" s="234">
        <f t="shared" si="6"/>
        <v>0.99999999999999956</v>
      </c>
      <c r="K132" s="234">
        <f t="shared" si="6"/>
        <v>0.99999999999999956</v>
      </c>
      <c r="L132" s="234">
        <f t="shared" si="6"/>
        <v>1.0000000000000004</v>
      </c>
      <c r="M132" s="234">
        <f t="shared" si="6"/>
        <v>1.0000000000000002</v>
      </c>
      <c r="N132" s="234">
        <f t="shared" si="6"/>
        <v>1</v>
      </c>
      <c r="O132" s="234">
        <f t="shared" si="6"/>
        <v>1</v>
      </c>
      <c r="P132" s="234">
        <f t="shared" si="6"/>
        <v>1.0000000000000002</v>
      </c>
      <c r="Q132" s="234">
        <f t="shared" si="6"/>
        <v>1</v>
      </c>
      <c r="R132" s="234">
        <f t="shared" si="6"/>
        <v>1</v>
      </c>
      <c r="S132" s="234">
        <f t="shared" si="6"/>
        <v>0.99999999999999989</v>
      </c>
      <c r="T132" s="234">
        <f t="shared" si="6"/>
        <v>1.0000000000000002</v>
      </c>
      <c r="U132" s="234">
        <f t="shared" si="6"/>
        <v>1</v>
      </c>
      <c r="V132" s="234">
        <f t="shared" si="6"/>
        <v>1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4.1128566919020589E-3</v>
      </c>
      <c r="C133" s="268">
        <f t="shared" si="7"/>
        <v>4.0898820274951047E-3</v>
      </c>
      <c r="D133" s="268">
        <f t="shared" si="7"/>
        <v>4.0891594081981994E-3</v>
      </c>
      <c r="E133" s="268">
        <f t="shared" si="7"/>
        <v>4.1104453450442066E-3</v>
      </c>
      <c r="F133" s="268">
        <f t="shared" si="7"/>
        <v>4.1202551374289031E-3</v>
      </c>
      <c r="G133" s="268">
        <f t="shared" si="7"/>
        <v>4.1286701707532458E-3</v>
      </c>
      <c r="H133" s="268">
        <f t="shared" si="7"/>
        <v>4.1083297334966332E-3</v>
      </c>
      <c r="I133" s="268">
        <f t="shared" si="7"/>
        <v>4.1044747991873373E-3</v>
      </c>
      <c r="J133" s="268">
        <f t="shared" si="7"/>
        <v>4.1281351963523023E-3</v>
      </c>
      <c r="K133" s="268">
        <f t="shared" si="7"/>
        <v>4.1075336690987539E-3</v>
      </c>
      <c r="L133" s="268">
        <f t="shared" si="7"/>
        <v>4.0954782092343031E-3</v>
      </c>
      <c r="M133" s="268">
        <f t="shared" si="7"/>
        <v>4.1018606754207364E-3</v>
      </c>
      <c r="N133" s="268">
        <f t="shared" si="7"/>
        <v>4.106161239984891E-3</v>
      </c>
      <c r="O133" s="268">
        <f t="shared" si="7"/>
        <v>4.0953668310353209E-3</v>
      </c>
      <c r="P133" s="268">
        <f t="shared" si="7"/>
        <v>4.0568623261608991E-3</v>
      </c>
      <c r="Q133" s="268">
        <f t="shared" si="7"/>
        <v>4.1046242297115313E-3</v>
      </c>
      <c r="R133" s="268">
        <f t="shared" si="7"/>
        <v>4.0797500831400192E-3</v>
      </c>
      <c r="S133" s="268">
        <f t="shared" si="7"/>
        <v>4.042812666341964E-3</v>
      </c>
      <c r="T133" s="268">
        <f t="shared" si="7"/>
        <v>4.0448667413940488E-3</v>
      </c>
      <c r="U133" s="268">
        <f t="shared" si="7"/>
        <v>4.0352993389374189E-3</v>
      </c>
      <c r="V133" s="268">
        <f t="shared" si="7"/>
        <v>4.056331702010669E-3</v>
      </c>
      <c r="W133" s="268">
        <f t="shared" si="7"/>
        <v>4.0750728084653623E-3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4.2599218489402396E-4</v>
      </c>
      <c r="C134" s="269">
        <f t="shared" si="8"/>
        <v>4.236125669736633E-4</v>
      </c>
      <c r="D134" s="269">
        <f t="shared" si="8"/>
        <v>4.2353772114357593E-4</v>
      </c>
      <c r="E134" s="269">
        <f t="shared" si="8"/>
        <v>4.2574242785324589E-4</v>
      </c>
      <c r="F134" s="269">
        <f t="shared" si="8"/>
        <v>4.2675848438143498E-4</v>
      </c>
      <c r="G134" s="269">
        <f t="shared" si="8"/>
        <v>4.2763007770459918E-4</v>
      </c>
      <c r="H134" s="269">
        <f t="shared" si="8"/>
        <v>4.2552330181675819E-4</v>
      </c>
      <c r="I134" s="269">
        <f t="shared" si="8"/>
        <v>4.2512402413410203E-4</v>
      </c>
      <c r="J134" s="269">
        <f t="shared" si="8"/>
        <v>4.2757466733390261E-4</v>
      </c>
      <c r="K134" s="269">
        <f t="shared" si="8"/>
        <v>4.2544084885581834E-4</v>
      </c>
      <c r="L134" s="269">
        <f t="shared" si="8"/>
        <v>4.2419219565142366E-4</v>
      </c>
      <c r="M134" s="269">
        <f t="shared" si="8"/>
        <v>4.248532643244762E-4</v>
      </c>
      <c r="N134" s="269">
        <f t="shared" si="8"/>
        <v>4.2529869849157692E-4</v>
      </c>
      <c r="O134" s="269">
        <f t="shared" si="8"/>
        <v>4.2418065957178659E-4</v>
      </c>
      <c r="P134" s="269">
        <f t="shared" si="8"/>
        <v>4.2019252689699327E-4</v>
      </c>
      <c r="Q134" s="269">
        <f t="shared" si="8"/>
        <v>4.2513950151156963E-4</v>
      </c>
      <c r="R134" s="269">
        <f t="shared" si="8"/>
        <v>4.2256314331600315E-4</v>
      </c>
      <c r="S134" s="269">
        <f t="shared" si="8"/>
        <v>4.1873732295199043E-4</v>
      </c>
      <c r="T134" s="269">
        <f t="shared" si="8"/>
        <v>4.1895007530027862E-4</v>
      </c>
      <c r="U134" s="269">
        <f t="shared" si="8"/>
        <v>4.1795912448881832E-4</v>
      </c>
      <c r="V134" s="269">
        <f t="shared" si="8"/>
        <v>4.2013756710674335E-4</v>
      </c>
      <c r="W134" s="269">
        <f t="shared" si="8"/>
        <v>4.220786911195702E-4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9.4663256099871331E-3</v>
      </c>
      <c r="C135" s="269">
        <f t="shared" si="9"/>
        <v>1.037330995544216E-2</v>
      </c>
      <c r="D135" s="269">
        <f t="shared" si="9"/>
        <v>1.0789039739465663E-2</v>
      </c>
      <c r="E135" s="269">
        <f t="shared" si="9"/>
        <v>9.6795616906508661E-3</v>
      </c>
      <c r="F135" s="269">
        <f t="shared" si="9"/>
        <v>9.1249702385744046E-3</v>
      </c>
      <c r="G135" s="269">
        <f t="shared" si="9"/>
        <v>8.8042691211176246E-3</v>
      </c>
      <c r="H135" s="269">
        <f t="shared" si="9"/>
        <v>1.0508595391361002E-2</v>
      </c>
      <c r="I135" s="269">
        <f t="shared" si="9"/>
        <v>1.0427050867095437E-2</v>
      </c>
      <c r="J135" s="269">
        <f t="shared" si="9"/>
        <v>9.3876117226464571E-3</v>
      </c>
      <c r="K135" s="269">
        <f t="shared" si="9"/>
        <v>1.111654478115196E-2</v>
      </c>
      <c r="L135" s="269">
        <f t="shared" si="9"/>
        <v>1.1469343439620123E-2</v>
      </c>
      <c r="M135" s="269">
        <f t="shared" si="9"/>
        <v>1.0927923475924122E-2</v>
      </c>
      <c r="N135" s="269">
        <f t="shared" si="9"/>
        <v>9.8678348602048924E-3</v>
      </c>
      <c r="O135" s="269">
        <f t="shared" si="9"/>
        <v>9.9435566433806709E-3</v>
      </c>
      <c r="P135" s="269">
        <f t="shared" si="9"/>
        <v>1.0726274571670528E-2</v>
      </c>
      <c r="Q135" s="269">
        <f t="shared" si="9"/>
        <v>8.966811366558981E-3</v>
      </c>
      <c r="R135" s="269">
        <f t="shared" si="9"/>
        <v>9.7709894854847313E-3</v>
      </c>
      <c r="S135" s="269">
        <f t="shared" si="9"/>
        <v>1.1089750547863509E-2</v>
      </c>
      <c r="T135" s="269">
        <f t="shared" si="9"/>
        <v>1.0629603783022619E-2</v>
      </c>
      <c r="U135" s="269">
        <f t="shared" si="9"/>
        <v>1.0844644619412928E-2</v>
      </c>
      <c r="V135" s="269">
        <f t="shared" si="9"/>
        <v>1.0500835035083781E-2</v>
      </c>
      <c r="W135" s="269">
        <f t="shared" si="9"/>
        <v>1.0711349209717133E-2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8.1108844866499823E-4</v>
      </c>
      <c r="C136" s="269">
        <f t="shared" si="10"/>
        <v>8.0655765989496306E-4</v>
      </c>
      <c r="D136" s="269">
        <f t="shared" si="10"/>
        <v>8.0641515355243574E-4</v>
      </c>
      <c r="E136" s="269">
        <f t="shared" si="10"/>
        <v>8.1061291165297994E-4</v>
      </c>
      <c r="F136" s="269">
        <f t="shared" si="10"/>
        <v>8.1254748168132411E-4</v>
      </c>
      <c r="G136" s="269">
        <f t="shared" si="10"/>
        <v>8.1420699399497773E-4</v>
      </c>
      <c r="H136" s="269">
        <f t="shared" si="10"/>
        <v>8.1019569602485471E-4</v>
      </c>
      <c r="I136" s="269">
        <f t="shared" si="10"/>
        <v>8.0943547194634805E-4</v>
      </c>
      <c r="J136" s="269">
        <f t="shared" si="10"/>
        <v>8.1410149273649984E-4</v>
      </c>
      <c r="K136" s="269">
        <f t="shared" si="10"/>
        <v>8.1003870571717265E-4</v>
      </c>
      <c r="L136" s="269">
        <f t="shared" si="10"/>
        <v>8.0766127198391151E-4</v>
      </c>
      <c r="M136" s="269">
        <f t="shared" si="10"/>
        <v>8.0891994569554429E-4</v>
      </c>
      <c r="N136" s="269">
        <f t="shared" si="10"/>
        <v>8.0976805164768959E-4</v>
      </c>
      <c r="O136" s="269">
        <f t="shared" si="10"/>
        <v>8.0763930730646312E-4</v>
      </c>
      <c r="P136" s="269">
        <f t="shared" si="10"/>
        <v>8.0004590897904263E-4</v>
      </c>
      <c r="Q136" s="269">
        <f t="shared" si="10"/>
        <v>8.0946494084865395E-4</v>
      </c>
      <c r="R136" s="269">
        <f t="shared" si="10"/>
        <v>8.0455955890469297E-4</v>
      </c>
      <c r="S136" s="269">
        <f t="shared" si="10"/>
        <v>7.9727520296119176E-4</v>
      </c>
      <c r="T136" s="269">
        <f t="shared" si="10"/>
        <v>7.9768028309702981E-4</v>
      </c>
      <c r="U136" s="269">
        <f t="shared" si="10"/>
        <v>7.9579351431376968E-4</v>
      </c>
      <c r="V136" s="269">
        <f t="shared" si="10"/>
        <v>7.999412656250251E-4</v>
      </c>
      <c r="W136" s="269">
        <f t="shared" si="10"/>
        <v>8.0363716268619292E-4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5.0177437977788975E-3</v>
      </c>
      <c r="C137" s="270">
        <f t="shared" si="11"/>
        <v>5.1285438518040684E-3</v>
      </c>
      <c r="D137" s="270">
        <f t="shared" si="11"/>
        <v>5.2101673958155539E-3</v>
      </c>
      <c r="E137" s="270">
        <f t="shared" si="11"/>
        <v>4.996369888466236E-3</v>
      </c>
      <c r="F137" s="270">
        <f t="shared" si="11"/>
        <v>4.8250042530290742E-3</v>
      </c>
      <c r="G137" s="270">
        <f t="shared" si="11"/>
        <v>4.753064456929035E-3</v>
      </c>
      <c r="H137" s="270">
        <f t="shared" si="11"/>
        <v>5.0926388549035907E-3</v>
      </c>
      <c r="I137" s="270">
        <f t="shared" si="11"/>
        <v>5.1299213817162072E-3</v>
      </c>
      <c r="J137" s="270">
        <f t="shared" si="11"/>
        <v>4.8859371340993357E-3</v>
      </c>
      <c r="K137" s="270">
        <f t="shared" si="11"/>
        <v>5.2437577274606567E-3</v>
      </c>
      <c r="L137" s="270">
        <f t="shared" si="11"/>
        <v>5.3115390140052289E-3</v>
      </c>
      <c r="M137" s="270">
        <f t="shared" si="11"/>
        <v>5.192716108173236E-3</v>
      </c>
      <c r="N137" s="270">
        <f t="shared" si="11"/>
        <v>4.907716324137854E-3</v>
      </c>
      <c r="O137" s="270">
        <f t="shared" si="11"/>
        <v>4.9132432449004552E-3</v>
      </c>
      <c r="P137" s="270">
        <f t="shared" si="11"/>
        <v>5.1068455532658459E-3</v>
      </c>
      <c r="Q137" s="270">
        <f t="shared" si="11"/>
        <v>4.628576308287214E-3</v>
      </c>
      <c r="R137" s="270">
        <f t="shared" si="11"/>
        <v>4.9132974547709566E-3</v>
      </c>
      <c r="S137" s="270">
        <f t="shared" si="11"/>
        <v>5.174892406043248E-3</v>
      </c>
      <c r="T137" s="270">
        <f t="shared" si="11"/>
        <v>5.0604465565427786E-3</v>
      </c>
      <c r="U137" s="270">
        <f t="shared" si="11"/>
        <v>5.0865999649777911E-3</v>
      </c>
      <c r="V137" s="270">
        <f t="shared" si="11"/>
        <v>4.9815786362261442E-3</v>
      </c>
      <c r="W137" s="270">
        <f t="shared" si="11"/>
        <v>5.1224861390467887E-3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3.6890244597965138E-2</v>
      </c>
      <c r="C138" s="271">
        <f t="shared" si="12"/>
        <v>4.0424760071958721E-2</v>
      </c>
      <c r="D138" s="271">
        <f t="shared" si="12"/>
        <v>4.2044857885106639E-2</v>
      </c>
      <c r="E138" s="271">
        <f t="shared" si="12"/>
        <v>3.7721225011790913E-2</v>
      </c>
      <c r="F138" s="271">
        <f t="shared" si="12"/>
        <v>3.5559983664096635E-2</v>
      </c>
      <c r="G138" s="271">
        <f t="shared" si="12"/>
        <v>3.4310212300502338E-2</v>
      </c>
      <c r="H138" s="271">
        <f t="shared" si="12"/>
        <v>4.095196703981574E-2</v>
      </c>
      <c r="I138" s="271">
        <f t="shared" si="12"/>
        <v>4.0634188255341243E-2</v>
      </c>
      <c r="J138" s="271">
        <f t="shared" si="12"/>
        <v>3.6583496797721417E-2</v>
      </c>
      <c r="K138" s="271">
        <f t="shared" si="12"/>
        <v>4.3321144122517266E-2</v>
      </c>
      <c r="L138" s="271">
        <f t="shared" si="12"/>
        <v>4.4695999514243218E-2</v>
      </c>
      <c r="M138" s="271">
        <f t="shared" si="12"/>
        <v>4.2586087420167902E-2</v>
      </c>
      <c r="N138" s="271">
        <f t="shared" si="12"/>
        <v>3.8454925030386805E-2</v>
      </c>
      <c r="O138" s="271">
        <f t="shared" si="12"/>
        <v>3.8750012609014069E-2</v>
      </c>
      <c r="P138" s="271">
        <f t="shared" si="12"/>
        <v>4.1800262200615057E-2</v>
      </c>
      <c r="Q138" s="271">
        <f t="shared" si="12"/>
        <v>3.4943638979329866E-2</v>
      </c>
      <c r="R138" s="271">
        <f t="shared" si="12"/>
        <v>3.8077518874207343E-2</v>
      </c>
      <c r="S138" s="271">
        <f t="shared" si="12"/>
        <v>4.3216727069845508E-2</v>
      </c>
      <c r="T138" s="271">
        <f t="shared" si="12"/>
        <v>4.142353640587406E-2</v>
      </c>
      <c r="U138" s="271">
        <f t="shared" si="12"/>
        <v>4.2261549947751387E-2</v>
      </c>
      <c r="V138" s="271">
        <f t="shared" si="12"/>
        <v>4.0921724952967149E-2</v>
      </c>
      <c r="W138" s="271">
        <f t="shared" si="12"/>
        <v>4.1742098106555915E-2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0.29193208698244671</v>
      </c>
      <c r="C139" s="271">
        <f t="shared" si="13"/>
        <v>0.28963840577965788</v>
      </c>
      <c r="D139" s="271">
        <f t="shared" si="13"/>
        <v>0.28852320501445083</v>
      </c>
      <c r="E139" s="271">
        <f t="shared" si="13"/>
        <v>0.29173387059873718</v>
      </c>
      <c r="F139" s="271">
        <f t="shared" si="13"/>
        <v>0.29255403027830668</v>
      </c>
      <c r="G139" s="271">
        <f t="shared" si="13"/>
        <v>0.2933549853894894</v>
      </c>
      <c r="H139" s="271">
        <f t="shared" si="13"/>
        <v>0.28784623572900225</v>
      </c>
      <c r="I139" s="271">
        <f t="shared" si="13"/>
        <v>0.28627249977776653</v>
      </c>
      <c r="J139" s="271">
        <f t="shared" si="13"/>
        <v>0.28965357427604022</v>
      </c>
      <c r="K139" s="271">
        <f t="shared" si="13"/>
        <v>0.28506408328238847</v>
      </c>
      <c r="L139" s="271">
        <f t="shared" si="13"/>
        <v>0.28301134069994205</v>
      </c>
      <c r="M139" s="271">
        <f t="shared" si="13"/>
        <v>0.28243006654470632</v>
      </c>
      <c r="N139" s="271">
        <f t="shared" si="13"/>
        <v>0.28407775479680292</v>
      </c>
      <c r="O139" s="271">
        <f t="shared" si="13"/>
        <v>0.28319327117104665</v>
      </c>
      <c r="P139" s="271">
        <f t="shared" si="13"/>
        <v>0.27671131329453819</v>
      </c>
      <c r="Q139" s="271">
        <f t="shared" si="13"/>
        <v>0.28337037665186415</v>
      </c>
      <c r="R139" s="271">
        <f t="shared" si="13"/>
        <v>0.28040161378198158</v>
      </c>
      <c r="S139" s="271">
        <f t="shared" si="13"/>
        <v>0.27570229915191702</v>
      </c>
      <c r="T139" s="271">
        <f t="shared" si="13"/>
        <v>0.2759922182858181</v>
      </c>
      <c r="U139" s="271">
        <f t="shared" si="13"/>
        <v>0.2738174218157311</v>
      </c>
      <c r="V139" s="271">
        <f t="shared" si="13"/>
        <v>0.27471283313581185</v>
      </c>
      <c r="W139" s="271">
        <f t="shared" si="13"/>
        <v>0.27925388629681147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0.58780890461515678</v>
      </c>
      <c r="C140" s="271">
        <f t="shared" si="14"/>
        <v>0.58118170560081872</v>
      </c>
      <c r="D140" s="271">
        <f t="shared" si="14"/>
        <v>0.5781800592766948</v>
      </c>
      <c r="E140" s="271">
        <f t="shared" si="14"/>
        <v>0.58601133562729402</v>
      </c>
      <c r="F140" s="271">
        <f t="shared" si="14"/>
        <v>0.58348397031085319</v>
      </c>
      <c r="G140" s="271">
        <f t="shared" si="14"/>
        <v>0.58608070389898026</v>
      </c>
      <c r="H140" s="271">
        <f t="shared" si="14"/>
        <v>0.57207717526092428</v>
      </c>
      <c r="I140" s="271">
        <f t="shared" si="14"/>
        <v>0.57593389594269595</v>
      </c>
      <c r="J140" s="271">
        <f t="shared" si="14"/>
        <v>0.58297530857469937</v>
      </c>
      <c r="K140" s="271">
        <f t="shared" si="14"/>
        <v>0.56952891224140634</v>
      </c>
      <c r="L140" s="271">
        <f t="shared" si="14"/>
        <v>0.5674085241415473</v>
      </c>
      <c r="M140" s="271">
        <f t="shared" si="14"/>
        <v>0.57245681475432464</v>
      </c>
      <c r="N140" s="271">
        <f t="shared" si="14"/>
        <v>0.57840912696295332</v>
      </c>
      <c r="O140" s="271">
        <f t="shared" si="14"/>
        <v>0.57645622326969903</v>
      </c>
      <c r="P140" s="271">
        <f t="shared" si="14"/>
        <v>0.56790656244796434</v>
      </c>
      <c r="Q140" s="271">
        <f t="shared" si="14"/>
        <v>0.57622307219506785</v>
      </c>
      <c r="R140" s="271">
        <f t="shared" si="14"/>
        <v>0.57435510029076997</v>
      </c>
      <c r="S140" s="271">
        <f t="shared" si="14"/>
        <v>0.56327315900966923</v>
      </c>
      <c r="T140" s="271">
        <f t="shared" si="14"/>
        <v>0.56481643118837421</v>
      </c>
      <c r="U140" s="271">
        <f t="shared" si="14"/>
        <v>0.56089735153147013</v>
      </c>
      <c r="V140" s="271">
        <f t="shared" si="14"/>
        <v>0.56445909743123612</v>
      </c>
      <c r="W140" s="271">
        <f t="shared" si="14"/>
        <v>0.57121462375867349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6.3534757071204359E-2</v>
      </c>
      <c r="C141" s="271">
        <f t="shared" si="15"/>
        <v>6.7933222485954611E-2</v>
      </c>
      <c r="D141" s="271">
        <f t="shared" si="15"/>
        <v>6.9933558405572402E-2</v>
      </c>
      <c r="E141" s="271">
        <f t="shared" si="15"/>
        <v>6.4510836498510402E-2</v>
      </c>
      <c r="F141" s="271">
        <f t="shared" si="15"/>
        <v>6.9092480151648483E-2</v>
      </c>
      <c r="G141" s="271">
        <f t="shared" si="15"/>
        <v>6.7326257590528377E-2</v>
      </c>
      <c r="H141" s="271">
        <f t="shared" si="15"/>
        <v>7.817933899265464E-2</v>
      </c>
      <c r="I141" s="271">
        <f t="shared" si="15"/>
        <v>7.6263409480116839E-2</v>
      </c>
      <c r="J141" s="271">
        <f t="shared" si="15"/>
        <v>7.1144260138370011E-2</v>
      </c>
      <c r="K141" s="271">
        <f t="shared" si="15"/>
        <v>8.0382544621403096E-2</v>
      </c>
      <c r="L141" s="271">
        <f t="shared" si="15"/>
        <v>8.277592151377286E-2</v>
      </c>
      <c r="M141" s="271">
        <f t="shared" si="15"/>
        <v>8.1070757811263147E-2</v>
      </c>
      <c r="N141" s="271">
        <f t="shared" si="15"/>
        <v>7.8941414035390081E-2</v>
      </c>
      <c r="O141" s="271">
        <f t="shared" si="15"/>
        <v>8.1416506264045493E-2</v>
      </c>
      <c r="P141" s="271">
        <f t="shared" si="15"/>
        <v>9.2471641169909247E-2</v>
      </c>
      <c r="Q141" s="271">
        <f t="shared" si="15"/>
        <v>8.6528295826820215E-2</v>
      </c>
      <c r="R141" s="271">
        <f t="shared" si="15"/>
        <v>8.7174607327424714E-2</v>
      </c>
      <c r="S141" s="271">
        <f t="shared" si="15"/>
        <v>9.6284346622406272E-2</v>
      </c>
      <c r="T141" s="271">
        <f t="shared" si="15"/>
        <v>9.681626668057712E-2</v>
      </c>
      <c r="U141" s="271">
        <f t="shared" si="15"/>
        <v>0.10184338014291679</v>
      </c>
      <c r="V141" s="271">
        <f t="shared" si="15"/>
        <v>9.9147520273932574E-2</v>
      </c>
      <c r="W141" s="271">
        <f t="shared" si="15"/>
        <v>8.6654767826924148E-2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4.7278998636320228E-2</v>
      </c>
      <c r="C142" s="320">
        <f t="shared" si="16"/>
        <v>5.1808877852252931E-2</v>
      </c>
      <c r="D142" s="320">
        <f t="shared" si="16"/>
        <v>5.388521546218978E-2</v>
      </c>
      <c r="E142" s="320">
        <f t="shared" si="16"/>
        <v>4.8343993522644305E-2</v>
      </c>
      <c r="F142" s="320">
        <f t="shared" si="16"/>
        <v>4.5574119594076402E-2</v>
      </c>
      <c r="G142" s="320">
        <f t="shared" si="16"/>
        <v>4.3972396991284392E-2</v>
      </c>
      <c r="H142" s="320">
        <f t="shared" si="16"/>
        <v>5.2484552892795883E-2</v>
      </c>
      <c r="I142" s="320">
        <f t="shared" si="16"/>
        <v>5.2077283630107128E-2</v>
      </c>
      <c r="J142" s="320">
        <f t="shared" si="16"/>
        <v>4.6885866820918366E-2</v>
      </c>
      <c r="K142" s="320">
        <f t="shared" si="16"/>
        <v>5.5520919858723379E-2</v>
      </c>
      <c r="L142" s="320">
        <f t="shared" si="16"/>
        <v>5.7282951715626147E-2</v>
      </c>
      <c r="M142" s="320">
        <f t="shared" si="16"/>
        <v>5.4578862000155805E-2</v>
      </c>
      <c r="N142" s="320">
        <f t="shared" si="16"/>
        <v>4.9284312638353735E-2</v>
      </c>
      <c r="O142" s="320">
        <f t="shared" si="16"/>
        <v>4.9662500567969239E-2</v>
      </c>
      <c r="P142" s="320">
        <f t="shared" si="16"/>
        <v>5.3571738575290427E-2</v>
      </c>
      <c r="Q142" s="320">
        <f t="shared" si="16"/>
        <v>4.4784204541244307E-2</v>
      </c>
      <c r="R142" s="320">
        <f t="shared" si="16"/>
        <v>4.8800624190694822E-2</v>
      </c>
      <c r="S142" s="320">
        <f t="shared" si="16"/>
        <v>5.5387097658716904E-2</v>
      </c>
      <c r="T142" s="320">
        <f t="shared" si="16"/>
        <v>5.3088922087356119E-2</v>
      </c>
      <c r="U142" s="320">
        <f t="shared" si="16"/>
        <v>5.4162930718511172E-2</v>
      </c>
      <c r="V142" s="320">
        <f t="shared" si="16"/>
        <v>5.2445794256238833E-2</v>
      </c>
      <c r="W142" s="320">
        <f t="shared" si="16"/>
        <v>5.3497194745243351E-2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1.6255758434884131E-2</v>
      </c>
      <c r="C143" s="328">
        <f t="shared" si="17"/>
        <v>1.612434463370167E-2</v>
      </c>
      <c r="D143" s="328">
        <f t="shared" si="17"/>
        <v>1.6048342943382626E-2</v>
      </c>
      <c r="E143" s="328">
        <f t="shared" si="17"/>
        <v>1.6166842975866087E-2</v>
      </c>
      <c r="F143" s="328">
        <f t="shared" si="17"/>
        <v>2.351836055757207E-2</v>
      </c>
      <c r="G143" s="328">
        <f t="shared" si="17"/>
        <v>2.3353860599243978E-2</v>
      </c>
      <c r="H143" s="328">
        <f t="shared" si="17"/>
        <v>2.5694786099858757E-2</v>
      </c>
      <c r="I143" s="328">
        <f t="shared" si="17"/>
        <v>2.4186125850009715E-2</v>
      </c>
      <c r="J143" s="328">
        <f t="shared" si="17"/>
        <v>2.4258393317451641E-2</v>
      </c>
      <c r="K143" s="328">
        <f t="shared" si="17"/>
        <v>2.486162476267972E-2</v>
      </c>
      <c r="L143" s="328">
        <f t="shared" si="17"/>
        <v>2.5492969798146713E-2</v>
      </c>
      <c r="M143" s="328">
        <f t="shared" si="17"/>
        <v>2.6491895811107349E-2</v>
      </c>
      <c r="N143" s="328">
        <f t="shared" si="17"/>
        <v>2.9657101397036346E-2</v>
      </c>
      <c r="O143" s="328">
        <f t="shared" si="17"/>
        <v>3.1754005696076254E-2</v>
      </c>
      <c r="P143" s="328">
        <f t="shared" si="17"/>
        <v>3.889990259461882E-2</v>
      </c>
      <c r="Q143" s="328">
        <f t="shared" si="17"/>
        <v>4.1744091285575914E-2</v>
      </c>
      <c r="R143" s="328">
        <f t="shared" si="17"/>
        <v>3.8373983136729899E-2</v>
      </c>
      <c r="S143" s="328">
        <f t="shared" si="17"/>
        <v>4.0897248963689375E-2</v>
      </c>
      <c r="T143" s="328">
        <f t="shared" si="17"/>
        <v>4.3727344593221001E-2</v>
      </c>
      <c r="U143" s="328">
        <f t="shared" si="17"/>
        <v>4.7680449424405601E-2</v>
      </c>
      <c r="V143" s="328">
        <f t="shared" si="17"/>
        <v>4.6701726017693727E-2</v>
      </c>
      <c r="W143" s="328">
        <f t="shared" si="17"/>
        <v>3.3157573081680804E-2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0.99999999999999978</v>
      </c>
      <c r="G146" s="234">
        <f t="shared" si="18"/>
        <v>0.99999999999999978</v>
      </c>
      <c r="H146" s="234">
        <f t="shared" si="18"/>
        <v>1.0000000000000004</v>
      </c>
      <c r="I146" s="234">
        <f t="shared" si="18"/>
        <v>0.99999999999999989</v>
      </c>
      <c r="J146" s="234">
        <f t="shared" si="18"/>
        <v>0.99999999999999967</v>
      </c>
      <c r="K146" s="234">
        <f t="shared" si="18"/>
        <v>1</v>
      </c>
      <c r="L146" s="234">
        <f t="shared" si="18"/>
        <v>0.99999999999999978</v>
      </c>
      <c r="M146" s="234">
        <f t="shared" si="18"/>
        <v>1.0000000000000002</v>
      </c>
      <c r="N146" s="234">
        <f t="shared" si="18"/>
        <v>1</v>
      </c>
      <c r="O146" s="234">
        <f t="shared" si="18"/>
        <v>1</v>
      </c>
      <c r="P146" s="234">
        <f t="shared" si="18"/>
        <v>1.0000000000000002</v>
      </c>
      <c r="Q146" s="234">
        <f t="shared" si="18"/>
        <v>1.0000000000000002</v>
      </c>
      <c r="R146" s="234">
        <f t="shared" si="18"/>
        <v>0.99999999999999989</v>
      </c>
      <c r="S146" s="234">
        <f t="shared" si="18"/>
        <v>1</v>
      </c>
      <c r="T146" s="234">
        <f t="shared" si="18"/>
        <v>1.0000000000000004</v>
      </c>
      <c r="U146" s="234">
        <f t="shared" si="18"/>
        <v>1.0000000000000002</v>
      </c>
      <c r="V146" s="234">
        <f t="shared" si="18"/>
        <v>1.0000000000000002</v>
      </c>
      <c r="W146" s="234">
        <f t="shared" si="18"/>
        <v>1.0000000000000004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6.5124136467071677E-3</v>
      </c>
      <c r="C147" s="268">
        <f t="shared" si="19"/>
        <v>6.4760685937786996E-3</v>
      </c>
      <c r="D147" s="268">
        <f t="shared" si="19"/>
        <v>6.4750609870915929E-3</v>
      </c>
      <c r="E147" s="268">
        <f t="shared" si="19"/>
        <v>6.4789752657059265E-3</v>
      </c>
      <c r="F147" s="268">
        <f t="shared" si="19"/>
        <v>6.4846678316151382E-3</v>
      </c>
      <c r="G147" s="268">
        <f t="shared" si="19"/>
        <v>6.4192810185334332E-3</v>
      </c>
      <c r="H147" s="268">
        <f t="shared" si="19"/>
        <v>6.4076810298694682E-3</v>
      </c>
      <c r="I147" s="268">
        <f t="shared" si="19"/>
        <v>6.4156403943941218E-3</v>
      </c>
      <c r="J147" s="268">
        <f t="shared" si="19"/>
        <v>6.453176158974388E-3</v>
      </c>
      <c r="K147" s="268">
        <f t="shared" si="19"/>
        <v>6.4276878453680894E-3</v>
      </c>
      <c r="L147" s="268">
        <f t="shared" si="19"/>
        <v>6.4140600873494897E-3</v>
      </c>
      <c r="M147" s="268">
        <f t="shared" si="19"/>
        <v>6.4215056635046584E-3</v>
      </c>
      <c r="N147" s="268">
        <f t="shared" si="19"/>
        <v>6.4301422571410175E-3</v>
      </c>
      <c r="O147" s="268">
        <f t="shared" si="19"/>
        <v>6.4165277168504575E-3</v>
      </c>
      <c r="P147" s="268">
        <f t="shared" si="19"/>
        <v>6.377478384631468E-3</v>
      </c>
      <c r="Q147" s="268">
        <f t="shared" si="19"/>
        <v>6.4302945118744487E-3</v>
      </c>
      <c r="R147" s="268">
        <f t="shared" si="19"/>
        <v>6.4092931525702741E-3</v>
      </c>
      <c r="S147" s="268">
        <f t="shared" si="19"/>
        <v>6.3667103699040599E-3</v>
      </c>
      <c r="T147" s="268">
        <f t="shared" si="19"/>
        <v>6.3690370236788264E-3</v>
      </c>
      <c r="U147" s="268">
        <f t="shared" si="19"/>
        <v>6.3573037235705558E-3</v>
      </c>
      <c r="V147" s="268">
        <f t="shared" si="19"/>
        <v>6.3684846577995082E-3</v>
      </c>
      <c r="W147" s="268">
        <f t="shared" si="19"/>
        <v>6.3770385435226789E-3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1.8928119766528193E-3</v>
      </c>
      <c r="C148" s="269">
        <f t="shared" si="20"/>
        <v>1.8822484044955334E-3</v>
      </c>
      <c r="D148" s="269">
        <f t="shared" si="20"/>
        <v>1.8819555468687632E-3</v>
      </c>
      <c r="E148" s="269">
        <f t="shared" si="20"/>
        <v>1.8899425865163246E-3</v>
      </c>
      <c r="F148" s="269">
        <f t="shared" si="20"/>
        <v>1.8935322926095508E-3</v>
      </c>
      <c r="G148" s="269">
        <f t="shared" si="20"/>
        <v>1.8979692576572209E-3</v>
      </c>
      <c r="H148" s="269">
        <f t="shared" si="20"/>
        <v>1.8904880695847772E-3</v>
      </c>
      <c r="I148" s="269">
        <f t="shared" si="20"/>
        <v>1.8892003248347621E-3</v>
      </c>
      <c r="J148" s="269">
        <f t="shared" si="20"/>
        <v>1.8969738206277269E-3</v>
      </c>
      <c r="K148" s="269">
        <f t="shared" si="20"/>
        <v>1.8865509423128595E-3</v>
      </c>
      <c r="L148" s="269">
        <f t="shared" si="20"/>
        <v>1.8799271719008447E-3</v>
      </c>
      <c r="M148" s="269">
        <f t="shared" si="20"/>
        <v>1.8797513689521336E-3</v>
      </c>
      <c r="N148" s="269">
        <f t="shared" si="20"/>
        <v>1.8801594804286979E-3</v>
      </c>
      <c r="O148" s="269">
        <f t="shared" si="20"/>
        <v>1.876111924770204E-3</v>
      </c>
      <c r="P148" s="269">
        <f t="shared" si="20"/>
        <v>1.8646943916333983E-3</v>
      </c>
      <c r="Q148" s="269">
        <f t="shared" si="20"/>
        <v>1.880137162320809E-3</v>
      </c>
      <c r="R148" s="269">
        <f t="shared" si="20"/>
        <v>1.8739966292528267E-3</v>
      </c>
      <c r="S148" s="269">
        <f t="shared" si="20"/>
        <v>1.8615459596889473E-3</v>
      </c>
      <c r="T148" s="269">
        <f t="shared" si="20"/>
        <v>1.8622262439617313E-3</v>
      </c>
      <c r="U148" s="269">
        <f t="shared" si="20"/>
        <v>1.8587955747241878E-3</v>
      </c>
      <c r="V148" s="269">
        <f t="shared" si="20"/>
        <v>1.862064739132522E-3</v>
      </c>
      <c r="W148" s="269">
        <f t="shared" si="20"/>
        <v>1.8645657876304833E-3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1.2541631395595044E-2</v>
      </c>
      <c r="C149" s="269">
        <f t="shared" si="21"/>
        <v>1.3656262397759168E-2</v>
      </c>
      <c r="D149" s="269">
        <f t="shared" si="21"/>
        <v>1.4162203669158586E-2</v>
      </c>
      <c r="E149" s="269">
        <f t="shared" si="21"/>
        <v>1.2765620074547174E-2</v>
      </c>
      <c r="F149" s="269">
        <f t="shared" si="21"/>
        <v>1.2042772887020471E-2</v>
      </c>
      <c r="G149" s="269">
        <f t="shared" si="21"/>
        <v>1.150684807559013E-2</v>
      </c>
      <c r="H149" s="269">
        <f t="shared" si="21"/>
        <v>1.3526659230028663E-2</v>
      </c>
      <c r="I149" s="269">
        <f t="shared" si="21"/>
        <v>1.3411686639820125E-2</v>
      </c>
      <c r="J149" s="269">
        <f t="shared" si="21"/>
        <v>1.2203703265098783E-2</v>
      </c>
      <c r="K149" s="269">
        <f t="shared" si="21"/>
        <v>1.4258809298666528E-2</v>
      </c>
      <c r="L149" s="269">
        <f t="shared" si="21"/>
        <v>1.4634866594375203E-2</v>
      </c>
      <c r="M149" s="269">
        <f t="shared" si="21"/>
        <v>1.401004845584008E-2</v>
      </c>
      <c r="N149" s="269">
        <f t="shared" si="21"/>
        <v>1.272808094590705E-2</v>
      </c>
      <c r="O149" s="269">
        <f t="shared" si="21"/>
        <v>1.2790721342690633E-2</v>
      </c>
      <c r="P149" s="269">
        <f t="shared" si="21"/>
        <v>1.3604563167598746E-2</v>
      </c>
      <c r="Q149" s="269">
        <f t="shared" si="21"/>
        <v>1.1601298113746182E-2</v>
      </c>
      <c r="R149" s="269">
        <f t="shared" si="21"/>
        <v>1.2499381843213531E-2</v>
      </c>
      <c r="S149" s="269">
        <f t="shared" si="21"/>
        <v>1.3994662031759024E-2</v>
      </c>
      <c r="T149" s="269">
        <f t="shared" si="21"/>
        <v>1.344472685914652E-2</v>
      </c>
      <c r="U149" s="269">
        <f t="shared" si="21"/>
        <v>1.3665671493366734E-2</v>
      </c>
      <c r="V149" s="269">
        <f t="shared" si="21"/>
        <v>1.3305026193600343E-2</v>
      </c>
      <c r="W149" s="269">
        <f t="shared" si="21"/>
        <v>1.364688641063443E-2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5.3118218535590364E-3</v>
      </c>
      <c r="C150" s="269">
        <f t="shared" si="22"/>
        <v>5.2821771692856704E-3</v>
      </c>
      <c r="D150" s="269">
        <f t="shared" si="22"/>
        <v>5.281355319275715E-3</v>
      </c>
      <c r="E150" s="269">
        <f t="shared" si="22"/>
        <v>5.3037694482375285E-3</v>
      </c>
      <c r="F150" s="269">
        <f t="shared" si="22"/>
        <v>5.3138432852107955E-3</v>
      </c>
      <c r="G150" s="269">
        <f t="shared" si="22"/>
        <v>5.3262947955532904E-3</v>
      </c>
      <c r="H150" s="269">
        <f t="shared" si="22"/>
        <v>5.3053002441747297E-3</v>
      </c>
      <c r="I150" s="269">
        <f t="shared" si="22"/>
        <v>5.3016864300245081E-3</v>
      </c>
      <c r="J150" s="269">
        <f t="shared" si="22"/>
        <v>5.3235012882042613E-3</v>
      </c>
      <c r="K150" s="269">
        <f t="shared" si="22"/>
        <v>5.2942514348153346E-3</v>
      </c>
      <c r="L150" s="269">
        <f t="shared" si="22"/>
        <v>5.2756630653092882E-3</v>
      </c>
      <c r="M150" s="269">
        <f t="shared" si="22"/>
        <v>5.2751697073020474E-3</v>
      </c>
      <c r="N150" s="269">
        <f t="shared" si="22"/>
        <v>5.2763149956279029E-3</v>
      </c>
      <c r="O150" s="269">
        <f t="shared" si="22"/>
        <v>5.264956289710211E-3</v>
      </c>
      <c r="P150" s="269">
        <f t="shared" si="22"/>
        <v>5.2329151240910763E-3</v>
      </c>
      <c r="Q150" s="269">
        <f t="shared" si="22"/>
        <v>5.2762523640434277E-3</v>
      </c>
      <c r="R150" s="269">
        <f t="shared" si="22"/>
        <v>5.2590201095219337E-3</v>
      </c>
      <c r="S150" s="269">
        <f t="shared" si="22"/>
        <v>5.2240796402642274E-3</v>
      </c>
      <c r="T150" s="269">
        <f t="shared" si="22"/>
        <v>5.2259887305021249E-3</v>
      </c>
      <c r="U150" s="269">
        <f t="shared" si="22"/>
        <v>5.2163612006401591E-3</v>
      </c>
      <c r="V150" s="269">
        <f t="shared" si="22"/>
        <v>5.2255354974859395E-3</v>
      </c>
      <c r="W150" s="269">
        <f t="shared" si="22"/>
        <v>5.2325542210739954E-3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1.078854622611255E-2</v>
      </c>
      <c r="C151" s="270">
        <f t="shared" si="23"/>
        <v>1.0956968711953174E-2</v>
      </c>
      <c r="D151" s="270">
        <f t="shared" si="23"/>
        <v>1.1098941694957747E-2</v>
      </c>
      <c r="E151" s="270">
        <f t="shared" si="23"/>
        <v>1.0751722993620918E-2</v>
      </c>
      <c r="F151" s="270">
        <f t="shared" si="23"/>
        <v>1.0424595057039561E-2</v>
      </c>
      <c r="G151" s="270">
        <f t="shared" si="23"/>
        <v>1.0321822914438851E-2</v>
      </c>
      <c r="H151" s="270">
        <f t="shared" si="23"/>
        <v>1.0892018933824611E-2</v>
      </c>
      <c r="I151" s="270">
        <f t="shared" si="23"/>
        <v>1.0963576340182518E-2</v>
      </c>
      <c r="J151" s="270">
        <f t="shared" si="23"/>
        <v>1.0553682517951754E-2</v>
      </c>
      <c r="K151" s="270">
        <f t="shared" si="23"/>
        <v>1.1175724498107203E-2</v>
      </c>
      <c r="L151" s="270">
        <f t="shared" si="23"/>
        <v>1.1261343771769221E-2</v>
      </c>
      <c r="M151" s="270">
        <f t="shared" si="23"/>
        <v>1.1061555485357611E-2</v>
      </c>
      <c r="N151" s="270">
        <f t="shared" si="23"/>
        <v>1.0518168828450934E-2</v>
      </c>
      <c r="O151" s="270">
        <f t="shared" si="23"/>
        <v>1.0501254438695094E-2</v>
      </c>
      <c r="P151" s="270">
        <f t="shared" si="23"/>
        <v>1.0762373140160739E-2</v>
      </c>
      <c r="Q151" s="270">
        <f t="shared" si="23"/>
        <v>9.9502870871875388E-3</v>
      </c>
      <c r="R151" s="270">
        <f t="shared" si="23"/>
        <v>1.044341838451166E-2</v>
      </c>
      <c r="S151" s="270">
        <f t="shared" si="23"/>
        <v>1.0850795838712918E-2</v>
      </c>
      <c r="T151" s="270">
        <f t="shared" si="23"/>
        <v>1.0635144124450805E-2</v>
      </c>
      <c r="U151" s="270">
        <f t="shared" si="23"/>
        <v>1.0650325127411894E-2</v>
      </c>
      <c r="V151" s="270">
        <f t="shared" si="23"/>
        <v>1.048765803824284E-2</v>
      </c>
      <c r="W151" s="270">
        <f t="shared" si="23"/>
        <v>1.0844007776630065E-2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4.542194697479001E-2</v>
      </c>
      <c r="C152" s="271">
        <f t="shared" si="24"/>
        <v>4.9458799014193588E-2</v>
      </c>
      <c r="D152" s="271">
        <f t="shared" si="24"/>
        <v>5.1291163311707057E-2</v>
      </c>
      <c r="E152" s="271">
        <f t="shared" si="24"/>
        <v>4.6349525963149431E-2</v>
      </c>
      <c r="F152" s="271">
        <f t="shared" si="24"/>
        <v>4.3852701566999018E-2</v>
      </c>
      <c r="G152" s="271">
        <f t="shared" si="24"/>
        <v>4.2025430055800471E-2</v>
      </c>
      <c r="H152" s="271">
        <f t="shared" si="24"/>
        <v>4.9533660910612488E-2</v>
      </c>
      <c r="I152" s="271">
        <f t="shared" si="24"/>
        <v>4.9229943909323191E-2</v>
      </c>
      <c r="J152" s="271">
        <f t="shared" si="24"/>
        <v>4.4891894427488872E-2</v>
      </c>
      <c r="K152" s="271">
        <f t="shared" si="24"/>
        <v>5.2552716406039181E-2</v>
      </c>
      <c r="L152" s="271">
        <f t="shared" si="24"/>
        <v>5.403203911395979E-2</v>
      </c>
      <c r="M152" s="271">
        <f t="shared" si="24"/>
        <v>5.1805602930028352E-2</v>
      </c>
      <c r="N152" s="271">
        <f t="shared" si="24"/>
        <v>4.713094896982014E-2</v>
      </c>
      <c r="O152" s="271">
        <f t="shared" si="24"/>
        <v>4.7422354773722995E-2</v>
      </c>
      <c r="P152" s="271">
        <f t="shared" si="24"/>
        <v>5.0446854836521157E-2</v>
      </c>
      <c r="Q152" s="271">
        <f t="shared" si="24"/>
        <v>4.3018580945929689E-2</v>
      </c>
      <c r="R152" s="271">
        <f t="shared" si="24"/>
        <v>4.6348750314350304E-2</v>
      </c>
      <c r="S152" s="271">
        <f t="shared" si="24"/>
        <v>5.189337395880024E-2</v>
      </c>
      <c r="T152" s="271">
        <f t="shared" si="24"/>
        <v>4.9854168474543825E-2</v>
      </c>
      <c r="U152" s="271">
        <f t="shared" si="24"/>
        <v>5.067344960486056E-2</v>
      </c>
      <c r="V152" s="271">
        <f t="shared" si="24"/>
        <v>4.9336146755760639E-2</v>
      </c>
      <c r="W152" s="271">
        <f t="shared" si="24"/>
        <v>5.0603792951426356E-2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0.11779247072437886</v>
      </c>
      <c r="C153" s="271">
        <f t="shared" si="25"/>
        <v>0.11626769437842074</v>
      </c>
      <c r="D153" s="271">
        <f t="shared" si="25"/>
        <v>0.11548838800864818</v>
      </c>
      <c r="E153" s="271">
        <f t="shared" si="25"/>
        <v>0.11657904524395754</v>
      </c>
      <c r="F153" s="271">
        <f t="shared" si="25"/>
        <v>0.12610173593206422</v>
      </c>
      <c r="G153" s="271">
        <f t="shared" si="25"/>
        <v>0.12537016216273467</v>
      </c>
      <c r="H153" s="271">
        <f t="shared" si="25"/>
        <v>0.1262086648548455</v>
      </c>
      <c r="I153" s="271">
        <f t="shared" si="25"/>
        <v>0.12380871082001088</v>
      </c>
      <c r="J153" s="271">
        <f t="shared" si="25"/>
        <v>0.12433845662486212</v>
      </c>
      <c r="K153" s="271">
        <f t="shared" si="25"/>
        <v>0.12276813062249475</v>
      </c>
      <c r="L153" s="271">
        <f t="shared" si="25"/>
        <v>0.12351190115314421</v>
      </c>
      <c r="M153" s="271">
        <f t="shared" si="25"/>
        <v>0.12366863350030198</v>
      </c>
      <c r="N153" s="271">
        <f t="shared" si="25"/>
        <v>0.1291505951064324</v>
      </c>
      <c r="O153" s="271">
        <f t="shared" si="25"/>
        <v>0.13215316386286199</v>
      </c>
      <c r="P153" s="271">
        <f t="shared" si="25"/>
        <v>0.14053189778162681</v>
      </c>
      <c r="Q153" s="271">
        <f t="shared" si="25"/>
        <v>0.14488963392227297</v>
      </c>
      <c r="R153" s="271">
        <f t="shared" si="25"/>
        <v>0.14145448016002882</v>
      </c>
      <c r="S153" s="271">
        <f t="shared" si="25"/>
        <v>0.14348189752224183</v>
      </c>
      <c r="T153" s="271">
        <f t="shared" si="25"/>
        <v>0.14747051154126578</v>
      </c>
      <c r="U153" s="271">
        <f t="shared" si="25"/>
        <v>0.1517644456959886</v>
      </c>
      <c r="V153" s="271">
        <f t="shared" si="25"/>
        <v>0.14975834955070996</v>
      </c>
      <c r="W153" s="271">
        <f t="shared" si="25"/>
        <v>0.13327342112004917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9.4091238599847207E-2</v>
      </c>
      <c r="C154" s="320">
        <f t="shared" si="26"/>
        <v>9.2906896976618594E-2</v>
      </c>
      <c r="D154" s="320">
        <f t="shared" si="26"/>
        <v>9.2305404176549324E-2</v>
      </c>
      <c r="E154" s="320">
        <f t="shared" si="26"/>
        <v>9.2987415296158116E-2</v>
      </c>
      <c r="F154" s="320">
        <f t="shared" si="26"/>
        <v>9.1890534408774024E-2</v>
      </c>
      <c r="G154" s="320">
        <f t="shared" si="26"/>
        <v>9.1464296554394892E-2</v>
      </c>
      <c r="H154" s="320">
        <f t="shared" si="26"/>
        <v>8.9575557667273195E-2</v>
      </c>
      <c r="I154" s="320">
        <f t="shared" si="26"/>
        <v>8.9303430185278046E-2</v>
      </c>
      <c r="J154" s="320">
        <f t="shared" si="26"/>
        <v>8.9354290457941729E-2</v>
      </c>
      <c r="K154" s="320">
        <f t="shared" si="26"/>
        <v>8.7426722984518854E-2</v>
      </c>
      <c r="L154" s="320">
        <f t="shared" si="26"/>
        <v>8.7486226809684861E-2</v>
      </c>
      <c r="M154" s="320">
        <f t="shared" si="26"/>
        <v>8.6086260173204518E-2</v>
      </c>
      <c r="N154" s="320">
        <f t="shared" si="26"/>
        <v>8.6907515675226865E-2</v>
      </c>
      <c r="O154" s="320">
        <f t="shared" si="26"/>
        <v>8.7099873806678302E-2</v>
      </c>
      <c r="P154" s="320">
        <f t="shared" si="26"/>
        <v>8.6264919112851904E-2</v>
      </c>
      <c r="Q154" s="320">
        <f t="shared" si="26"/>
        <v>8.5516082434136401E-2</v>
      </c>
      <c r="R154" s="320">
        <f t="shared" si="26"/>
        <v>8.7446240127180788E-2</v>
      </c>
      <c r="S154" s="320">
        <f t="shared" si="26"/>
        <v>8.6745489876520879E-2</v>
      </c>
      <c r="T154" s="320">
        <f t="shared" si="26"/>
        <v>8.6704016807854153E-2</v>
      </c>
      <c r="U154" s="320">
        <f t="shared" si="26"/>
        <v>8.5797420930665849E-2</v>
      </c>
      <c r="V154" s="320">
        <f t="shared" si="26"/>
        <v>8.4779241383113477E-2</v>
      </c>
      <c r="W154" s="320">
        <f t="shared" si="26"/>
        <v>8.6713387704561912E-2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2.3701232124531634E-2</v>
      </c>
      <c r="C155" s="320">
        <f t="shared" si="27"/>
        <v>2.3360797401802146E-2</v>
      </c>
      <c r="D155" s="320">
        <f t="shared" si="27"/>
        <v>2.3182983832098859E-2</v>
      </c>
      <c r="E155" s="320">
        <f t="shared" si="27"/>
        <v>2.3591629947799415E-2</v>
      </c>
      <c r="F155" s="320">
        <f t="shared" si="27"/>
        <v>3.4211201523290206E-2</v>
      </c>
      <c r="G155" s="320">
        <f t="shared" si="27"/>
        <v>3.3905865608339789E-2</v>
      </c>
      <c r="H155" s="320">
        <f t="shared" si="27"/>
        <v>3.663310718757231E-2</v>
      </c>
      <c r="I155" s="320">
        <f t="shared" si="27"/>
        <v>3.4505280634732842E-2</v>
      </c>
      <c r="J155" s="320">
        <f t="shared" si="27"/>
        <v>3.4984166166920398E-2</v>
      </c>
      <c r="K155" s="320">
        <f t="shared" si="27"/>
        <v>3.5341407637975893E-2</v>
      </c>
      <c r="L155" s="320">
        <f t="shared" si="27"/>
        <v>3.6025674343459366E-2</v>
      </c>
      <c r="M155" s="320">
        <f t="shared" si="27"/>
        <v>3.7582373327097462E-2</v>
      </c>
      <c r="N155" s="320">
        <f t="shared" si="27"/>
        <v>4.2243079431205519E-2</v>
      </c>
      <c r="O155" s="320">
        <f t="shared" si="27"/>
        <v>4.5053290056183685E-2</v>
      </c>
      <c r="P155" s="320">
        <f t="shared" si="27"/>
        <v>5.4266978668774904E-2</v>
      </c>
      <c r="Q155" s="320">
        <f t="shared" si="27"/>
        <v>5.9373551488136563E-2</v>
      </c>
      <c r="R155" s="320">
        <f t="shared" si="27"/>
        <v>5.4008240032848029E-2</v>
      </c>
      <c r="S155" s="320">
        <f t="shared" si="27"/>
        <v>5.6736407645720952E-2</v>
      </c>
      <c r="T155" s="320">
        <f t="shared" si="27"/>
        <v>6.0766494733411634E-2</v>
      </c>
      <c r="U155" s="320">
        <f t="shared" si="27"/>
        <v>6.5967024765322735E-2</v>
      </c>
      <c r="V155" s="320">
        <f t="shared" si="27"/>
        <v>6.4979108167596486E-2</v>
      </c>
      <c r="W155" s="320">
        <f t="shared" si="27"/>
        <v>4.6560033415487236E-2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0.70106508166823434</v>
      </c>
      <c r="C157" s="271">
        <f t="shared" si="29"/>
        <v>0.69396238284182232</v>
      </c>
      <c r="D157" s="271">
        <f t="shared" si="29"/>
        <v>0.69076350060099989</v>
      </c>
      <c r="E157" s="271">
        <f t="shared" si="29"/>
        <v>0.70076411225490987</v>
      </c>
      <c r="F157" s="271">
        <f t="shared" si="29"/>
        <v>0.69788472686034742</v>
      </c>
      <c r="G157" s="271">
        <f t="shared" si="29"/>
        <v>0.70270489769298539</v>
      </c>
      <c r="H157" s="271">
        <f t="shared" si="29"/>
        <v>0.68535554338196214</v>
      </c>
      <c r="I157" s="271">
        <f t="shared" si="29"/>
        <v>0.6886810349279433</v>
      </c>
      <c r="J157" s="271">
        <f t="shared" si="29"/>
        <v>0.69850776527668523</v>
      </c>
      <c r="K157" s="271">
        <f t="shared" si="29"/>
        <v>0.68324312195721282</v>
      </c>
      <c r="L157" s="271">
        <f t="shared" si="29"/>
        <v>0.67916386177357679</v>
      </c>
      <c r="M157" s="271">
        <f t="shared" si="29"/>
        <v>0.68516684106947856</v>
      </c>
      <c r="N157" s="271">
        <f t="shared" si="29"/>
        <v>0.69048316366679707</v>
      </c>
      <c r="O157" s="271">
        <f t="shared" si="29"/>
        <v>0.68683081116703804</v>
      </c>
      <c r="P157" s="271">
        <f t="shared" si="29"/>
        <v>0.67187684743447862</v>
      </c>
      <c r="Q157" s="271">
        <f t="shared" si="29"/>
        <v>0.68553013847009048</v>
      </c>
      <c r="R157" s="271">
        <f t="shared" si="29"/>
        <v>0.67985659638564433</v>
      </c>
      <c r="S157" s="271">
        <f t="shared" si="29"/>
        <v>0.66530143268793918</v>
      </c>
      <c r="T157" s="271">
        <f t="shared" si="29"/>
        <v>0.66618306337799338</v>
      </c>
      <c r="U157" s="271">
        <f t="shared" si="29"/>
        <v>0.66054753690555601</v>
      </c>
      <c r="V157" s="271">
        <f t="shared" si="29"/>
        <v>0.66630739126791583</v>
      </c>
      <c r="W157" s="271">
        <f t="shared" si="29"/>
        <v>0.67844483351876772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0.65229493998691324</v>
      </c>
      <c r="C158" s="320">
        <f t="shared" si="30"/>
        <v>0.64085782004866487</v>
      </c>
      <c r="D158" s="320">
        <f t="shared" si="30"/>
        <v>0.6356915041694049</v>
      </c>
      <c r="E158" s="320">
        <f t="shared" si="30"/>
        <v>0.65085299276208641</v>
      </c>
      <c r="F158" s="320">
        <f t="shared" si="30"/>
        <v>0.65064459680045139</v>
      </c>
      <c r="G158" s="320">
        <f t="shared" si="30"/>
        <v>0.65689132678925899</v>
      </c>
      <c r="H158" s="320">
        <f t="shared" si="30"/>
        <v>0.63150026019280947</v>
      </c>
      <c r="I158" s="320">
        <f t="shared" si="30"/>
        <v>0.63528350566748615</v>
      </c>
      <c r="J158" s="320">
        <f t="shared" si="30"/>
        <v>0.64991972264756015</v>
      </c>
      <c r="K158" s="320">
        <f t="shared" si="30"/>
        <v>0.62647284337910891</v>
      </c>
      <c r="L158" s="320">
        <f t="shared" si="30"/>
        <v>0.62089634194681487</v>
      </c>
      <c r="M158" s="320">
        <f t="shared" si="30"/>
        <v>0.62938698336388754</v>
      </c>
      <c r="N158" s="320">
        <f t="shared" si="30"/>
        <v>0.63980735435280522</v>
      </c>
      <c r="O158" s="320">
        <f t="shared" si="30"/>
        <v>0.6359056042560125</v>
      </c>
      <c r="P158" s="320">
        <f t="shared" si="30"/>
        <v>0.61771139611378367</v>
      </c>
      <c r="Q158" s="320">
        <f t="shared" si="30"/>
        <v>0.63934052249376938</v>
      </c>
      <c r="R158" s="320">
        <f t="shared" si="30"/>
        <v>0.63009133377288973</v>
      </c>
      <c r="S158" s="320">
        <f t="shared" si="30"/>
        <v>0.60958283476660546</v>
      </c>
      <c r="T158" s="320">
        <f t="shared" si="30"/>
        <v>0.61265398719688169</v>
      </c>
      <c r="U158" s="320">
        <f t="shared" si="30"/>
        <v>0.6061387878027934</v>
      </c>
      <c r="V158" s="320">
        <f t="shared" si="30"/>
        <v>0.61333452181728787</v>
      </c>
      <c r="W158" s="320">
        <f t="shared" si="30"/>
        <v>0.62411087568065349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4.8770141681321107E-2</v>
      </c>
      <c r="C159" s="320">
        <f t="shared" si="31"/>
        <v>5.3104562793157499E-2</v>
      </c>
      <c r="D159" s="320">
        <f t="shared" si="31"/>
        <v>5.5071996431594938E-2</v>
      </c>
      <c r="E159" s="320">
        <f t="shared" si="31"/>
        <v>4.9911119492823425E-2</v>
      </c>
      <c r="F159" s="320">
        <f t="shared" si="31"/>
        <v>4.7240130059896121E-2</v>
      </c>
      <c r="G159" s="320">
        <f t="shared" si="31"/>
        <v>4.5813570903726335E-2</v>
      </c>
      <c r="H159" s="320">
        <f t="shared" si="31"/>
        <v>5.3855283189152628E-2</v>
      </c>
      <c r="I159" s="320">
        <f t="shared" si="31"/>
        <v>5.3397529260457113E-2</v>
      </c>
      <c r="J159" s="320">
        <f t="shared" si="31"/>
        <v>4.8588042629125104E-2</v>
      </c>
      <c r="K159" s="320">
        <f t="shared" si="31"/>
        <v>5.6770278578103982E-2</v>
      </c>
      <c r="L159" s="320">
        <f t="shared" si="31"/>
        <v>5.826751982676185E-2</v>
      </c>
      <c r="M159" s="320">
        <f t="shared" si="31"/>
        <v>5.5779857705591004E-2</v>
      </c>
      <c r="N159" s="320">
        <f t="shared" si="31"/>
        <v>5.0675809313991946E-2</v>
      </c>
      <c r="O159" s="320">
        <f t="shared" si="31"/>
        <v>5.0925206911025533E-2</v>
      </c>
      <c r="P159" s="320">
        <f t="shared" si="31"/>
        <v>5.4165451320694918E-2</v>
      </c>
      <c r="Q159" s="320">
        <f t="shared" si="31"/>
        <v>4.6189615976321083E-2</v>
      </c>
      <c r="R159" s="320">
        <f t="shared" si="31"/>
        <v>4.9765262612754588E-2</v>
      </c>
      <c r="S159" s="320">
        <f t="shared" si="31"/>
        <v>5.5718597921333733E-2</v>
      </c>
      <c r="T159" s="320">
        <f t="shared" si="31"/>
        <v>5.3529076181111766E-2</v>
      </c>
      <c r="U159" s="320">
        <f t="shared" si="31"/>
        <v>5.4408749102762534E-2</v>
      </c>
      <c r="V159" s="320">
        <f t="shared" si="31"/>
        <v>5.2972869450627937E-2</v>
      </c>
      <c r="W159" s="320">
        <f t="shared" si="31"/>
        <v>5.4333957838114219E-2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9.8673275533970095E-2</v>
      </c>
      <c r="C160" s="271">
        <f t="shared" si="32"/>
        <v>0.10205739848829118</v>
      </c>
      <c r="D160" s="271">
        <f t="shared" si="32"/>
        <v>0.10355743086129256</v>
      </c>
      <c r="E160" s="271">
        <f t="shared" si="32"/>
        <v>9.9117286169355279E-2</v>
      </c>
      <c r="F160" s="271">
        <f t="shared" si="32"/>
        <v>9.6001424287093517E-2</v>
      </c>
      <c r="G160" s="271">
        <f t="shared" si="32"/>
        <v>9.4427294026706479E-2</v>
      </c>
      <c r="H160" s="271">
        <f t="shared" si="32"/>
        <v>0.10087998334509796</v>
      </c>
      <c r="I160" s="271">
        <f t="shared" si="32"/>
        <v>0.10029852021346643</v>
      </c>
      <c r="J160" s="271">
        <f t="shared" si="32"/>
        <v>9.5830846620106575E-2</v>
      </c>
      <c r="K160" s="271">
        <f t="shared" si="32"/>
        <v>0.10239300699498317</v>
      </c>
      <c r="L160" s="271">
        <f t="shared" si="32"/>
        <v>0.10382633726861501</v>
      </c>
      <c r="M160" s="271">
        <f t="shared" si="32"/>
        <v>0.10071089181923465</v>
      </c>
      <c r="N160" s="271">
        <f t="shared" si="32"/>
        <v>9.6402425749394657E-2</v>
      </c>
      <c r="O160" s="271">
        <f t="shared" si="32"/>
        <v>9.6744098483660501E-2</v>
      </c>
      <c r="P160" s="271">
        <f t="shared" si="32"/>
        <v>9.9302375739258375E-2</v>
      </c>
      <c r="Q160" s="271">
        <f t="shared" si="32"/>
        <v>9.1423377422534716E-2</v>
      </c>
      <c r="R160" s="271">
        <f t="shared" si="32"/>
        <v>9.585506302090617E-2</v>
      </c>
      <c r="S160" s="271">
        <f t="shared" si="32"/>
        <v>0.10102550199068962</v>
      </c>
      <c r="T160" s="271">
        <f t="shared" si="32"/>
        <v>9.8955133624457181E-2</v>
      </c>
      <c r="U160" s="271">
        <f t="shared" si="32"/>
        <v>9.9266110673881663E-2</v>
      </c>
      <c r="V160" s="271">
        <f t="shared" si="32"/>
        <v>9.73493432993527E-2</v>
      </c>
      <c r="W160" s="271">
        <f t="shared" si="32"/>
        <v>9.9712899670265462E-2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5.3078317449344922E-2</v>
      </c>
      <c r="C161" s="320">
        <f t="shared" si="33"/>
        <v>5.2410212091379062E-2</v>
      </c>
      <c r="D161" s="320">
        <f t="shared" si="33"/>
        <v>5.2070900735075781E-2</v>
      </c>
      <c r="E161" s="320">
        <f t="shared" si="33"/>
        <v>5.2455633716055321E-2</v>
      </c>
      <c r="F161" s="320">
        <f t="shared" si="33"/>
        <v>5.1836866306771923E-2</v>
      </c>
      <c r="G161" s="320">
        <f t="shared" si="33"/>
        <v>5.1596418965655734E-2</v>
      </c>
      <c r="H161" s="320">
        <f t="shared" si="33"/>
        <v>5.0530952257794456E-2</v>
      </c>
      <c r="I161" s="320">
        <f t="shared" si="33"/>
        <v>5.0377440952268412E-2</v>
      </c>
      <c r="J161" s="320">
        <f t="shared" si="33"/>
        <v>5.0406132015731638E-2</v>
      </c>
      <c r="K161" s="320">
        <f t="shared" si="33"/>
        <v>4.9318761504068102E-2</v>
      </c>
      <c r="L161" s="320">
        <f t="shared" si="33"/>
        <v>4.9352328528677547E-2</v>
      </c>
      <c r="M161" s="320">
        <f t="shared" si="33"/>
        <v>4.8562585778392224E-2</v>
      </c>
      <c r="N161" s="320">
        <f t="shared" si="33"/>
        <v>4.9025868660964811E-2</v>
      </c>
      <c r="O161" s="320">
        <f t="shared" si="33"/>
        <v>4.9134380846765247E-2</v>
      </c>
      <c r="P161" s="320">
        <f t="shared" si="33"/>
        <v>4.8663370039019244E-2</v>
      </c>
      <c r="Q161" s="320">
        <f t="shared" si="33"/>
        <v>4.8240939730501226E-2</v>
      </c>
      <c r="R161" s="320">
        <f t="shared" si="33"/>
        <v>4.9329771424963309E-2</v>
      </c>
      <c r="S161" s="320">
        <f t="shared" si="33"/>
        <v>4.8934467411425771E-2</v>
      </c>
      <c r="T161" s="320">
        <f t="shared" si="33"/>
        <v>4.8911071814375005E-2</v>
      </c>
      <c r="U161" s="320">
        <f t="shared" si="33"/>
        <v>4.8399647111249174E-2</v>
      </c>
      <c r="V161" s="320">
        <f t="shared" si="33"/>
        <v>4.7825276340392887E-2</v>
      </c>
      <c r="W161" s="320">
        <f t="shared" si="33"/>
        <v>4.8916358081594349E-2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4.5594958084625166E-2</v>
      </c>
      <c r="C162" s="328">
        <f t="shared" si="34"/>
        <v>4.9647186396912124E-2</v>
      </c>
      <c r="D162" s="328">
        <f t="shared" si="34"/>
        <v>5.1486530126216776E-2</v>
      </c>
      <c r="E162" s="328">
        <f t="shared" si="34"/>
        <v>4.6661652453299958E-2</v>
      </c>
      <c r="F162" s="328">
        <f t="shared" si="34"/>
        <v>4.4164557980321588E-2</v>
      </c>
      <c r="G162" s="328">
        <f t="shared" si="34"/>
        <v>4.2830875061050738E-2</v>
      </c>
      <c r="H162" s="328">
        <f t="shared" si="34"/>
        <v>5.03490310873035E-2</v>
      </c>
      <c r="I162" s="328">
        <f t="shared" si="34"/>
        <v>4.9921079261198015E-2</v>
      </c>
      <c r="J162" s="328">
        <f t="shared" si="34"/>
        <v>4.542471460437493E-2</v>
      </c>
      <c r="K162" s="328">
        <f t="shared" si="34"/>
        <v>5.3074245490915078E-2</v>
      </c>
      <c r="L162" s="328">
        <f t="shared" si="34"/>
        <v>5.4474008739937449E-2</v>
      </c>
      <c r="M162" s="328">
        <f t="shared" si="34"/>
        <v>5.2148306040842425E-2</v>
      </c>
      <c r="N162" s="328">
        <f t="shared" si="34"/>
        <v>4.7376557088429853E-2</v>
      </c>
      <c r="O162" s="328">
        <f t="shared" si="34"/>
        <v>4.7609717636895248E-2</v>
      </c>
      <c r="P162" s="328">
        <f t="shared" si="34"/>
        <v>5.0639005700239131E-2</v>
      </c>
      <c r="Q162" s="328">
        <f t="shared" si="34"/>
        <v>4.3182437692033483E-2</v>
      </c>
      <c r="R162" s="328">
        <f t="shared" si="34"/>
        <v>4.652529159594284E-2</v>
      </c>
      <c r="S162" s="328">
        <f t="shared" si="34"/>
        <v>5.209103457926384E-2</v>
      </c>
      <c r="T162" s="328">
        <f t="shared" si="34"/>
        <v>5.004406181008219E-2</v>
      </c>
      <c r="U162" s="328">
        <f t="shared" si="34"/>
        <v>5.086646356263249E-2</v>
      </c>
      <c r="V162" s="328">
        <f t="shared" si="34"/>
        <v>4.952406695895982E-2</v>
      </c>
      <c r="W162" s="328">
        <f t="shared" si="34"/>
        <v>5.0796541588671106E-2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1.0000000000000004</v>
      </c>
      <c r="D165" s="234">
        <f t="shared" si="35"/>
        <v>1.0000000000000002</v>
      </c>
      <c r="E165" s="234">
        <f t="shared" si="35"/>
        <v>1.0000000000000004</v>
      </c>
      <c r="F165" s="234">
        <f t="shared" si="35"/>
        <v>0.99999999999999989</v>
      </c>
      <c r="G165" s="234">
        <f t="shared" si="35"/>
        <v>1</v>
      </c>
      <c r="H165" s="234">
        <f t="shared" si="35"/>
        <v>0.99999999999999989</v>
      </c>
      <c r="I165" s="234">
        <f t="shared" si="35"/>
        <v>1</v>
      </c>
      <c r="J165" s="234">
        <f t="shared" si="35"/>
        <v>1</v>
      </c>
      <c r="K165" s="234">
        <f t="shared" si="35"/>
        <v>0.99999999999999978</v>
      </c>
      <c r="L165" s="234">
        <f t="shared" si="35"/>
        <v>1.0000000000000002</v>
      </c>
      <c r="M165" s="234">
        <f t="shared" si="35"/>
        <v>0.99999999999999978</v>
      </c>
      <c r="N165" s="234">
        <f t="shared" si="35"/>
        <v>1.0000000000000002</v>
      </c>
      <c r="O165" s="234">
        <f t="shared" si="35"/>
        <v>0.99999999999999989</v>
      </c>
      <c r="P165" s="234">
        <f t="shared" si="35"/>
        <v>0.99999999999999989</v>
      </c>
      <c r="Q165" s="234">
        <f t="shared" si="35"/>
        <v>1</v>
      </c>
      <c r="R165" s="234">
        <f t="shared" si="35"/>
        <v>0.99999999999999967</v>
      </c>
      <c r="S165" s="234">
        <f t="shared" si="35"/>
        <v>1.0000000000000002</v>
      </c>
      <c r="T165" s="234">
        <f t="shared" si="35"/>
        <v>1</v>
      </c>
      <c r="U165" s="234">
        <f t="shared" si="35"/>
        <v>1.0000000000000002</v>
      </c>
      <c r="V165" s="234">
        <f t="shared" si="35"/>
        <v>0.99999999999999978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8.2446597728308944E-3</v>
      </c>
      <c r="C166" s="268">
        <f t="shared" si="36"/>
        <v>8.1379474298521586E-3</v>
      </c>
      <c r="D166" s="268">
        <f t="shared" si="36"/>
        <v>8.1143186025006524E-3</v>
      </c>
      <c r="E166" s="268">
        <f t="shared" si="36"/>
        <v>8.1873022796540452E-3</v>
      </c>
      <c r="F166" s="268">
        <f t="shared" si="36"/>
        <v>8.1664411146720687E-3</v>
      </c>
      <c r="G166" s="268">
        <f t="shared" si="36"/>
        <v>8.1972437721717865E-3</v>
      </c>
      <c r="H166" s="268">
        <f t="shared" si="36"/>
        <v>8.0726648984283493E-3</v>
      </c>
      <c r="I166" s="268">
        <f t="shared" si="36"/>
        <v>8.1661045320284512E-3</v>
      </c>
      <c r="J166" s="268">
        <f t="shared" si="36"/>
        <v>8.2296960527907977E-3</v>
      </c>
      <c r="K166" s="268">
        <f t="shared" si="36"/>
        <v>8.050642503162524E-3</v>
      </c>
      <c r="L166" s="268">
        <f t="shared" si="36"/>
        <v>8.0106639864109958E-3</v>
      </c>
      <c r="M166" s="268">
        <f t="shared" si="36"/>
        <v>8.0793762579408606E-3</v>
      </c>
      <c r="N166" s="268">
        <f t="shared" si="36"/>
        <v>8.127544010210706E-3</v>
      </c>
      <c r="O166" s="268">
        <f t="shared" si="36"/>
        <v>8.0549064063233956E-3</v>
      </c>
      <c r="P166" s="268">
        <f t="shared" si="36"/>
        <v>8.0985400749577306E-3</v>
      </c>
      <c r="Q166" s="268">
        <f t="shared" si="36"/>
        <v>8.0802388430299323E-3</v>
      </c>
      <c r="R166" s="268">
        <f t="shared" si="36"/>
        <v>7.9856643053910041E-3</v>
      </c>
      <c r="S166" s="268">
        <f t="shared" si="36"/>
        <v>7.900660305521983E-3</v>
      </c>
      <c r="T166" s="268">
        <f t="shared" si="36"/>
        <v>7.800721807660161E-3</v>
      </c>
      <c r="U166" s="268">
        <f t="shared" si="36"/>
        <v>7.7666218473576541E-3</v>
      </c>
      <c r="V166" s="268">
        <f t="shared" si="36"/>
        <v>7.7628339222215251E-3</v>
      </c>
      <c r="W166" s="268">
        <f t="shared" si="36"/>
        <v>7.6458290369530411E-3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2.3993416513189789E-3</v>
      </c>
      <c r="C167" s="269">
        <f t="shared" si="37"/>
        <v>2.3682864742378745E-3</v>
      </c>
      <c r="D167" s="269">
        <f t="shared" si="37"/>
        <v>2.3614100680308982E-3</v>
      </c>
      <c r="E167" s="269">
        <f t="shared" si="37"/>
        <v>2.3826496074764937E-3</v>
      </c>
      <c r="F167" s="269">
        <f t="shared" si="37"/>
        <v>2.3765786399150123E-3</v>
      </c>
      <c r="G167" s="269">
        <f t="shared" si="37"/>
        <v>2.3855427574343232E-3</v>
      </c>
      <c r="H167" s="269">
        <f t="shared" si="37"/>
        <v>2.3492881042548146E-3</v>
      </c>
      <c r="I167" s="269">
        <f t="shared" si="37"/>
        <v>2.3764806884193543E-3</v>
      </c>
      <c r="J167" s="269">
        <f t="shared" si="37"/>
        <v>2.3949869444250442E-3</v>
      </c>
      <c r="K167" s="269">
        <f t="shared" si="37"/>
        <v>2.3428791981654159E-3</v>
      </c>
      <c r="L167" s="269">
        <f t="shared" si="37"/>
        <v>2.3312447434950144E-3</v>
      </c>
      <c r="M167" s="269">
        <f t="shared" si="37"/>
        <v>2.3512412284417482E-3</v>
      </c>
      <c r="N167" s="269">
        <f t="shared" si="37"/>
        <v>2.3652588953262305E-3</v>
      </c>
      <c r="O167" s="269">
        <f t="shared" si="37"/>
        <v>2.3584149273391886E-3</v>
      </c>
      <c r="P167" s="269">
        <f t="shared" si="37"/>
        <v>2.3568182377585352E-3</v>
      </c>
      <c r="Q167" s="269">
        <f t="shared" si="37"/>
        <v>2.3674294823312009E-3</v>
      </c>
      <c r="R167" s="269">
        <f t="shared" si="37"/>
        <v>2.3780257448915818E-3</v>
      </c>
      <c r="S167" s="269">
        <f t="shared" si="37"/>
        <v>2.3469249674972223E-3</v>
      </c>
      <c r="T167" s="269">
        <f t="shared" si="37"/>
        <v>2.3541669219524428E-3</v>
      </c>
      <c r="U167" s="269">
        <f t="shared" si="37"/>
        <v>2.3469931422588292E-3</v>
      </c>
      <c r="V167" s="269">
        <f t="shared" si="37"/>
        <v>2.3459108037361888E-3</v>
      </c>
      <c r="W167" s="269">
        <f t="shared" si="37"/>
        <v>2.3340630371180486E-3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2.3116376440716048E-2</v>
      </c>
      <c r="C168" s="269">
        <f t="shared" si="38"/>
        <v>2.4701548468968697E-2</v>
      </c>
      <c r="D168" s="269">
        <f t="shared" si="38"/>
        <v>2.5410003886309714E-2</v>
      </c>
      <c r="E168" s="269">
        <f t="shared" si="38"/>
        <v>2.3677481740569505E-2</v>
      </c>
      <c r="F168" s="269">
        <f t="shared" si="38"/>
        <v>2.2992629867296572E-2</v>
      </c>
      <c r="G168" s="269">
        <f t="shared" si="38"/>
        <v>2.2581055220550601E-2</v>
      </c>
      <c r="H168" s="269">
        <f t="shared" si="38"/>
        <v>2.5537688005115394E-2</v>
      </c>
      <c r="I168" s="269">
        <f t="shared" si="38"/>
        <v>2.5437343637765127E-2</v>
      </c>
      <c r="J168" s="269">
        <f t="shared" si="38"/>
        <v>2.387945468647109E-2</v>
      </c>
      <c r="K168" s="269">
        <f t="shared" si="38"/>
        <v>2.6830425890096259E-2</v>
      </c>
      <c r="L168" s="269">
        <f t="shared" si="38"/>
        <v>2.7267317953020349E-2</v>
      </c>
      <c r="M168" s="269">
        <f t="shared" si="38"/>
        <v>2.6790126278871281E-2</v>
      </c>
      <c r="N168" s="269">
        <f t="shared" si="38"/>
        <v>2.5024726073777835E-2</v>
      </c>
      <c r="O168" s="269">
        <f t="shared" si="38"/>
        <v>2.4876903966616626E-2</v>
      </c>
      <c r="P168" s="269">
        <f t="shared" si="38"/>
        <v>2.626147859119311E-2</v>
      </c>
      <c r="Q168" s="269">
        <f t="shared" si="38"/>
        <v>2.3579897823771734E-2</v>
      </c>
      <c r="R168" s="269">
        <f t="shared" si="38"/>
        <v>2.3996061126210191E-2</v>
      </c>
      <c r="S168" s="269">
        <f t="shared" si="38"/>
        <v>2.5995151484931339E-2</v>
      </c>
      <c r="T168" s="269">
        <f t="shared" si="38"/>
        <v>2.4924526314730765E-2</v>
      </c>
      <c r="U168" s="269">
        <f t="shared" si="38"/>
        <v>2.5297506673615688E-2</v>
      </c>
      <c r="V168" s="269">
        <f t="shared" si="38"/>
        <v>2.503054459314143E-2</v>
      </c>
      <c r="W168" s="269">
        <f t="shared" si="38"/>
        <v>2.4807913335275614E-2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7.3313689712166275E-3</v>
      </c>
      <c r="C169" s="269">
        <f t="shared" si="39"/>
        <v>7.236477540676552E-3</v>
      </c>
      <c r="D169" s="269">
        <f t="shared" si="39"/>
        <v>7.215466164046805E-3</v>
      </c>
      <c r="E169" s="269">
        <f t="shared" si="39"/>
        <v>7.2803651751437732E-3</v>
      </c>
      <c r="F169" s="269">
        <f t="shared" si="39"/>
        <v>7.2618148769063254E-3</v>
      </c>
      <c r="G169" s="269">
        <f t="shared" si="39"/>
        <v>7.2892054125556719E-3</v>
      </c>
      <c r="H169" s="269">
        <f t="shared" si="39"/>
        <v>7.1784265915251777E-3</v>
      </c>
      <c r="I169" s="269">
        <f t="shared" si="39"/>
        <v>7.2615155787402819E-3</v>
      </c>
      <c r="J169" s="269">
        <f t="shared" si="39"/>
        <v>7.3180628366011679E-3</v>
      </c>
      <c r="K169" s="269">
        <f t="shared" si="39"/>
        <v>7.1588436966850784E-3</v>
      </c>
      <c r="L169" s="269">
        <f t="shared" si="39"/>
        <v>7.1232937449219663E-3</v>
      </c>
      <c r="M169" s="269">
        <f t="shared" si="39"/>
        <v>7.1843945094551397E-3</v>
      </c>
      <c r="N169" s="269">
        <f t="shared" si="39"/>
        <v>7.2272265454802163E-3</v>
      </c>
      <c r="O169" s="269">
        <f t="shared" si="39"/>
        <v>7.2063142862725154E-3</v>
      </c>
      <c r="P169" s="269">
        <f t="shared" si="39"/>
        <v>7.2014354811045112E-3</v>
      </c>
      <c r="Q169" s="269">
        <f t="shared" si="39"/>
        <v>7.2338589374152306E-3</v>
      </c>
      <c r="R169" s="269">
        <f t="shared" si="39"/>
        <v>7.2662366150599862E-3</v>
      </c>
      <c r="S169" s="269">
        <f t="shared" si="39"/>
        <v>7.1712058493312381E-3</v>
      </c>
      <c r="T169" s="269">
        <f t="shared" si="39"/>
        <v>7.1933341861417878E-3</v>
      </c>
      <c r="U169" s="269">
        <f t="shared" si="39"/>
        <v>7.1714141624456265E-3</v>
      </c>
      <c r="V169" s="269">
        <f t="shared" si="39"/>
        <v>7.1681069956413971E-3</v>
      </c>
      <c r="W169" s="269">
        <f t="shared" si="39"/>
        <v>7.131905253169795E-3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1.1658517022837038E-2</v>
      </c>
      <c r="C170" s="270">
        <f t="shared" si="40"/>
        <v>1.1619766638280196E-2</v>
      </c>
      <c r="D170" s="270">
        <f t="shared" si="40"/>
        <v>1.1675355803110814E-2</v>
      </c>
      <c r="E170" s="270">
        <f t="shared" si="40"/>
        <v>1.1628693115830584E-2</v>
      </c>
      <c r="F170" s="270">
        <f t="shared" si="40"/>
        <v>1.1567816767849116E-2</v>
      </c>
      <c r="G170" s="270">
        <f t="shared" si="40"/>
        <v>1.1599015701036716E-2</v>
      </c>
      <c r="H170" s="270">
        <f t="shared" si="40"/>
        <v>1.1775416958158959E-2</v>
      </c>
      <c r="I170" s="270">
        <f t="shared" si="40"/>
        <v>1.1907414809579872E-2</v>
      </c>
      <c r="J170" s="270">
        <f t="shared" si="40"/>
        <v>1.1825340915861642E-2</v>
      </c>
      <c r="K170" s="270">
        <f t="shared" si="40"/>
        <v>1.2041951444008376E-2</v>
      </c>
      <c r="L170" s="270">
        <f t="shared" si="40"/>
        <v>1.2014916292941213E-2</v>
      </c>
      <c r="M170" s="270">
        <f t="shared" si="40"/>
        <v>1.2112344214027366E-2</v>
      </c>
      <c r="N170" s="270">
        <f t="shared" si="40"/>
        <v>1.1841955369690493E-2</v>
      </c>
      <c r="O170" s="270">
        <f t="shared" si="40"/>
        <v>1.1790267859814182E-2</v>
      </c>
      <c r="P170" s="270">
        <f t="shared" si="40"/>
        <v>1.1896507892243929E-2</v>
      </c>
      <c r="Q170" s="270">
        <f t="shared" si="40"/>
        <v>1.1682362702617872E-2</v>
      </c>
      <c r="R170" s="270">
        <f t="shared" si="40"/>
        <v>1.1791163265329183E-2</v>
      </c>
      <c r="S170" s="270">
        <f t="shared" si="40"/>
        <v>1.1842633494878274E-2</v>
      </c>
      <c r="T170" s="270">
        <f t="shared" si="40"/>
        <v>1.178501997303188E-2</v>
      </c>
      <c r="U170" s="270">
        <f t="shared" si="40"/>
        <v>1.1814667710753917E-2</v>
      </c>
      <c r="V170" s="270">
        <f t="shared" si="40"/>
        <v>1.1836446604267045E-2</v>
      </c>
      <c r="W170" s="270">
        <f t="shared" si="40"/>
        <v>1.1957638220328522E-2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0.71412801993696085</v>
      </c>
      <c r="C171" s="271">
        <f t="shared" si="41"/>
        <v>0.70207327670015496</v>
      </c>
      <c r="D171" s="271">
        <f t="shared" si="41"/>
        <v>0.69657024240677246</v>
      </c>
      <c r="E171" s="271">
        <f t="shared" si="41"/>
        <v>0.70991513946728491</v>
      </c>
      <c r="F171" s="271">
        <f t="shared" si="41"/>
        <v>0.71532914530528757</v>
      </c>
      <c r="G171" s="271">
        <f t="shared" si="41"/>
        <v>0.71843336301148975</v>
      </c>
      <c r="H171" s="271">
        <f t="shared" si="41"/>
        <v>0.69557059851965031</v>
      </c>
      <c r="I171" s="271">
        <f t="shared" si="41"/>
        <v>0.69604035908737727</v>
      </c>
      <c r="J171" s="271">
        <f t="shared" si="41"/>
        <v>0.70808115596067633</v>
      </c>
      <c r="K171" s="271">
        <f t="shared" si="41"/>
        <v>0.68533467988975882</v>
      </c>
      <c r="L171" s="271">
        <f t="shared" si="41"/>
        <v>0.68204852736796839</v>
      </c>
      <c r="M171" s="271">
        <f t="shared" si="41"/>
        <v>0.68552499002570655</v>
      </c>
      <c r="N171" s="271">
        <f t="shared" si="41"/>
        <v>0.6993809400742752</v>
      </c>
      <c r="O171" s="271">
        <f t="shared" si="41"/>
        <v>0.69928957145040882</v>
      </c>
      <c r="P171" s="271">
        <f t="shared" si="41"/>
        <v>0.6897888210697728</v>
      </c>
      <c r="Q171" s="271">
        <f t="shared" si="41"/>
        <v>0.70936731895822713</v>
      </c>
      <c r="R171" s="271">
        <f t="shared" si="41"/>
        <v>0.70305706965650627</v>
      </c>
      <c r="S171" s="271">
        <f t="shared" si="41"/>
        <v>0.68748726607548094</v>
      </c>
      <c r="T171" s="271">
        <f t="shared" si="41"/>
        <v>0.69307739295533177</v>
      </c>
      <c r="U171" s="271">
        <f t="shared" si="41"/>
        <v>0.689643081206463</v>
      </c>
      <c r="V171" s="271">
        <f t="shared" si="41"/>
        <v>0.69159104900412993</v>
      </c>
      <c r="W171" s="271">
        <f t="shared" si="41"/>
        <v>0.69145161072169914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0.6128858014549502</v>
      </c>
      <c r="C172" s="320">
        <f t="shared" si="42"/>
        <v>0.59388851974428314</v>
      </c>
      <c r="D172" s="320">
        <f t="shared" si="42"/>
        <v>0.58528268089452262</v>
      </c>
      <c r="E172" s="320">
        <f t="shared" si="42"/>
        <v>0.60621546207060106</v>
      </c>
      <c r="F172" s="320">
        <f t="shared" si="42"/>
        <v>0.61462889661056874</v>
      </c>
      <c r="G172" s="320">
        <f t="shared" si="42"/>
        <v>0.61953567755216277</v>
      </c>
      <c r="H172" s="320">
        <f t="shared" si="42"/>
        <v>0.58372382205059448</v>
      </c>
      <c r="I172" s="320">
        <f t="shared" si="42"/>
        <v>0.58463305834622226</v>
      </c>
      <c r="J172" s="320">
        <f t="shared" si="42"/>
        <v>0.60349690268036016</v>
      </c>
      <c r="K172" s="320">
        <f t="shared" si="42"/>
        <v>0.5678261314848263</v>
      </c>
      <c r="L172" s="320">
        <f t="shared" si="42"/>
        <v>0.56262653367021265</v>
      </c>
      <c r="M172" s="320">
        <f t="shared" si="42"/>
        <v>0.56819294082491378</v>
      </c>
      <c r="N172" s="320">
        <f t="shared" si="42"/>
        <v>0.58978077020719333</v>
      </c>
      <c r="O172" s="320">
        <f t="shared" si="42"/>
        <v>0.5894541187881146</v>
      </c>
      <c r="P172" s="320">
        <f t="shared" si="42"/>
        <v>0.57477207698754751</v>
      </c>
      <c r="Q172" s="320">
        <f t="shared" si="42"/>
        <v>0.60519155898526789</v>
      </c>
      <c r="R172" s="320">
        <f t="shared" si="42"/>
        <v>0.59512076945557657</v>
      </c>
      <c r="S172" s="320">
        <f t="shared" si="42"/>
        <v>0.57066809298492815</v>
      </c>
      <c r="T172" s="320">
        <f t="shared" si="42"/>
        <v>0.57913011815625781</v>
      </c>
      <c r="U172" s="320">
        <f t="shared" si="42"/>
        <v>0.57369738347796428</v>
      </c>
      <c r="V172" s="320">
        <f t="shared" si="42"/>
        <v>0.57674301240711501</v>
      </c>
      <c r="W172" s="320">
        <f t="shared" si="42"/>
        <v>0.57635721365638171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0.10124221848201077</v>
      </c>
      <c r="C173" s="320">
        <f t="shared" si="43"/>
        <v>0.10818475695587181</v>
      </c>
      <c r="D173" s="320">
        <f t="shared" si="43"/>
        <v>0.11128756151224981</v>
      </c>
      <c r="E173" s="320">
        <f t="shared" si="43"/>
        <v>0.10369967739668384</v>
      </c>
      <c r="F173" s="320">
        <f t="shared" si="43"/>
        <v>0.10070024869471884</v>
      </c>
      <c r="G173" s="320">
        <f t="shared" si="43"/>
        <v>9.8897685459327006E-2</v>
      </c>
      <c r="H173" s="320">
        <f t="shared" si="43"/>
        <v>0.11184677646905583</v>
      </c>
      <c r="I173" s="320">
        <f t="shared" si="43"/>
        <v>0.111407300741155</v>
      </c>
      <c r="J173" s="320">
        <f t="shared" si="43"/>
        <v>0.1045842532803162</v>
      </c>
      <c r="K173" s="320">
        <f t="shared" si="43"/>
        <v>0.11750854840493245</v>
      </c>
      <c r="L173" s="320">
        <f t="shared" si="43"/>
        <v>0.11942199369775572</v>
      </c>
      <c r="M173" s="320">
        <f t="shared" si="43"/>
        <v>0.11733204920079275</v>
      </c>
      <c r="N173" s="320">
        <f t="shared" si="43"/>
        <v>0.10960016986708182</v>
      </c>
      <c r="O173" s="320">
        <f t="shared" si="43"/>
        <v>0.10983545266229425</v>
      </c>
      <c r="P173" s="320">
        <f t="shared" si="43"/>
        <v>0.11501674408222536</v>
      </c>
      <c r="Q173" s="320">
        <f t="shared" si="43"/>
        <v>0.10417575997295922</v>
      </c>
      <c r="R173" s="320">
        <f t="shared" si="43"/>
        <v>0.10793630020092963</v>
      </c>
      <c r="S173" s="320">
        <f t="shared" si="43"/>
        <v>0.11681917309055274</v>
      </c>
      <c r="T173" s="320">
        <f t="shared" si="43"/>
        <v>0.11394727479907396</v>
      </c>
      <c r="U173" s="320">
        <f t="shared" si="43"/>
        <v>0.11594569772849866</v>
      </c>
      <c r="V173" s="320">
        <f t="shared" si="43"/>
        <v>0.1148480365970149</v>
      </c>
      <c r="W173" s="320">
        <f t="shared" si="43"/>
        <v>0.11509439706531746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8.1157179062879947E-2</v>
      </c>
      <c r="C174" s="271">
        <f t="shared" si="44"/>
        <v>8.6722415053576724E-2</v>
      </c>
      <c r="D174" s="271">
        <f t="shared" si="44"/>
        <v>8.9209666604902912E-2</v>
      </c>
      <c r="E174" s="271">
        <f t="shared" si="44"/>
        <v>8.3127112517204935E-2</v>
      </c>
      <c r="F174" s="271">
        <f t="shared" si="44"/>
        <v>8.0722728497360785E-2</v>
      </c>
      <c r="G174" s="271">
        <f t="shared" si="44"/>
        <v>7.9277768583796177E-2</v>
      </c>
      <c r="H174" s="271">
        <f t="shared" si="44"/>
        <v>8.9657941139623956E-2</v>
      </c>
      <c r="I174" s="271">
        <f t="shared" si="44"/>
        <v>8.9305651246358003E-2</v>
      </c>
      <c r="J174" s="271">
        <f t="shared" si="44"/>
        <v>8.3836200923791085E-2</v>
      </c>
      <c r="K174" s="271">
        <f t="shared" si="44"/>
        <v>9.4196496751132716E-2</v>
      </c>
      <c r="L174" s="271">
        <f t="shared" si="44"/>
        <v>9.5730341273556674E-2</v>
      </c>
      <c r="M174" s="271">
        <f t="shared" si="44"/>
        <v>9.4055012519261974E-2</v>
      </c>
      <c r="N174" s="271">
        <f t="shared" si="44"/>
        <v>8.7857029849709348E-2</v>
      </c>
      <c r="O174" s="271">
        <f t="shared" si="44"/>
        <v>8.8045635830769159E-2</v>
      </c>
      <c r="P174" s="271">
        <f t="shared" si="44"/>
        <v>9.2199031537117004E-2</v>
      </c>
      <c r="Q174" s="271">
        <f t="shared" si="44"/>
        <v>8.3508746972383946E-2</v>
      </c>
      <c r="R174" s="271">
        <f t="shared" si="44"/>
        <v>8.6523248642048453E-2</v>
      </c>
      <c r="S174" s="271">
        <f t="shared" si="44"/>
        <v>9.3643883852388518E-2</v>
      </c>
      <c r="T174" s="271">
        <f t="shared" si="44"/>
        <v>9.1341729994180221E-2</v>
      </c>
      <c r="U174" s="271">
        <f t="shared" si="44"/>
        <v>9.2943693779234032E-2</v>
      </c>
      <c r="V174" s="271">
        <f t="shared" si="44"/>
        <v>9.2063793256172907E-2</v>
      </c>
      <c r="W174" s="271">
        <f t="shared" si="44"/>
        <v>9.2261279254996581E-2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7.7535773778444242E-2</v>
      </c>
      <c r="C175" s="271">
        <f t="shared" si="45"/>
        <v>7.7607673700673729E-2</v>
      </c>
      <c r="D175" s="271">
        <f t="shared" si="45"/>
        <v>7.7629884954017389E-2</v>
      </c>
      <c r="E175" s="271">
        <f t="shared" si="45"/>
        <v>7.7565878549006137E-2</v>
      </c>
      <c r="F175" s="271">
        <f t="shared" si="45"/>
        <v>7.7552513582278076E-2</v>
      </c>
      <c r="G175" s="271">
        <f t="shared" si="45"/>
        <v>7.7531638284201246E-2</v>
      </c>
      <c r="H175" s="271">
        <f t="shared" si="45"/>
        <v>7.7633214379126098E-2</v>
      </c>
      <c r="I175" s="271">
        <f t="shared" si="45"/>
        <v>7.760345196901168E-2</v>
      </c>
      <c r="J175" s="271">
        <f t="shared" si="45"/>
        <v>7.7549423396282027E-2</v>
      </c>
      <c r="K175" s="271">
        <f t="shared" si="45"/>
        <v>7.7657037025310696E-2</v>
      </c>
      <c r="L175" s="271">
        <f t="shared" si="45"/>
        <v>7.7679971401338019E-2</v>
      </c>
      <c r="M175" s="271">
        <f t="shared" si="45"/>
        <v>7.764522570717676E-2</v>
      </c>
      <c r="N175" s="271">
        <f t="shared" si="45"/>
        <v>7.7602162746711043E-2</v>
      </c>
      <c r="O175" s="271">
        <f t="shared" si="45"/>
        <v>7.7631859420818752E-2</v>
      </c>
      <c r="P175" s="271">
        <f t="shared" si="45"/>
        <v>7.7642186911299357E-2</v>
      </c>
      <c r="Q175" s="271">
        <f t="shared" si="45"/>
        <v>7.7594774056831392E-2</v>
      </c>
      <c r="R175" s="271">
        <f t="shared" si="45"/>
        <v>7.765257697540226E-2</v>
      </c>
      <c r="S175" s="271">
        <f t="shared" si="45"/>
        <v>7.7732028351497909E-2</v>
      </c>
      <c r="T175" s="271">
        <f t="shared" si="45"/>
        <v>7.7754153758290978E-2</v>
      </c>
      <c r="U175" s="271">
        <f t="shared" si="45"/>
        <v>7.7777915986317323E-2</v>
      </c>
      <c r="V175" s="271">
        <f t="shared" si="45"/>
        <v>7.7770160834472565E-2</v>
      </c>
      <c r="W175" s="271">
        <f t="shared" si="45"/>
        <v>7.7797493926261396E-2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5.2676544925085715E-2</v>
      </c>
      <c r="C176" s="320">
        <f t="shared" si="46"/>
        <v>5.1043759239545509E-2</v>
      </c>
      <c r="D176" s="320">
        <f t="shared" si="46"/>
        <v>5.0304101287425761E-2</v>
      </c>
      <c r="E176" s="320">
        <f t="shared" si="46"/>
        <v>5.2103240026504113E-2</v>
      </c>
      <c r="F176" s="320">
        <f t="shared" si="46"/>
        <v>5.2826361138898562E-2</v>
      </c>
      <c r="G176" s="320">
        <f t="shared" si="46"/>
        <v>5.3248091037182747E-2</v>
      </c>
      <c r="H176" s="320">
        <f t="shared" si="46"/>
        <v>5.0170119887091288E-2</v>
      </c>
      <c r="I176" s="320">
        <f t="shared" si="46"/>
        <v>5.0248267278433116E-2</v>
      </c>
      <c r="J176" s="320">
        <f t="shared" si="46"/>
        <v>5.1869584236940089E-2</v>
      </c>
      <c r="K176" s="320">
        <f t="shared" si="46"/>
        <v>4.8803739055124251E-2</v>
      </c>
      <c r="L176" s="320">
        <f t="shared" si="46"/>
        <v>4.8356842019455192E-2</v>
      </c>
      <c r="M176" s="320">
        <f t="shared" si="46"/>
        <v>4.8835265725567886E-2</v>
      </c>
      <c r="N176" s="320">
        <f t="shared" si="46"/>
        <v>5.0690704800173923E-2</v>
      </c>
      <c r="O176" s="320">
        <f t="shared" si="46"/>
        <v>5.0662629638192486E-2</v>
      </c>
      <c r="P176" s="320">
        <f t="shared" si="46"/>
        <v>4.9400731854521297E-2</v>
      </c>
      <c r="Q176" s="320">
        <f t="shared" si="46"/>
        <v>5.2015237209755115E-2</v>
      </c>
      <c r="R176" s="320">
        <f t="shared" si="46"/>
        <v>5.1149669112350186E-2</v>
      </c>
      <c r="S176" s="320">
        <f t="shared" si="46"/>
        <v>4.9048001056756656E-2</v>
      </c>
      <c r="T176" s="320">
        <f t="shared" si="46"/>
        <v>4.9775298455450791E-2</v>
      </c>
      <c r="U176" s="320">
        <f t="shared" si="46"/>
        <v>4.9308363682826206E-2</v>
      </c>
      <c r="V176" s="320">
        <f t="shared" si="46"/>
        <v>4.9570130571095945E-2</v>
      </c>
      <c r="W176" s="320">
        <f t="shared" si="46"/>
        <v>4.9536971791472054E-2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2.4859228853358523E-2</v>
      </c>
      <c r="C177" s="320">
        <f t="shared" si="47"/>
        <v>2.6563914461128223E-2</v>
      </c>
      <c r="D177" s="320">
        <f t="shared" si="47"/>
        <v>2.7325783666591635E-2</v>
      </c>
      <c r="E177" s="320">
        <f t="shared" si="47"/>
        <v>2.546263852250202E-2</v>
      </c>
      <c r="F177" s="320">
        <f t="shared" si="47"/>
        <v>2.4726152443379511E-2</v>
      </c>
      <c r="G177" s="320">
        <f t="shared" si="47"/>
        <v>2.4283547247018505E-2</v>
      </c>
      <c r="H177" s="320">
        <f t="shared" si="47"/>
        <v>2.7463094492034823E-2</v>
      </c>
      <c r="I177" s="320">
        <f t="shared" si="47"/>
        <v>2.7355184690578575E-2</v>
      </c>
      <c r="J177" s="320">
        <f t="shared" si="47"/>
        <v>2.5679839159341942E-2</v>
      </c>
      <c r="K177" s="320">
        <f t="shared" si="47"/>
        <v>2.8853297970186459E-2</v>
      </c>
      <c r="L177" s="320">
        <f t="shared" si="47"/>
        <v>2.9323129381882827E-2</v>
      </c>
      <c r="M177" s="320">
        <f t="shared" si="47"/>
        <v>2.8809959981608877E-2</v>
      </c>
      <c r="N177" s="320">
        <f t="shared" si="47"/>
        <v>2.6911457946537126E-2</v>
      </c>
      <c r="O177" s="320">
        <f t="shared" si="47"/>
        <v>2.6969229782626267E-2</v>
      </c>
      <c r="P177" s="320">
        <f t="shared" si="47"/>
        <v>2.8241455056778064E-2</v>
      </c>
      <c r="Q177" s="320">
        <f t="shared" si="47"/>
        <v>2.5579536847076277E-2</v>
      </c>
      <c r="R177" s="320">
        <f t="shared" si="47"/>
        <v>2.6502907863052063E-2</v>
      </c>
      <c r="S177" s="320">
        <f t="shared" si="47"/>
        <v>2.868402729474125E-2</v>
      </c>
      <c r="T177" s="320">
        <f t="shared" si="47"/>
        <v>2.797885530284018E-2</v>
      </c>
      <c r="U177" s="320">
        <f t="shared" si="47"/>
        <v>2.8469552303491106E-2</v>
      </c>
      <c r="V177" s="320">
        <f t="shared" si="47"/>
        <v>2.820003026337661E-2</v>
      </c>
      <c r="W177" s="320">
        <f t="shared" si="47"/>
        <v>2.8260522134789343E-2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7.4428763362795136E-2</v>
      </c>
      <c r="C178" s="321">
        <f t="shared" si="48"/>
        <v>7.953260799357946E-2</v>
      </c>
      <c r="D178" s="321">
        <f t="shared" si="48"/>
        <v>8.1813651510308547E-2</v>
      </c>
      <c r="E178" s="321">
        <f t="shared" si="48"/>
        <v>7.6235377547829969E-2</v>
      </c>
      <c r="F178" s="321">
        <f t="shared" si="48"/>
        <v>7.4030331348434411E-2</v>
      </c>
      <c r="G178" s="321">
        <f t="shared" si="48"/>
        <v>7.2705167256763639E-2</v>
      </c>
      <c r="H178" s="321">
        <f t="shared" si="48"/>
        <v>8.2224761404116817E-2</v>
      </c>
      <c r="I178" s="321">
        <f t="shared" si="48"/>
        <v>8.1901678450719925E-2</v>
      </c>
      <c r="J178" s="321">
        <f t="shared" si="48"/>
        <v>7.6885678283100833E-2</v>
      </c>
      <c r="K178" s="321">
        <f t="shared" si="48"/>
        <v>8.6387043601680022E-2</v>
      </c>
      <c r="L178" s="321">
        <f t="shared" si="48"/>
        <v>8.7793723236347487E-2</v>
      </c>
      <c r="M178" s="321">
        <f t="shared" si="48"/>
        <v>8.6257289259118158E-2</v>
      </c>
      <c r="N178" s="321">
        <f t="shared" si="48"/>
        <v>8.0573156434819049E-2</v>
      </c>
      <c r="O178" s="321">
        <f t="shared" si="48"/>
        <v>8.0746125851637179E-2</v>
      </c>
      <c r="P178" s="321">
        <f t="shared" si="48"/>
        <v>8.4555180204552771E-2</v>
      </c>
      <c r="Q178" s="321">
        <f t="shared" si="48"/>
        <v>7.6585372223391582E-2</v>
      </c>
      <c r="R178" s="321">
        <f t="shared" si="48"/>
        <v>7.9349953669160825E-2</v>
      </c>
      <c r="S178" s="321">
        <f t="shared" si="48"/>
        <v>8.588024561847267E-2</v>
      </c>
      <c r="T178" s="321">
        <f t="shared" si="48"/>
        <v>8.3768954088679959E-2</v>
      </c>
      <c r="U178" s="321">
        <f t="shared" si="48"/>
        <v>8.5238105491554139E-2</v>
      </c>
      <c r="V178" s="321">
        <f t="shared" si="48"/>
        <v>8.4431153986216867E-2</v>
      </c>
      <c r="W178" s="321">
        <f t="shared" si="48"/>
        <v>8.4612267214197845E-2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0.57041245227905557</v>
      </c>
      <c r="C183" s="322">
        <f>IF(C$5=0,0,C$5/NMM_fec!C$5)</f>
        <v>0.57361670965781342</v>
      </c>
      <c r="D183" s="322">
        <f>IF(D$5=0,0,D$5/NMM_fec!D$5)</f>
        <v>0.57516763588327702</v>
      </c>
      <c r="E183" s="322">
        <f>IF(E$5=0,0,E$5/NMM_fec!E$5)</f>
        <v>0.57218913089274592</v>
      </c>
      <c r="F183" s="322">
        <f>IF(F$5=0,0,F$5/NMM_fec!F$5)</f>
        <v>0.57600628997663894</v>
      </c>
      <c r="G183" s="322">
        <f>IF(G$5=0,0,G$5/NMM_fec!G$5)</f>
        <v>0.57483227705608553</v>
      </c>
      <c r="H183" s="322">
        <f>IF(H$5=0,0,H$5/NMM_fec!H$5)</f>
        <v>0.57767828519642894</v>
      </c>
      <c r="I183" s="322">
        <f>IF(I$5=0,0,I$5/NMM_fec!I$5)</f>
        <v>0.57822084227139259</v>
      </c>
      <c r="J183" s="322">
        <f>IF(J$5=0,0,J$5/NMM_fec!J$5)</f>
        <v>0.57490677087433184</v>
      </c>
      <c r="K183" s="322">
        <f>IF(K$5=0,0,K$5/NMM_fec!K$5)</f>
        <v>0.57779024267586154</v>
      </c>
      <c r="L183" s="322">
        <f>IF(L$5=0,0,L$5/NMM_fec!L$5)</f>
        <v>0.57949102747431991</v>
      </c>
      <c r="M183" s="322">
        <f>IF(M$5=0,0,M$5/NMM_fec!M$5)</f>
        <v>0.57858934353602431</v>
      </c>
      <c r="N183" s="322">
        <f>IF(N$5=0,0,N$5/NMM_fec!N$5)</f>
        <v>0.57798336128569727</v>
      </c>
      <c r="O183" s="322">
        <f>IF(O$5=0,0,O$5/NMM_fec!O$5)</f>
        <v>0.57950678739747852</v>
      </c>
      <c r="P183" s="322">
        <f>IF(P$5=0,0,P$5/NMM_fec!P$5)</f>
        <v>0.58500700409862849</v>
      </c>
      <c r="Q183" s="322">
        <f>IF(Q$5=0,0,Q$5/NMM_fec!Q$5)</f>
        <v>0.57819979190502002</v>
      </c>
      <c r="R183" s="322">
        <f>IF(R$5=0,0,R$5/NMM_fec!R$5)</f>
        <v>0.5817250633256501</v>
      </c>
      <c r="S183" s="322">
        <f>IF(S$5=0,0,S$5/NMM_fec!S$5)</f>
        <v>0.58704003161624829</v>
      </c>
      <c r="T183" s="322">
        <f>IF(T$5=0,0,T$5/NMM_fec!T$5)</f>
        <v>0.58674191937655085</v>
      </c>
      <c r="U183" s="322">
        <f>IF(U$5=0,0,U$5/NMM_fec!U$5)</f>
        <v>0.58813304196980487</v>
      </c>
      <c r="V183" s="322">
        <f>IF(V$5=0,0,V$5/NMM_fec!V$5)</f>
        <v>0.58508353108586963</v>
      </c>
      <c r="W183" s="322">
        <f>IF(W$5=0,0,W$5/NMM_fec!W$5)</f>
        <v>0.58239275394977774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0.4851454895278331</v>
      </c>
      <c r="C184" s="275">
        <f>IF(C$6=0,0,C$6/NMM_fec!C$6)</f>
        <v>0.48514548952783293</v>
      </c>
      <c r="D184" s="275">
        <f>IF(D$6=0,0,D$6/NMM_fec!D$6)</f>
        <v>0.48637126062964059</v>
      </c>
      <c r="E184" s="275">
        <f>IF(E$6=0,0,E$6/NMM_fec!E$6)</f>
        <v>0.48637126062964037</v>
      </c>
      <c r="F184" s="275">
        <f>IF(F$6=0,0,F$6/NMM_fec!F$6)</f>
        <v>0.49078440983546368</v>
      </c>
      <c r="G184" s="275">
        <f>IF(G$6=0,0,G$6/NMM_fec!G$6)</f>
        <v>0.49078440983546368</v>
      </c>
      <c r="H184" s="275">
        <f>IF(H$6=0,0,H$6/NMM_fec!H$6)</f>
        <v>0.49078440983546379</v>
      </c>
      <c r="I184" s="275">
        <f>IF(I$6=0,0,I$6/NMM_fec!I$6)</f>
        <v>0.4907844098354639</v>
      </c>
      <c r="J184" s="275">
        <f>IF(J$6=0,0,J$6/NMM_fec!J$6)</f>
        <v>0.49078440983546379</v>
      </c>
      <c r="K184" s="275">
        <f>IF(K$6=0,0,K$6/NMM_fec!K$6)</f>
        <v>0.49078440983546412</v>
      </c>
      <c r="L184" s="275">
        <f>IF(L$6=0,0,L$6/NMM_fec!L$6)</f>
        <v>0.49078440983546395</v>
      </c>
      <c r="M184" s="275">
        <f>IF(M$6=0,0,M$6/NMM_fec!M$6)</f>
        <v>0.49078440983546373</v>
      </c>
      <c r="N184" s="275">
        <f>IF(N$6=0,0,N$6/NMM_fec!N$6)</f>
        <v>0.49078440983546384</v>
      </c>
      <c r="O184" s="275">
        <f>IF(O$6=0,0,O$6/NMM_fec!O$6)</f>
        <v>0.49078440983546401</v>
      </c>
      <c r="P184" s="275">
        <f>IF(P$6=0,0,P$6/NMM_fec!P$6)</f>
        <v>0.49078440983546379</v>
      </c>
      <c r="Q184" s="275">
        <f>IF(Q$6=0,0,Q$6/NMM_fec!Q$6)</f>
        <v>0.49078440983546401</v>
      </c>
      <c r="R184" s="275">
        <f>IF(R$6=0,0,R$6/NMM_fec!R$6)</f>
        <v>0.49078440983546395</v>
      </c>
      <c r="S184" s="275">
        <f>IF(S$6=0,0,S$6/NMM_fec!S$6)</f>
        <v>0.4907844098354639</v>
      </c>
      <c r="T184" s="275">
        <f>IF(T$6=0,0,T$6/NMM_fec!T$6)</f>
        <v>0.49078440983546379</v>
      </c>
      <c r="U184" s="275">
        <f>IF(U$6=0,0,U$6/NMM_fec!U$6)</f>
        <v>0.49078440983546384</v>
      </c>
      <c r="V184" s="275">
        <f>IF(V$6=0,0,V$6/NMM_fec!V$6)</f>
        <v>0.49078440983546395</v>
      </c>
      <c r="W184" s="275">
        <f>IF(W$6=0,0,W$6/NMM_fec!W$6)</f>
        <v>0.49078440983546379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0.12567326199024459</v>
      </c>
      <c r="C185" s="276">
        <f>IF(C$7=0,0,C$7/NMM_fec!C$7)</f>
        <v>0.12567326199024459</v>
      </c>
      <c r="D185" s="276">
        <f>IF(D$7=0,0,D$7/NMM_fec!D$7)</f>
        <v>0.12599078870365882</v>
      </c>
      <c r="E185" s="276">
        <f>IF(E$7=0,0,E$7/NMM_fec!E$7)</f>
        <v>0.12599078870365882</v>
      </c>
      <c r="F185" s="276">
        <f>IF(F$7=0,0,F$7/NMM_fec!F$7)</f>
        <v>0.12713398155676614</v>
      </c>
      <c r="G185" s="276">
        <f>IF(G$7=0,0,G$7/NMM_fec!G$7)</f>
        <v>0.12713398155676617</v>
      </c>
      <c r="H185" s="276">
        <f>IF(H$7=0,0,H$7/NMM_fec!H$7)</f>
        <v>0.12713398155676614</v>
      </c>
      <c r="I185" s="276">
        <f>IF(I$7=0,0,I$7/NMM_fec!I$7)</f>
        <v>0.12713398155676614</v>
      </c>
      <c r="J185" s="276">
        <f>IF(J$7=0,0,J$7/NMM_fec!J$7)</f>
        <v>0.12713398155676614</v>
      </c>
      <c r="K185" s="276">
        <f>IF(K$7=0,0,K$7/NMM_fec!K$7)</f>
        <v>0.12713398155676617</v>
      </c>
      <c r="L185" s="276">
        <f>IF(L$7=0,0,L$7/NMM_fec!L$7)</f>
        <v>0.12713398155676614</v>
      </c>
      <c r="M185" s="276">
        <f>IF(M$7=0,0,M$7/NMM_fec!M$7)</f>
        <v>0.12713398155676617</v>
      </c>
      <c r="N185" s="276">
        <f>IF(N$7=0,0,N$7/NMM_fec!N$7)</f>
        <v>0.12713398155676614</v>
      </c>
      <c r="O185" s="276">
        <f>IF(O$7=0,0,O$7/NMM_fec!O$7)</f>
        <v>0.12713398155676622</v>
      </c>
      <c r="P185" s="276">
        <f>IF(P$7=0,0,P$7/NMM_fec!P$7)</f>
        <v>0.1271339815567662</v>
      </c>
      <c r="Q185" s="276">
        <f>IF(Q$7=0,0,Q$7/NMM_fec!Q$7)</f>
        <v>0.1271339815567662</v>
      </c>
      <c r="R185" s="276">
        <f>IF(R$7=0,0,R$7/NMM_fec!R$7)</f>
        <v>0.1271339815567662</v>
      </c>
      <c r="S185" s="276">
        <f>IF(S$7=0,0,S$7/NMM_fec!S$7)</f>
        <v>0.12713398155676614</v>
      </c>
      <c r="T185" s="276">
        <f>IF(T$7=0,0,T$7/NMM_fec!T$7)</f>
        <v>0.12713398155676617</v>
      </c>
      <c r="U185" s="276">
        <f>IF(U$7=0,0,U$7/NMM_fec!U$7)</f>
        <v>0.1271339815567662</v>
      </c>
      <c r="V185" s="276">
        <f>IF(V$7=0,0,V$7/NMM_fec!V$7)</f>
        <v>0.1271339815567662</v>
      </c>
      <c r="W185" s="276">
        <f>IF(W$7=0,0,W$7/NMM_fec!W$7)</f>
        <v>0.12713398155676617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0.68888875243359549</v>
      </c>
      <c r="C186" s="276">
        <f>IF(C$8=0,0,C$8/NMM_fec!C$8)</f>
        <v>0.68888875243359526</v>
      </c>
      <c r="D186" s="276">
        <f>IF(D$8=0,0,D$8/NMM_fec!D$8)</f>
        <v>0.69062930231671438</v>
      </c>
      <c r="E186" s="276">
        <f>IF(E$8=0,0,E$8/NMM_fec!E$8)</f>
        <v>0.69062930231671416</v>
      </c>
      <c r="F186" s="276">
        <f>IF(F$8=0,0,F$8/NMM_fec!F$8)</f>
        <v>0.69689581188204441</v>
      </c>
      <c r="G186" s="276">
        <f>IF(G$8=0,0,G$8/NMM_fec!G$8)</f>
        <v>0.69689581188204419</v>
      </c>
      <c r="H186" s="276">
        <f>IF(H$8=0,0,H$8/NMM_fec!H$8)</f>
        <v>0.6968958118820443</v>
      </c>
      <c r="I186" s="276">
        <f>IF(I$8=0,0,I$8/NMM_fec!I$8)</f>
        <v>0.69689581188204441</v>
      </c>
      <c r="J186" s="276">
        <f>IF(J$8=0,0,J$8/NMM_fec!J$8)</f>
        <v>0.69689581188204464</v>
      </c>
      <c r="K186" s="276">
        <f>IF(K$8=0,0,K$8/NMM_fec!K$8)</f>
        <v>0.69689581188204441</v>
      </c>
      <c r="L186" s="276">
        <f>IF(L$8=0,0,L$8/NMM_fec!L$8)</f>
        <v>0.69689581188204475</v>
      </c>
      <c r="M186" s="276">
        <f>IF(M$8=0,0,M$8/NMM_fec!M$8)</f>
        <v>0.69689581188204452</v>
      </c>
      <c r="N186" s="276">
        <f>IF(N$8=0,0,N$8/NMM_fec!N$8)</f>
        <v>0.6968958118820443</v>
      </c>
      <c r="O186" s="276">
        <f>IF(O$8=0,0,O$8/NMM_fec!O$8)</f>
        <v>0.6968958118820443</v>
      </c>
      <c r="P186" s="276">
        <f>IF(P$8=0,0,P$8/NMM_fec!P$8)</f>
        <v>0.69689581188204441</v>
      </c>
      <c r="Q186" s="276">
        <f>IF(Q$8=0,0,Q$8/NMM_fec!Q$8)</f>
        <v>0.69689581188204464</v>
      </c>
      <c r="R186" s="276">
        <f>IF(R$8=0,0,R$8/NMM_fec!R$8)</f>
        <v>0.6968958118820443</v>
      </c>
      <c r="S186" s="276">
        <f>IF(S$8=0,0,S$8/NMM_fec!S$8)</f>
        <v>0.69689581188204441</v>
      </c>
      <c r="T186" s="276">
        <f>IF(T$8=0,0,T$8/NMM_fec!T$8)</f>
        <v>0.69689581188204441</v>
      </c>
      <c r="U186" s="276">
        <f>IF(U$8=0,0,U$8/NMM_fec!U$8)</f>
        <v>0.69689581188204441</v>
      </c>
      <c r="V186" s="276">
        <f>IF(V$8=0,0,V$8/NMM_fec!V$8)</f>
        <v>0.69689581188204475</v>
      </c>
      <c r="W186" s="276">
        <f>IF(W$8=0,0,W$8/NMM_fec!W$8)</f>
        <v>0.69689581188204475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0.47951769086473434</v>
      </c>
      <c r="C187" s="276">
        <f>IF(C$9=0,0,C$9/NMM_fec!C$9)</f>
        <v>0.47951769086473439</v>
      </c>
      <c r="D187" s="276">
        <f>IF(D$9=0,0,D$9/NMM_fec!D$9)</f>
        <v>0.48072924274134693</v>
      </c>
      <c r="E187" s="276">
        <f>IF(E$9=0,0,E$9/NMM_fec!E$9)</f>
        <v>0.48072924274134693</v>
      </c>
      <c r="F187" s="276">
        <f>IF(F$9=0,0,F$9/NMM_fec!F$9)</f>
        <v>0.48509119840680609</v>
      </c>
      <c r="G187" s="276">
        <f>IF(G$9=0,0,G$9/NMM_fec!G$9)</f>
        <v>0.48509119840680598</v>
      </c>
      <c r="H187" s="276">
        <f>IF(H$9=0,0,H$9/NMM_fec!H$9)</f>
        <v>0.48509119840680587</v>
      </c>
      <c r="I187" s="276">
        <f>IF(I$9=0,0,I$9/NMM_fec!I$9)</f>
        <v>0.48509119840680598</v>
      </c>
      <c r="J187" s="276">
        <f>IF(J$9=0,0,J$9/NMM_fec!J$9)</f>
        <v>0.48509119840680637</v>
      </c>
      <c r="K187" s="276">
        <f>IF(K$9=0,0,K$9/NMM_fec!K$9)</f>
        <v>0.48509119840680587</v>
      </c>
      <c r="L187" s="276">
        <f>IF(L$9=0,0,L$9/NMM_fec!L$9)</f>
        <v>0.48509119840680631</v>
      </c>
      <c r="M187" s="276">
        <f>IF(M$9=0,0,M$9/NMM_fec!M$9)</f>
        <v>0.48509119840680631</v>
      </c>
      <c r="N187" s="276">
        <f>IF(N$9=0,0,N$9/NMM_fec!N$9)</f>
        <v>0.48509119840680615</v>
      </c>
      <c r="O187" s="276">
        <f>IF(O$9=0,0,O$9/NMM_fec!O$9)</f>
        <v>0.4850911984068062</v>
      </c>
      <c r="P187" s="276">
        <f>IF(P$9=0,0,P$9/NMM_fec!P$9)</f>
        <v>0.48509119840680615</v>
      </c>
      <c r="Q187" s="276">
        <f>IF(Q$9=0,0,Q$9/NMM_fec!Q$9)</f>
        <v>0.4850911984068062</v>
      </c>
      <c r="R187" s="276">
        <f>IF(R$9=0,0,R$9/NMM_fec!R$9)</f>
        <v>0.48509119840680598</v>
      </c>
      <c r="S187" s="276">
        <f>IF(S$9=0,0,S$9/NMM_fec!S$9)</f>
        <v>0.48509119840680592</v>
      </c>
      <c r="T187" s="276">
        <f>IF(T$9=0,0,T$9/NMM_fec!T$9)</f>
        <v>0.48509119840680615</v>
      </c>
      <c r="U187" s="276">
        <f>IF(U$9=0,0,U$9/NMM_fec!U$9)</f>
        <v>0.48509119840680609</v>
      </c>
      <c r="V187" s="276">
        <f>IF(V$9=0,0,V$9/NMM_fec!V$9)</f>
        <v>0.48509119840680609</v>
      </c>
      <c r="W187" s="276">
        <f>IF(W$9=0,0,W$9/NMM_fec!W$9)</f>
        <v>0.48509119840680626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0.72961044921679097</v>
      </c>
      <c r="C188" s="277">
        <f>IF(C$10=0,0,C$10/NMM_fec!C$10)</f>
        <v>0.73640862735416435</v>
      </c>
      <c r="D188" s="277">
        <f>IF(D$10=0,0,D$10/NMM_fec!D$10)</f>
        <v>0.74263882675066473</v>
      </c>
      <c r="E188" s="277">
        <f>IF(E$10=0,0,E$10/NMM_fec!E$10)</f>
        <v>0.73450898012665411</v>
      </c>
      <c r="F188" s="277">
        <f>IF(F$10=0,0,F$10/NMM_fec!F$10)</f>
        <v>0.73905585725111378</v>
      </c>
      <c r="G188" s="277">
        <f>IF(G$10=0,0,G$10/NMM_fec!G$10)</f>
        <v>0.73835710359136431</v>
      </c>
      <c r="H188" s="277">
        <f>IF(H$10=0,0,H$10/NMM_fec!H$10)</f>
        <v>0.75556826444040293</v>
      </c>
      <c r="I188" s="277">
        <f>IF(I$10=0,0,I$10/NMM_fec!I$10)</f>
        <v>0.7554144321964068</v>
      </c>
      <c r="J188" s="277">
        <f>IF(J$10=0,0,J$10/NMM_fec!J$10)</f>
        <v>0.74842091366898089</v>
      </c>
      <c r="K188" s="277">
        <f>IF(K$10=0,0,K$10/NMM_fec!K$10)</f>
        <v>0.76600123455026314</v>
      </c>
      <c r="L188" s="277">
        <f>IF(L$10=0,0,L$10/NMM_fec!L$10)</f>
        <v>0.76691145932588622</v>
      </c>
      <c r="M188" s="277">
        <f>IF(M$10=0,0,M$10/NMM_fec!M$10)</f>
        <v>0.76676716880360407</v>
      </c>
      <c r="N188" s="277">
        <f>IF(N$10=0,0,N$10/NMM_fec!N$10)</f>
        <v>0.75499254250476566</v>
      </c>
      <c r="O188" s="277">
        <f>IF(O$10=0,0,O$10/NMM_fec!O$10)</f>
        <v>0.75433074953993395</v>
      </c>
      <c r="P188" s="277">
        <f>IF(P$10=0,0,P$10/NMM_fec!P$10)</f>
        <v>0.75876297287759786</v>
      </c>
      <c r="Q188" s="277">
        <f>IF(Q$10=0,0,Q$10/NMM_fec!Q$10)</f>
        <v>0.74762282493332488</v>
      </c>
      <c r="R188" s="277">
        <f>IF(R$10=0,0,R$10/NMM_fec!R$10)</f>
        <v>0.75025627551790319</v>
      </c>
      <c r="S188" s="277">
        <f>IF(S$10=0,0,S$10/NMM_fec!S$10)</f>
        <v>0.75882677065207083</v>
      </c>
      <c r="T188" s="277">
        <f>IF(T$10=0,0,T$10/NMM_fec!T$10)</f>
        <v>0.75511742474747445</v>
      </c>
      <c r="U188" s="277">
        <f>IF(U$10=0,0,U$10/NMM_fec!U$10)</f>
        <v>0.75774223938194174</v>
      </c>
      <c r="V188" s="277">
        <f>IF(V$10=0,0,V$10/NMM_fec!V$10)</f>
        <v>0.75849639175753625</v>
      </c>
      <c r="W188" s="277">
        <f>IF(W$10=0,0,W$10/NMM_fec!W$10)</f>
        <v>0.7629008265822399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0.67752310628399071</v>
      </c>
      <c r="C189" s="278">
        <f>IF(C$16=0,0,C$16/NMM_fec!C$16)</f>
        <v>0.67752310628399082</v>
      </c>
      <c r="D189" s="278">
        <f>IF(D$16=0,0,D$16/NMM_fec!D$16)</f>
        <v>0.67923493966679316</v>
      </c>
      <c r="E189" s="278">
        <f>IF(E$16=0,0,E$16/NMM_fec!E$16)</f>
        <v>0.67923493966679305</v>
      </c>
      <c r="F189" s="278">
        <f>IF(F$16=0,0,F$16/NMM_fec!F$16)</f>
        <v>0.68539806108699641</v>
      </c>
      <c r="G189" s="278">
        <f>IF(G$16=0,0,G$16/NMM_fec!G$16)</f>
        <v>0.68539806108699664</v>
      </c>
      <c r="H189" s="278">
        <f>IF(H$16=0,0,H$16/NMM_fec!H$16)</f>
        <v>0.68539806108699641</v>
      </c>
      <c r="I189" s="278">
        <f>IF(I$16=0,0,I$16/NMM_fec!I$16)</f>
        <v>0.68539806108699686</v>
      </c>
      <c r="J189" s="278">
        <f>IF(J$16=0,0,J$16/NMM_fec!J$16)</f>
        <v>0.68539806108699686</v>
      </c>
      <c r="K189" s="278">
        <f>IF(K$16=0,0,K$16/NMM_fec!K$16)</f>
        <v>0.68539806108699686</v>
      </c>
      <c r="L189" s="278">
        <f>IF(L$16=0,0,L$16/NMM_fec!L$16)</f>
        <v>0.68539806108699697</v>
      </c>
      <c r="M189" s="278">
        <f>IF(M$16=0,0,M$16/NMM_fec!M$16)</f>
        <v>0.68539806108699675</v>
      </c>
      <c r="N189" s="278">
        <f>IF(N$16=0,0,N$16/NMM_fec!N$16)</f>
        <v>0.68539806108699697</v>
      </c>
      <c r="O189" s="278">
        <f>IF(O$16=0,0,O$16/NMM_fec!O$16)</f>
        <v>0.68539806108699697</v>
      </c>
      <c r="P189" s="278">
        <f>IF(P$16=0,0,P$16/NMM_fec!P$16)</f>
        <v>0.68539806108699664</v>
      </c>
      <c r="Q189" s="278">
        <f>IF(Q$16=0,0,Q$16/NMM_fec!Q$16)</f>
        <v>0.68539806108699697</v>
      </c>
      <c r="R189" s="278">
        <f>IF(R$16=0,0,R$16/NMM_fec!R$16)</f>
        <v>0.68539806108699697</v>
      </c>
      <c r="S189" s="278">
        <f>IF(S$16=0,0,S$16/NMM_fec!S$16)</f>
        <v>0.68539806108699686</v>
      </c>
      <c r="T189" s="278">
        <f>IF(T$16=0,0,T$16/NMM_fec!T$16)</f>
        <v>0.68539806108699686</v>
      </c>
      <c r="U189" s="278">
        <f>IF(U$16=0,0,U$16/NMM_fec!U$16)</f>
        <v>0.68539806108699686</v>
      </c>
      <c r="V189" s="278">
        <f>IF(V$16=0,0,V$16/NMM_fec!V$16)</f>
        <v>0.68539806108699675</v>
      </c>
      <c r="W189" s="278">
        <f>IF(W$16=0,0,W$16/NMM_fec!W$16)</f>
        <v>0.68539806108699697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0.46116141562847524</v>
      </c>
      <c r="C190" s="278">
        <f>IF(C$17=0,0,C$17/NMM_fec!C$17)</f>
        <v>0.46412128871010838</v>
      </c>
      <c r="D190" s="278">
        <f>IF(D$17=0,0,D$17/NMM_fec!D$17)</f>
        <v>0.46535496841844665</v>
      </c>
      <c r="E190" s="278">
        <f>IF(E$17=0,0,E$17/NMM_fec!E$17)</f>
        <v>0.46316809355282845</v>
      </c>
      <c r="F190" s="278">
        <f>IF(F$17=0,0,F$17/NMM_fec!F$17)</f>
        <v>0.46762827707746474</v>
      </c>
      <c r="G190" s="278">
        <f>IF(G$17=0,0,G$17/NMM_fec!G$17)</f>
        <v>0.4664435033162862</v>
      </c>
      <c r="H190" s="278">
        <f>IF(H$17=0,0,H$17/NMM_fec!H$17)</f>
        <v>0.46826903249548824</v>
      </c>
      <c r="I190" s="278">
        <f>IF(I$17=0,0,I$17/NMM_fec!I$17)</f>
        <v>0.46533339622269815</v>
      </c>
      <c r="J190" s="278">
        <f>IF(J$17=0,0,J$17/NMM_fec!J$17)</f>
        <v>0.46341614789965885</v>
      </c>
      <c r="K190" s="278">
        <f>IF(K$17=0,0,K$17/NMM_fec!K$17)</f>
        <v>0.46618025824019577</v>
      </c>
      <c r="L190" s="278">
        <f>IF(L$17=0,0,L$17/NMM_fec!L$17)</f>
        <v>0.46611926401034948</v>
      </c>
      <c r="M190" s="278">
        <f>IF(M$17=0,0,M$17/NMM_fec!M$17)</f>
        <v>0.46238195889014949</v>
      </c>
      <c r="N190" s="278">
        <f>IF(N$17=0,0,N$17/NMM_fec!N$17)</f>
        <v>0.46111378939497549</v>
      </c>
      <c r="O190" s="278">
        <f>IF(O$17=0,0,O$17/NMM_fec!O$17)</f>
        <v>0.46211682754115679</v>
      </c>
      <c r="P190" s="278">
        <f>IF(P$17=0,0,P$17/NMM_fec!P$17)</f>
        <v>0.46246903499315395</v>
      </c>
      <c r="Q190" s="278">
        <f>IF(Q$17=0,0,Q$17/NMM_fec!Q$17)</f>
        <v>0.46076521299788942</v>
      </c>
      <c r="R190" s="278">
        <f>IF(R$17=0,0,R$17/NMM_fec!R$17)</f>
        <v>0.46127919643856075</v>
      </c>
      <c r="S190" s="278">
        <f>IF(S$17=0,0,S$17/NMM_fec!S$17)</f>
        <v>0.46499092039707979</v>
      </c>
      <c r="T190" s="278">
        <f>IF(T$17=0,0,T$17/NMM_fec!T$17)</f>
        <v>0.46426840822785148</v>
      </c>
      <c r="U190" s="278">
        <f>IF(U$17=0,0,U$17/NMM_fec!U$17)</f>
        <v>0.4643811879037672</v>
      </c>
      <c r="V190" s="278">
        <f>IF(V$17=0,0,V$17/NMM_fec!V$17)</f>
        <v>0.46121095894135822</v>
      </c>
      <c r="W190" s="278">
        <f>IF(W$17=0,0,W$17/NMM_fec!W$17)</f>
        <v>0.46207136792890963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0.62502896708596534</v>
      </c>
      <c r="C191" s="278">
        <f>IF(C$25=0,0,C$25/NMM_fec!C$25)</f>
        <v>0.62687381440639878</v>
      </c>
      <c r="D191" s="278">
        <f>IF(D$25=0,0,D$25/NMM_fec!D$25)</f>
        <v>0.62771075431192258</v>
      </c>
      <c r="E191" s="278">
        <f>IF(E$25=0,0,E$25/NMM_fec!E$25)</f>
        <v>0.62625419780238945</v>
      </c>
      <c r="F191" s="278">
        <f>IF(F$25=0,0,F$25/NMM_fec!F$25)</f>
        <v>0.62779298924773874</v>
      </c>
      <c r="G191" s="278">
        <f>IF(G$25=0,0,G$25/NMM_fec!G$25)</f>
        <v>0.62727192633007978</v>
      </c>
      <c r="H191" s="278">
        <f>IF(H$25=0,0,H$25/NMM_fec!H$25)</f>
        <v>0.62644414863038456</v>
      </c>
      <c r="I191" s="278">
        <f>IF(I$25=0,0,I$25/NMM_fec!I$25)</f>
        <v>0.6301589137932424</v>
      </c>
      <c r="J191" s="278">
        <f>IF(J$25=0,0,J$25/NMM_fec!J$25)</f>
        <v>0.6278201995316689</v>
      </c>
      <c r="K191" s="278">
        <f>IF(K$25=0,0,K$25/NMM_fec!K$25)</f>
        <v>0.62693137552960576</v>
      </c>
      <c r="L191" s="278">
        <f>IF(L$25=0,0,L$25/NMM_fec!L$25)</f>
        <v>0.62904530023793592</v>
      </c>
      <c r="M191" s="278">
        <f>IF(M$25=0,0,M$25/NMM_fec!M$25)</f>
        <v>0.6308491681160483</v>
      </c>
      <c r="N191" s="278">
        <f>IF(N$25=0,0,N$25/NMM_fec!N$25)</f>
        <v>0.63197350752707049</v>
      </c>
      <c r="O191" s="278">
        <f>IF(O$25=0,0,O$25/NMM_fec!O$25)</f>
        <v>0.63318123849324814</v>
      </c>
      <c r="P191" s="278">
        <f>IF(P$25=0,0,P$25/NMM_fec!P$25)</f>
        <v>0.6388891075687072</v>
      </c>
      <c r="Q191" s="278">
        <f>IF(Q$25=0,0,Q$25/NMM_fec!Q$25)</f>
        <v>0.63067952533366856</v>
      </c>
      <c r="R191" s="278">
        <f>IF(R$25=0,0,R$25/NMM_fec!R$25)</f>
        <v>0.63599938317395288</v>
      </c>
      <c r="S191" s="278">
        <f>IF(S$25=0,0,S$25/NMM_fec!S$25)</f>
        <v>0.63946384474052553</v>
      </c>
      <c r="T191" s="278">
        <f>IF(T$25=0,0,T$25/NMM_fec!T$25)</f>
        <v>0.63954700655124186</v>
      </c>
      <c r="U191" s="278">
        <f>IF(U$25=0,0,U$25/NMM_fec!U$25)</f>
        <v>0.64030926112293984</v>
      </c>
      <c r="V191" s="278">
        <f>IF(V$25=0,0,V$25/NMM_fec!V$25)</f>
        <v>0.6378903027484607</v>
      </c>
      <c r="W191" s="278">
        <f>IF(W$25=0,0,W$25/NMM_fec!W$25)</f>
        <v>0.63621221453361665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0.69815396584246359</v>
      </c>
      <c r="C192" s="279">
        <f>IF(C$33=0,0,C$33/NMM_fec!C$33)</f>
        <v>0.70045172716144399</v>
      </c>
      <c r="D192" s="279">
        <f>IF(D$33=0,0,D$33/NMM_fec!D$33)</f>
        <v>0.70257455514787537</v>
      </c>
      <c r="E192" s="279">
        <f>IF(E$33=0,0,E$33/NMM_fec!E$33)</f>
        <v>0.69969851501559766</v>
      </c>
      <c r="F192" s="279">
        <f>IF(F$33=0,0,F$33/NMM_fec!F$33)</f>
        <v>0.71876101099570344</v>
      </c>
      <c r="G192" s="279">
        <f>IF(G$33=0,0,G$33/NMM_fec!G$33)</f>
        <v>0.71774588432047903</v>
      </c>
      <c r="H192" s="279">
        <f>IF(H$33=0,0,H$33/NMM_fec!H$33)</f>
        <v>0.72258078574791929</v>
      </c>
      <c r="I192" s="279">
        <f>IF(I$33=0,0,I$33/NMM_fec!I$33)</f>
        <v>0.72028213756771231</v>
      </c>
      <c r="J192" s="279">
        <f>IF(J$33=0,0,J$33/NMM_fec!J$33)</f>
        <v>0.71881129331985549</v>
      </c>
      <c r="K192" s="279">
        <f>IF(K$33=0,0,K$33/NMM_fec!K$33)</f>
        <v>0.72146723053664774</v>
      </c>
      <c r="L192" s="279">
        <f>IF(L$33=0,0,L$33/NMM_fec!L$33)</f>
        <v>0.72274362874553078</v>
      </c>
      <c r="M192" s="279">
        <f>IF(M$33=0,0,M$33/NMM_fec!M$33)</f>
        <v>0.72298095863252299</v>
      </c>
      <c r="N192" s="279">
        <f>IF(N$33=0,0,N$33/NMM_fec!N$33)</f>
        <v>0.72626449893940659</v>
      </c>
      <c r="O192" s="279">
        <f>IF(O$33=0,0,O$33/NMM_fec!O$33)</f>
        <v>0.7288137636340376</v>
      </c>
      <c r="P192" s="279">
        <f>IF(P$33=0,0,P$33/NMM_fec!P$33)</f>
        <v>0.73495048660605866</v>
      </c>
      <c r="Q192" s="279">
        <f>IF(Q$33=0,0,Q$33/NMM_fec!Q$33)</f>
        <v>0.73681723910784103</v>
      </c>
      <c r="R192" s="279">
        <f>IF(R$33=0,0,R$33/NMM_fec!R$33)</f>
        <v>0.7347085908049884</v>
      </c>
      <c r="S192" s="279">
        <f>IF(S$33=0,0,S$33/NMM_fec!S$33)</f>
        <v>0.73652123265244362</v>
      </c>
      <c r="T192" s="279">
        <f>IF(T$33=0,0,T$33/NMM_fec!T$33)</f>
        <v>0.73828764706289196</v>
      </c>
      <c r="U192" s="279">
        <f>IF(U$33=0,0,U$33/NMM_fec!U$33)</f>
        <v>0.74017774895041455</v>
      </c>
      <c r="V192" s="279">
        <f>IF(V$33=0,0,V$33/NMM_fec!V$33)</f>
        <v>0.73946486696106128</v>
      </c>
      <c r="W192" s="279">
        <f>IF(W$33=0,0,W$33/NMM_fec!W$33)</f>
        <v>0.73065301427414664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0.59020386227087174</v>
      </c>
      <c r="C194" s="322">
        <f>IF(C$48=0,0,C$48/NMM_fec!C$48)</f>
        <v>0.59351620992473109</v>
      </c>
      <c r="D194" s="322">
        <f>IF(D$48=0,0,D$48/NMM_fec!D$48)</f>
        <v>0.59360856903968229</v>
      </c>
      <c r="E194" s="322">
        <f>IF(E$48=0,0,E$48/NMM_fec!E$48)</f>
        <v>0.59500794844188509</v>
      </c>
      <c r="F194" s="322">
        <f>IF(F$48=0,0,F$48/NMM_fec!F$48)</f>
        <v>0.59606643943793647</v>
      </c>
      <c r="G194" s="322">
        <f>IF(G$48=0,0,G$48/NMM_fec!G$48)</f>
        <v>0.60357520260756314</v>
      </c>
      <c r="H194" s="322">
        <f>IF(H$48=0,0,H$48/NMM_fec!H$48)</f>
        <v>0.60596371786942793</v>
      </c>
      <c r="I194" s="322">
        <f>IF(I$48=0,0,I$48/NMM_fec!I$48)</f>
        <v>0.60637676384773298</v>
      </c>
      <c r="J194" s="322">
        <f>IF(J$48=0,0,J$48/NMM_fec!J$48)</f>
        <v>0.60389192870057906</v>
      </c>
      <c r="K194" s="322">
        <f>IF(K$48=0,0,K$48/NMM_fec!K$48)</f>
        <v>0.60722833056867132</v>
      </c>
      <c r="L194" s="322">
        <f>IF(L$48=0,0,L$48/NMM_fec!L$48)</f>
        <v>0.60936785017851247</v>
      </c>
      <c r="M194" s="322">
        <f>IF(M$48=0,0,M$48/NMM_fec!M$48)</f>
        <v>0.60942484104798922</v>
      </c>
      <c r="N194" s="322">
        <f>IF(N$48=0,0,N$48/NMM_fec!N$48)</f>
        <v>0.60929255797607829</v>
      </c>
      <c r="O194" s="322">
        <f>IF(O$48=0,0,O$48/NMM_fec!O$48)</f>
        <v>0.61060705606552967</v>
      </c>
      <c r="P194" s="322">
        <f>IF(P$48=0,0,P$48/NMM_fec!P$48)</f>
        <v>0.61434580614035172</v>
      </c>
      <c r="Q194" s="322">
        <f>IF(Q$48=0,0,Q$48/NMM_fec!Q$48)</f>
        <v>0.60929979056384076</v>
      </c>
      <c r="R194" s="322">
        <f>IF(R$48=0,0,R$48/NMM_fec!R$48)</f>
        <v>0.61129628589038831</v>
      </c>
      <c r="S194" s="322">
        <f>IF(S$48=0,0,S$48/NMM_fec!S$48)</f>
        <v>0.61538484895899659</v>
      </c>
      <c r="T194" s="322">
        <f>IF(T$48=0,0,T$48/NMM_fec!T$48)</f>
        <v>0.61516004456918938</v>
      </c>
      <c r="U194" s="322">
        <f>IF(U$48=0,0,U$48/NMM_fec!U$48)</f>
        <v>0.61629540914062253</v>
      </c>
      <c r="V194" s="322">
        <f>IF(V$48=0,0,V$48/NMM_fec!V$48)</f>
        <v>0.61521340002770275</v>
      </c>
      <c r="W194" s="322">
        <f>IF(W$48=0,0,W$48/NMM_fec!W$48)</f>
        <v>0.6143881791852559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0.53417064227224531</v>
      </c>
      <c r="C195" s="275">
        <f>IF(C$49=0,0,C$49/NMM_fec!C$49)</f>
        <v>0.5341706422722452</v>
      </c>
      <c r="D195" s="275">
        <f>IF(D$49=0,0,D$49/NMM_fec!D$49)</f>
        <v>0.53417064227224542</v>
      </c>
      <c r="E195" s="275">
        <f>IF(E$49=0,0,E$49/NMM_fec!E$49)</f>
        <v>0.53575357804502077</v>
      </c>
      <c r="F195" s="275">
        <f>IF(F$49=0,0,F$49/NMM_fec!F$49)</f>
        <v>0.53717822024051864</v>
      </c>
      <c r="G195" s="275">
        <f>IF(G$49=0,0,G$49/NMM_fec!G$49)</f>
        <v>0.53846039821646663</v>
      </c>
      <c r="H195" s="275">
        <f>IF(H$49=0,0,H$49/NMM_fec!H$49)</f>
        <v>0.5396143583948203</v>
      </c>
      <c r="I195" s="275">
        <f>IF(I$49=0,0,I$49/NMM_fec!I$49)</f>
        <v>0.54065292255533814</v>
      </c>
      <c r="J195" s="275">
        <f>IF(J$49=0,0,J$49/NMM_fec!J$49)</f>
        <v>0.54158763029980428</v>
      </c>
      <c r="K195" s="275">
        <f>IF(K$49=0,0,K$49/NMM_fec!K$49)</f>
        <v>0.54242886726982376</v>
      </c>
      <c r="L195" s="275">
        <f>IF(L$49=0,0,L$49/NMM_fec!L$49)</f>
        <v>0.5431859805428414</v>
      </c>
      <c r="M195" s="275">
        <f>IF(M$49=0,0,M$49/NMM_fec!M$49)</f>
        <v>0.54386738248855748</v>
      </c>
      <c r="N195" s="275">
        <f>IF(N$49=0,0,N$49/NMM_fec!N$49)</f>
        <v>0.54448064423970177</v>
      </c>
      <c r="O195" s="275">
        <f>IF(O$49=0,0,O$49/NMM_fec!O$49)</f>
        <v>0.54449999999999976</v>
      </c>
      <c r="P195" s="275">
        <f>IF(P$49=0,0,P$49/NMM_fec!P$49)</f>
        <v>0.5445000000000001</v>
      </c>
      <c r="Q195" s="275">
        <f>IF(Q$49=0,0,Q$49/NMM_fec!Q$49)</f>
        <v>0.5445000000000001</v>
      </c>
      <c r="R195" s="275">
        <f>IF(R$49=0,0,R$49/NMM_fec!R$49)</f>
        <v>0.54449999999999987</v>
      </c>
      <c r="S195" s="275">
        <f>IF(S$49=0,0,S$49/NMM_fec!S$49)</f>
        <v>0.54449999999999998</v>
      </c>
      <c r="T195" s="275">
        <f>IF(T$49=0,0,T$49/NMM_fec!T$49)</f>
        <v>0.54449999999999998</v>
      </c>
      <c r="U195" s="275">
        <f>IF(U$49=0,0,U$49/NMM_fec!U$49)</f>
        <v>0.54449999999999998</v>
      </c>
      <c r="V195" s="275">
        <f>IF(V$49=0,0,V$49/NMM_fec!V$49)</f>
        <v>0.54450000000000021</v>
      </c>
      <c r="W195" s="275">
        <f>IF(W$49=0,0,W$49/NMM_fec!W$49)</f>
        <v>0.54449999999999998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0.13866483233179797</v>
      </c>
      <c r="C196" s="276">
        <f>IF(C$50=0,0,C$50/NMM_fec!C$50)</f>
        <v>0.13866483233179799</v>
      </c>
      <c r="D196" s="276">
        <f>IF(D$50=0,0,D$50/NMM_fec!D$50)</f>
        <v>0.13866483233179794</v>
      </c>
      <c r="E196" s="276">
        <f>IF(E$50=0,0,E$50/NMM_fec!E$50)</f>
        <v>0.13958160470965009</v>
      </c>
      <c r="F196" s="276">
        <f>IF(F$50=0,0,F$50/NMM_fec!F$50)</f>
        <v>0.14009550295775502</v>
      </c>
      <c r="G196" s="276">
        <f>IF(G$50=0,0,G$50/NMM_fec!G$50)</f>
        <v>0.14219272295212959</v>
      </c>
      <c r="H196" s="276">
        <f>IF(H$50=0,0,H$50/NMM_fec!H$50)</f>
        <v>0.14219272295212954</v>
      </c>
      <c r="I196" s="276">
        <f>IF(I$50=0,0,I$50/NMM_fec!I$50)</f>
        <v>0.14219272295212962</v>
      </c>
      <c r="J196" s="276">
        <f>IF(J$50=0,0,J$50/NMM_fec!J$50)</f>
        <v>0.14219272295212959</v>
      </c>
      <c r="K196" s="276">
        <f>IF(K$50=0,0,K$50/NMM_fec!K$50)</f>
        <v>0.14219272295212962</v>
      </c>
      <c r="L196" s="276">
        <f>IF(L$50=0,0,L$50/NMM_fec!L$50)</f>
        <v>0.14219272295212959</v>
      </c>
      <c r="M196" s="276">
        <f>IF(M$50=0,0,M$50/NMM_fec!M$50)</f>
        <v>0.14219272295212956</v>
      </c>
      <c r="N196" s="276">
        <f>IF(N$50=0,0,N$50/NMM_fec!N$50)</f>
        <v>0.14219272295212959</v>
      </c>
      <c r="O196" s="276">
        <f>IF(O$50=0,0,O$50/NMM_fec!O$50)</f>
        <v>0.14219272295212962</v>
      </c>
      <c r="P196" s="276">
        <f>IF(P$50=0,0,P$50/NMM_fec!P$50)</f>
        <v>0.14219272295212956</v>
      </c>
      <c r="Q196" s="276">
        <f>IF(Q$50=0,0,Q$50/NMM_fec!Q$50)</f>
        <v>0.14219272295212959</v>
      </c>
      <c r="R196" s="276">
        <f>IF(R$50=0,0,R$50/NMM_fec!R$50)</f>
        <v>0.14219272295212954</v>
      </c>
      <c r="S196" s="276">
        <f>IF(S$50=0,0,S$50/NMM_fec!S$50)</f>
        <v>0.14219272295212959</v>
      </c>
      <c r="T196" s="276">
        <f>IF(T$50=0,0,T$50/NMM_fec!T$50)</f>
        <v>0.14219272295212965</v>
      </c>
      <c r="U196" s="276">
        <f>IF(U$50=0,0,U$50/NMM_fec!U$50)</f>
        <v>0.14219272295212962</v>
      </c>
      <c r="V196" s="276">
        <f>IF(V$50=0,0,V$50/NMM_fec!V$50)</f>
        <v>0.14219272295212962</v>
      </c>
      <c r="W196" s="276">
        <f>IF(W$50=0,0,W$50/NMM_fec!W$50)</f>
        <v>0.14219272295212962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0.75732347630635266</v>
      </c>
      <c r="C197" s="276">
        <f>IF(C$51=0,0,C$51/NMM_fec!C$51)</f>
        <v>0.75732347630635266</v>
      </c>
      <c r="D197" s="276">
        <f>IF(D$51=0,0,D$51/NMM_fec!D$51)</f>
        <v>0.75732347630635288</v>
      </c>
      <c r="E197" s="276">
        <f>IF(E$51=0,0,E$51/NMM_fec!E$51)</f>
        <v>0.75820713059145062</v>
      </c>
      <c r="F197" s="276">
        <f>IF(F$51=0,0,F$51/NMM_fec!F$51)</f>
        <v>0.75849841896575709</v>
      </c>
      <c r="G197" s="276">
        <f>IF(G$51=0,0,G$51/NMM_fec!G$51)</f>
        <v>0.7584984189657572</v>
      </c>
      <c r="H197" s="276">
        <f>IF(H$51=0,0,H$51/NMM_fec!H$51)</f>
        <v>0.75849841896575709</v>
      </c>
      <c r="I197" s="276">
        <f>IF(I$51=0,0,I$51/NMM_fec!I$51)</f>
        <v>0.75849841896575709</v>
      </c>
      <c r="J197" s="276">
        <f>IF(J$51=0,0,J$51/NMM_fec!J$51)</f>
        <v>0.75849841896575709</v>
      </c>
      <c r="K197" s="276">
        <f>IF(K$51=0,0,K$51/NMM_fec!K$51)</f>
        <v>0.7584984189657572</v>
      </c>
      <c r="L197" s="276">
        <f>IF(L$51=0,0,L$51/NMM_fec!L$51)</f>
        <v>0.75849841896575709</v>
      </c>
      <c r="M197" s="276">
        <f>IF(M$51=0,0,M$51/NMM_fec!M$51)</f>
        <v>0.75849841896575709</v>
      </c>
      <c r="N197" s="276">
        <f>IF(N$51=0,0,N$51/NMM_fec!N$51)</f>
        <v>0.75849841896575732</v>
      </c>
      <c r="O197" s="276">
        <f>IF(O$51=0,0,O$51/NMM_fec!O$51)</f>
        <v>0.75849841896575676</v>
      </c>
      <c r="P197" s="276">
        <f>IF(P$51=0,0,P$51/NMM_fec!P$51)</f>
        <v>0.75849841896575698</v>
      </c>
      <c r="Q197" s="276">
        <f>IF(Q$51=0,0,Q$51/NMM_fec!Q$51)</f>
        <v>0.75849841896575709</v>
      </c>
      <c r="R197" s="276">
        <f>IF(R$51=0,0,R$51/NMM_fec!R$51)</f>
        <v>0.7584984189657572</v>
      </c>
      <c r="S197" s="276">
        <f>IF(S$51=0,0,S$51/NMM_fec!S$51)</f>
        <v>0.7584984189657572</v>
      </c>
      <c r="T197" s="276">
        <f>IF(T$51=0,0,T$51/NMM_fec!T$51)</f>
        <v>0.75849841896575687</v>
      </c>
      <c r="U197" s="276">
        <f>IF(U$51=0,0,U$51/NMM_fec!U$51)</f>
        <v>0.75849841896575709</v>
      </c>
      <c r="V197" s="276">
        <f>IF(V$51=0,0,V$51/NMM_fec!V$51)</f>
        <v>0.75849841896575743</v>
      </c>
      <c r="W197" s="276">
        <f>IF(W$51=0,0,W$51/NMM_fec!W$51)</f>
        <v>0.75849841896575743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0.52906665126607999</v>
      </c>
      <c r="C198" s="276">
        <f>IF(C$52=0,0,C$52/NMM_fec!C$52)</f>
        <v>0.52906665126607977</v>
      </c>
      <c r="D198" s="276">
        <f>IF(D$52=0,0,D$52/NMM_fec!D$52)</f>
        <v>0.52906665126607999</v>
      </c>
      <c r="E198" s="276">
        <f>IF(E$52=0,0,E$52/NMM_fec!E$52)</f>
        <v>0.5325645366618732</v>
      </c>
      <c r="F198" s="276">
        <f>IF(F$52=0,0,F$52/NMM_fec!F$52)</f>
        <v>0.53452528201196836</v>
      </c>
      <c r="G198" s="276">
        <f>IF(G$52=0,0,G$52/NMM_fec!G$52)</f>
        <v>0.54252708853157006</v>
      </c>
      <c r="H198" s="276">
        <f>IF(H$52=0,0,H$52/NMM_fec!H$52)</f>
        <v>0.54252708853156983</v>
      </c>
      <c r="I198" s="276">
        <f>IF(I$52=0,0,I$52/NMM_fec!I$52)</f>
        <v>0.54252708853156983</v>
      </c>
      <c r="J198" s="276">
        <f>IF(J$52=0,0,J$52/NMM_fec!J$52)</f>
        <v>0.54252708853157006</v>
      </c>
      <c r="K198" s="276">
        <f>IF(K$52=0,0,K$52/NMM_fec!K$52)</f>
        <v>0.54252708853156995</v>
      </c>
      <c r="L198" s="276">
        <f>IF(L$52=0,0,L$52/NMM_fec!L$52)</f>
        <v>0.54252708853156983</v>
      </c>
      <c r="M198" s="276">
        <f>IF(M$52=0,0,M$52/NMM_fec!M$52)</f>
        <v>0.54252708853157006</v>
      </c>
      <c r="N198" s="276">
        <f>IF(N$52=0,0,N$52/NMM_fec!N$52)</f>
        <v>0.54252708853156995</v>
      </c>
      <c r="O198" s="276">
        <f>IF(O$52=0,0,O$52/NMM_fec!O$52)</f>
        <v>0.54252708853156983</v>
      </c>
      <c r="P198" s="276">
        <f>IF(P$52=0,0,P$52/NMM_fec!P$52)</f>
        <v>0.54252708853157039</v>
      </c>
      <c r="Q198" s="276">
        <f>IF(Q$52=0,0,Q$52/NMM_fec!Q$52)</f>
        <v>0.54252708853157006</v>
      </c>
      <c r="R198" s="276">
        <f>IF(R$52=0,0,R$52/NMM_fec!R$52)</f>
        <v>0.54252708853157006</v>
      </c>
      <c r="S198" s="276">
        <f>IF(S$52=0,0,S$52/NMM_fec!S$52)</f>
        <v>0.54252708853157006</v>
      </c>
      <c r="T198" s="276">
        <f>IF(T$52=0,0,T$52/NMM_fec!T$52)</f>
        <v>0.54252708853157017</v>
      </c>
      <c r="U198" s="276">
        <f>IF(U$52=0,0,U$52/NMM_fec!U$52)</f>
        <v>0.54252708853156995</v>
      </c>
      <c r="V198" s="276">
        <f>IF(V$52=0,0,V$52/NMM_fec!V$52)</f>
        <v>0.54252708853157017</v>
      </c>
      <c r="W198" s="276">
        <f>IF(W$52=0,0,W$52/NMM_fec!W$52)</f>
        <v>0.54252708853157028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0.80223902694085858</v>
      </c>
      <c r="C199" s="277">
        <f>IF(C$53=0,0,C$53/NMM_fec!C$53)</f>
        <v>0.80971392511391982</v>
      </c>
      <c r="D199" s="277">
        <f>IF(D$53=0,0,D$53/NMM_fec!D$53)</f>
        <v>0.81450636948351751</v>
      </c>
      <c r="E199" s="277">
        <f>IF(E$53=0,0,E$53/NMM_fec!E$53)</f>
        <v>0.81091586925146275</v>
      </c>
      <c r="F199" s="277">
        <f>IF(F$53=0,0,F$53/NMM_fec!F$53)</f>
        <v>0.81157583441822623</v>
      </c>
      <c r="G199" s="277">
        <f>IF(G$53=0,0,G$53/NMM_fec!G$53)</f>
        <v>0.82294626286542305</v>
      </c>
      <c r="H199" s="277">
        <f>IF(H$53=0,0,H$53/NMM_fec!H$53)</f>
        <v>0.84212920352028964</v>
      </c>
      <c r="I199" s="277">
        <f>IF(I$53=0,0,I$53/NMM_fec!I$53)</f>
        <v>0.84195774763574649</v>
      </c>
      <c r="J199" s="277">
        <f>IF(J$53=0,0,J$53/NMM_fec!J$53)</f>
        <v>0.83416302349964533</v>
      </c>
      <c r="K199" s="277">
        <f>IF(K$53=0,0,K$53/NMM_fec!K$53)</f>
        <v>0.85375741664471749</v>
      </c>
      <c r="L199" s="277">
        <f>IF(L$53=0,0,L$53/NMM_fec!L$53)</f>
        <v>0.85477192043133099</v>
      </c>
      <c r="M199" s="277">
        <f>IF(M$53=0,0,M$53/NMM_fec!M$53)</f>
        <v>0.85461109940651636</v>
      </c>
      <c r="N199" s="277">
        <f>IF(N$53=0,0,N$53/NMM_fec!N$53)</f>
        <v>0.84148752456429621</v>
      </c>
      <c r="O199" s="277">
        <f>IF(O$53=0,0,O$53/NMM_fec!O$53)</f>
        <v>0.84074991393584897</v>
      </c>
      <c r="P199" s="277">
        <f>IF(P$53=0,0,P$53/NMM_fec!P$53)</f>
        <v>0.84568991060436305</v>
      </c>
      <c r="Q199" s="277">
        <f>IF(Q$53=0,0,Q$53/NMM_fec!Q$53)</f>
        <v>0.83327350250872023</v>
      </c>
      <c r="R199" s="277">
        <f>IF(R$53=0,0,R$53/NMM_fec!R$53)</f>
        <v>0.83620865178334403</v>
      </c>
      <c r="S199" s="277">
        <f>IF(S$53=0,0,S$53/NMM_fec!S$53)</f>
        <v>0.84576101730845865</v>
      </c>
      <c r="T199" s="277">
        <f>IF(T$53=0,0,T$53/NMM_fec!T$53)</f>
        <v>0.84162671381897536</v>
      </c>
      <c r="U199" s="277">
        <f>IF(U$53=0,0,U$53/NMM_fec!U$53)</f>
        <v>0.84455223777431121</v>
      </c>
      <c r="V199" s="277">
        <f>IF(V$53=0,0,V$53/NMM_fec!V$53)</f>
        <v>0.84539278887906499</v>
      </c>
      <c r="W199" s="277">
        <f>IF(W$53=0,0,W$53/NMM_fec!W$53)</f>
        <v>0.85030181347081646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0.64318840886043538</v>
      </c>
      <c r="C200" s="278">
        <f>IF(C$59=0,0,C$59/NMM_fec!C$59)</f>
        <v>0.64318840886043527</v>
      </c>
      <c r="D200" s="278">
        <f>IF(D$59=0,0,D$59/NMM_fec!D$59)</f>
        <v>0.64318840886043582</v>
      </c>
      <c r="E200" s="278">
        <f>IF(E$59=0,0,E$59/NMM_fec!E$59)</f>
        <v>0.64555956797439229</v>
      </c>
      <c r="F200" s="278">
        <f>IF(F$59=0,0,F$59/NMM_fec!F$59)</f>
        <v>0.6476936111769529</v>
      </c>
      <c r="G200" s="278">
        <f>IF(G$59=0,0,G$59/NMM_fec!G$59)</f>
        <v>0.64961425005925755</v>
      </c>
      <c r="H200" s="278">
        <f>IF(H$59=0,0,H$59/NMM_fec!H$59)</f>
        <v>0.65134282505333196</v>
      </c>
      <c r="I200" s="278">
        <f>IF(I$59=0,0,I$59/NMM_fec!I$59)</f>
        <v>0.65289854254799873</v>
      </c>
      <c r="J200" s="278">
        <f>IF(J$59=0,0,J$59/NMM_fec!J$59)</f>
        <v>0.65429868829319926</v>
      </c>
      <c r="K200" s="278">
        <f>IF(K$59=0,0,K$59/NMM_fec!K$59)</f>
        <v>0.65555881946387917</v>
      </c>
      <c r="L200" s="278">
        <f>IF(L$59=0,0,L$59/NMM_fec!L$59)</f>
        <v>0.65669293751749092</v>
      </c>
      <c r="M200" s="278">
        <f>IF(M$59=0,0,M$59/NMM_fec!M$59)</f>
        <v>0.65771364376574171</v>
      </c>
      <c r="N200" s="278">
        <f>IF(N$59=0,0,N$59/NMM_fec!N$59)</f>
        <v>0.65863227938916769</v>
      </c>
      <c r="O200" s="278">
        <f>IF(O$59=0,0,O$59/NMM_fec!O$59)</f>
        <v>0.6594590514502513</v>
      </c>
      <c r="P200" s="278">
        <f>IF(P$59=0,0,P$59/NMM_fec!P$59)</f>
        <v>0.65955231538646286</v>
      </c>
      <c r="Q200" s="278">
        <f>IF(Q$59=0,0,Q$59/NMM_fec!Q$59)</f>
        <v>0.65955231538646242</v>
      </c>
      <c r="R200" s="278">
        <f>IF(R$59=0,0,R$59/NMM_fec!R$59)</f>
        <v>0.65955231538646275</v>
      </c>
      <c r="S200" s="278">
        <f>IF(S$59=0,0,S$59/NMM_fec!S$59)</f>
        <v>0.65955231538646275</v>
      </c>
      <c r="T200" s="278">
        <f>IF(T$59=0,0,T$59/NMM_fec!T$59)</f>
        <v>0.65955231538646275</v>
      </c>
      <c r="U200" s="278">
        <f>IF(U$59=0,0,U$59/NMM_fec!U$59)</f>
        <v>0.65955231538646275</v>
      </c>
      <c r="V200" s="278">
        <f>IF(V$59=0,0,V$59/NMM_fec!V$59)</f>
        <v>0.65955231538646275</v>
      </c>
      <c r="W200" s="278">
        <f>IF(W$59=0,0,W$59/NMM_fec!W$59)</f>
        <v>0.65955231538646308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0.46806192119290119</v>
      </c>
      <c r="C201" s="278">
        <f>IF(C$60=0,0,C$60/NMM_fec!C$60)</f>
        <v>0.47286947691854508</v>
      </c>
      <c r="D201" s="278">
        <f>IF(D$60=0,0,D$60/NMM_fec!D$60)</f>
        <v>0.47313673782750731</v>
      </c>
      <c r="E201" s="278">
        <f>IF(E$60=0,0,E$60/NMM_fec!E$60)</f>
        <v>0.47382397416163374</v>
      </c>
      <c r="F201" s="278">
        <f>IF(F$60=0,0,F$60/NMM_fec!F$60)</f>
        <v>0.49144913776619797</v>
      </c>
      <c r="G201" s="278">
        <f>IF(G$60=0,0,G$60/NMM_fec!G$60)</f>
        <v>0.4961764142877963</v>
      </c>
      <c r="H201" s="278">
        <f>IF(H$60=0,0,H$60/NMM_fec!H$60)</f>
        <v>0.50351834320871525</v>
      </c>
      <c r="I201" s="278">
        <f>IF(I$60=0,0,I$60/NMM_fec!I$60)</f>
        <v>0.49490630796051011</v>
      </c>
      <c r="J201" s="278">
        <f>IF(J$60=0,0,J$60/NMM_fec!J$60)</f>
        <v>0.49329278638212626</v>
      </c>
      <c r="K201" s="278">
        <f>IF(K$60=0,0,K$60/NMM_fec!K$60)</f>
        <v>0.50185102273920246</v>
      </c>
      <c r="L201" s="278">
        <f>IF(L$60=0,0,L$60/NMM_fec!L$60)</f>
        <v>0.50497734404982075</v>
      </c>
      <c r="M201" s="278">
        <f>IF(M$60=0,0,M$60/NMM_fec!M$60)</f>
        <v>0.50245141218608325</v>
      </c>
      <c r="N201" s="278">
        <f>IF(N$60=0,0,N$60/NMM_fec!N$60)</f>
        <v>0.50663055211772945</v>
      </c>
      <c r="O201" s="278">
        <f>IF(O$60=0,0,O$60/NMM_fec!O$60)</f>
        <v>0.51108116194640607</v>
      </c>
      <c r="P201" s="278">
        <f>IF(P$60=0,0,P$60/NMM_fec!P$60)</f>
        <v>0.51799760364202563</v>
      </c>
      <c r="Q201" s="278">
        <f>IF(Q$60=0,0,Q$60/NMM_fec!Q$60)</f>
        <v>0.5232549852483932</v>
      </c>
      <c r="R201" s="278">
        <f>IF(R$60=0,0,R$60/NMM_fec!R$60)</f>
        <v>0.51559869780048295</v>
      </c>
      <c r="S201" s="278">
        <f>IF(S$60=0,0,S$60/NMM_fec!S$60)</f>
        <v>0.5220533321949381</v>
      </c>
      <c r="T201" s="278">
        <f>IF(T$60=0,0,T$60/NMM_fec!T$60)</f>
        <v>0.52467824269700791</v>
      </c>
      <c r="U201" s="278">
        <f>IF(U$60=0,0,U$60/NMM_fec!U$60)</f>
        <v>0.52950410916612689</v>
      </c>
      <c r="V201" s="278">
        <f>IF(V$60=0,0,V$60/NMM_fec!V$60)</f>
        <v>0.52956933163036524</v>
      </c>
      <c r="W201" s="278">
        <f>IF(W$60=0,0,W$60/NMM_fec!W$60)</f>
        <v>0.51755381617561935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0.62528068342325072</v>
      </c>
      <c r="C202" s="278">
        <f>IF(C$79=0,0,C$79/NMM_fec!C$79)</f>
        <v>0.62748720679783443</v>
      </c>
      <c r="D202" s="278">
        <f>IF(D$79=0,0,D$79/NMM_fec!D$79)</f>
        <v>0.62701408800407665</v>
      </c>
      <c r="E202" s="278">
        <f>IF(E$79=0,0,E$79/NMM_fec!E$79)</f>
        <v>0.62919839748691664</v>
      </c>
      <c r="F202" s="278">
        <f>IF(F$79=0,0,F$79/NMM_fec!F$79)</f>
        <v>0.62737458591503636</v>
      </c>
      <c r="G202" s="278">
        <f>IF(G$79=0,0,G$79/NMM_fec!G$79)</f>
        <v>0.63608097855717838</v>
      </c>
      <c r="H202" s="278">
        <f>IF(H$79=0,0,H$79/NMM_fec!H$79)</f>
        <v>0.63631257030981714</v>
      </c>
      <c r="I202" s="278">
        <f>IF(I$79=0,0,I$79/NMM_fec!I$79)</f>
        <v>0.63974398100561736</v>
      </c>
      <c r="J202" s="278">
        <f>IF(J$79=0,0,J$79/NMM_fec!J$79)</f>
        <v>0.6369329161216446</v>
      </c>
      <c r="K202" s="278">
        <f>IF(K$79=0,0,K$79/NMM_fec!K$79)</f>
        <v>0.63711632280463382</v>
      </c>
      <c r="L202" s="278">
        <f>IF(L$79=0,0,L$79/NMM_fec!L$79)</f>
        <v>0.63930667171208511</v>
      </c>
      <c r="M202" s="278">
        <f>IF(M$79=0,0,M$79/NMM_fec!M$79)</f>
        <v>0.64067891519630793</v>
      </c>
      <c r="N202" s="278">
        <f>IF(N$79=0,0,N$79/NMM_fec!N$79)</f>
        <v>0.64115971539141337</v>
      </c>
      <c r="O202" s="278">
        <f>IF(O$79=0,0,O$79/NMM_fec!O$79)</f>
        <v>0.6423577790983952</v>
      </c>
      <c r="P202" s="278">
        <f>IF(P$79=0,0,P$79/NMM_fec!P$79)</f>
        <v>0.64818932813098762</v>
      </c>
      <c r="Q202" s="278">
        <f>IF(Q$79=0,0,Q$79/NMM_fec!Q$79)</f>
        <v>0.6394942323679832</v>
      </c>
      <c r="R202" s="278">
        <f>IF(R$79=0,0,R$79/NMM_fec!R$79)</f>
        <v>0.64496073259302589</v>
      </c>
      <c r="S202" s="278">
        <f>IF(S$79=0,0,S$79/NMM_fec!S$79)</f>
        <v>0.64893634294756319</v>
      </c>
      <c r="T202" s="278">
        <f>IF(T$79=0,0,T$79/NMM_fec!T$79)</f>
        <v>0.64879048122573468</v>
      </c>
      <c r="U202" s="278">
        <f>IF(U$79=0,0,U$79/NMM_fec!U$79)</f>
        <v>0.6496389656603625</v>
      </c>
      <c r="V202" s="278">
        <f>IF(V$79=0,0,V$79/NMM_fec!V$79)</f>
        <v>0.64717484466291908</v>
      </c>
      <c r="W202" s="278">
        <f>IF(W$79=0,0,W$79/NMM_fec!W$79)</f>
        <v>0.64563450723090754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0.53348781412813617</v>
      </c>
      <c r="C203" s="279">
        <f>IF(C$89=0,0,C$89/NMM_fec!C$89)</f>
        <v>0.54022567198159022</v>
      </c>
      <c r="D203" s="279">
        <f>IF(D$89=0,0,D$89/NMM_fec!D$89)</f>
        <v>0.54189815788755047</v>
      </c>
      <c r="E203" s="279">
        <f>IF(E$89=0,0,E$89/NMM_fec!E$89)</f>
        <v>0.5404872703010758</v>
      </c>
      <c r="F203" s="279">
        <f>IF(F$89=0,0,F$89/NMM_fec!F$89)</f>
        <v>0.54321703849220981</v>
      </c>
      <c r="G203" s="279">
        <f>IF(G$89=0,0,G$89/NMM_fec!G$89)</f>
        <v>0.54935488674117461</v>
      </c>
      <c r="H203" s="279">
        <f>IF(H$89=0,0,H$89/NMM_fec!H$89)</f>
        <v>0.55805102023231379</v>
      </c>
      <c r="I203" s="279">
        <f>IF(I$89=0,0,I$89/NMM_fec!I$89)</f>
        <v>0.55276552620013286</v>
      </c>
      <c r="J203" s="279">
        <f>IF(J$89=0,0,J$89/NMM_fec!J$89)</f>
        <v>0.54831636787744187</v>
      </c>
      <c r="K203" s="279">
        <f>IF(K$89=0,0,K$89/NMM_fec!K$89)</f>
        <v>0.55992977563298796</v>
      </c>
      <c r="L203" s="279">
        <f>IF(L$89=0,0,L$89/NMM_fec!L$89)</f>
        <v>0.56240949509810279</v>
      </c>
      <c r="M203" s="279">
        <f>IF(M$89=0,0,M$89/NMM_fec!M$89)</f>
        <v>0.55829023559339419</v>
      </c>
      <c r="N203" s="279">
        <f>IF(N$89=0,0,N$89/NMM_fec!N$89)</f>
        <v>0.55466856549968357</v>
      </c>
      <c r="O203" s="279">
        <f>IF(O$89=0,0,O$89/NMM_fec!O$89)</f>
        <v>0.5561371984648763</v>
      </c>
      <c r="P203" s="279">
        <f>IF(P$89=0,0,P$89/NMM_fec!P$89)</f>
        <v>0.55698802345481968</v>
      </c>
      <c r="Q203" s="279">
        <f>IF(Q$89=0,0,Q$89/NMM_fec!Q$89)</f>
        <v>0.55367148456538495</v>
      </c>
      <c r="R203" s="279">
        <f>IF(R$89=0,0,R$89/NMM_fec!R$89)</f>
        <v>0.55239085332879723</v>
      </c>
      <c r="S203" s="279">
        <f>IF(S$89=0,0,S$89/NMM_fec!S$89)</f>
        <v>0.55949298051503515</v>
      </c>
      <c r="T203" s="279">
        <f>IF(T$89=0,0,T$89/NMM_fec!T$89)</f>
        <v>0.55799328631058531</v>
      </c>
      <c r="U203" s="279">
        <f>IF(U$89=0,0,U$89/NMM_fec!U$89)</f>
        <v>0.5596544913091982</v>
      </c>
      <c r="V203" s="279">
        <f>IF(V$89=0,0,V$89/NMM_fec!V$89)</f>
        <v>0.55972439501814231</v>
      </c>
      <c r="W203" s="279">
        <f>IF(W$89=0,0,W$89/NMM_fec!W$89)</f>
        <v>0.56217034480828709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0.4833197564627294</v>
      </c>
      <c r="C205" s="322">
        <f>IF(C$99=0,0,C$99/NMM_fec!C$99)</f>
        <v>0.48965749507115047</v>
      </c>
      <c r="D205" s="322">
        <f>IF(D$99=0,0,D$99/NMM_fec!D$99)</f>
        <v>0.49108337356804999</v>
      </c>
      <c r="E205" s="322">
        <f>IF(E$99=0,0,E$99/NMM_fec!E$99)</f>
        <v>0.48704217548723328</v>
      </c>
      <c r="F205" s="322">
        <f>IF(F$99=0,0,F$99/NMM_fec!F$99)</f>
        <v>0.48828632419697077</v>
      </c>
      <c r="G205" s="322">
        <f>IF(G$99=0,0,G$99/NMM_fec!G$99)</f>
        <v>0.48990126086712754</v>
      </c>
      <c r="H205" s="322">
        <f>IF(H$99=0,0,H$99/NMM_fec!H$99)</f>
        <v>0.50138444368242863</v>
      </c>
      <c r="I205" s="322">
        <f>IF(I$99=0,0,I$99/NMM_fec!I$99)</f>
        <v>0.49564741465878331</v>
      </c>
      <c r="J205" s="322">
        <f>IF(J$99=0,0,J$99/NMM_fec!J$99)</f>
        <v>0.49679857683001433</v>
      </c>
      <c r="K205" s="322">
        <f>IF(K$99=0,0,K$99/NMM_fec!K$99)</f>
        <v>0.50784782520936866</v>
      </c>
      <c r="L205" s="322">
        <f>IF(L$99=0,0,L$99/NMM_fec!L$99)</f>
        <v>0.51520204374092504</v>
      </c>
      <c r="M205" s="322">
        <f>IF(M$99=0,0,M$99/NMM_fec!M$99)</f>
        <v>0.51082043040937886</v>
      </c>
      <c r="N205" s="322">
        <f>IF(N$99=0,0,N$99/NMM_fec!N$99)</f>
        <v>0.50779306175851024</v>
      </c>
      <c r="O205" s="322">
        <f>IF(O$99=0,0,O$99/NMM_fec!O$99)</f>
        <v>0.51910662883123415</v>
      </c>
      <c r="P205" s="322">
        <f>IF(P$99=0,0,P$99/NMM_fec!P$99)</f>
        <v>0.51945831150739696</v>
      </c>
      <c r="Q205" s="322">
        <f>IF(Q$99=0,0,Q$99/NMM_fec!Q$99)</f>
        <v>0.52636122999619284</v>
      </c>
      <c r="R205" s="322">
        <f>IF(R$99=0,0,R$99/NMM_fec!R$99)</f>
        <v>0.53780972309853126</v>
      </c>
      <c r="S205" s="322">
        <f>IF(S$99=0,0,S$99/NMM_fec!S$99)</f>
        <v>0.54833986638998855</v>
      </c>
      <c r="T205" s="322">
        <f>IF(T$99=0,0,T$99/NMM_fec!T$99)</f>
        <v>0.55968900323696069</v>
      </c>
      <c r="U205" s="322">
        <f>IF(U$99=0,0,U$99/NMM_fec!U$99)</f>
        <v>0.56605514939747781</v>
      </c>
      <c r="V205" s="322">
        <f>IF(V$99=0,0,V$99/NMM_fec!V$99)</f>
        <v>0.56985098532284573</v>
      </c>
      <c r="W205" s="322">
        <f>IF(W$99=0,0,W$99/NMM_fec!W$99)</f>
        <v>0.58178761000236012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0.46934706941238857</v>
      </c>
      <c r="C206" s="275">
        <f>IF(C$100=0,0,C$100/NMM_fec!C$100)</f>
        <v>0.46934706941238857</v>
      </c>
      <c r="D206" s="275">
        <f>IF(D$100=0,0,D$100/NMM_fec!D$100)</f>
        <v>0.46934706941238852</v>
      </c>
      <c r="E206" s="275">
        <f>IF(E$100=0,0,E$100/NMM_fec!E$100)</f>
        <v>0.46967151291500503</v>
      </c>
      <c r="F206" s="275">
        <f>IF(F$100=0,0,F$100/NMM_fec!F$100)</f>
        <v>0.4696715129150052</v>
      </c>
      <c r="G206" s="275">
        <f>IF(G$100=0,0,G$100/NMM_fec!G$100)</f>
        <v>0.47300227719847721</v>
      </c>
      <c r="H206" s="275">
        <f>IF(H$100=0,0,H$100/NMM_fec!H$100)</f>
        <v>0.47673232896403156</v>
      </c>
      <c r="I206" s="275">
        <f>IF(I$100=0,0,I$100/NMM_fec!I$100)</f>
        <v>0.4767323289640315</v>
      </c>
      <c r="J206" s="275">
        <f>IF(J$100=0,0,J$100/NMM_fec!J$100)</f>
        <v>0.48156061751946461</v>
      </c>
      <c r="K206" s="275">
        <f>IF(K$100=0,0,K$100/NMM_fec!K$100)</f>
        <v>0.48156061751946455</v>
      </c>
      <c r="L206" s="275">
        <f>IF(L$100=0,0,L$100/NMM_fec!L$100)</f>
        <v>0.48610816558292674</v>
      </c>
      <c r="M206" s="275">
        <f>IF(M$100=0,0,M$100/NMM_fec!M$100)</f>
        <v>0.48610816558292691</v>
      </c>
      <c r="N206" s="275">
        <f>IF(N$100=0,0,N$100/NMM_fec!N$100)</f>
        <v>0.48610816558292674</v>
      </c>
      <c r="O206" s="275">
        <f>IF(O$100=0,0,O$100/NMM_fec!O$100)</f>
        <v>0.49249734902463405</v>
      </c>
      <c r="P206" s="275">
        <f>IF(P$100=0,0,P$100/NMM_fec!P$100)</f>
        <v>0.49550068480666298</v>
      </c>
      <c r="Q206" s="275">
        <f>IF(Q$100=0,0,Q$100/NMM_fec!Q$100)</f>
        <v>0.5009506163259968</v>
      </c>
      <c r="R206" s="275">
        <f>IF(R$100=0,0,R$100/NMM_fec!R$100)</f>
        <v>0.50585555469339705</v>
      </c>
      <c r="S206" s="275">
        <f>IF(S$100=0,0,S$100/NMM_fec!S$100)</f>
        <v>0.51026999922405736</v>
      </c>
      <c r="T206" s="275">
        <f>IF(T$100=0,0,T$100/NMM_fec!T$100)</f>
        <v>0.51424299930165174</v>
      </c>
      <c r="U206" s="275">
        <f>IF(U$100=0,0,U$100/NMM_fec!U$100)</f>
        <v>0.5178186993714865</v>
      </c>
      <c r="V206" s="275">
        <f>IF(V$100=0,0,V$100/NMM_fec!V$100)</f>
        <v>0.52103682943433782</v>
      </c>
      <c r="W206" s="275">
        <f>IF(W$100=0,0,W$100/NMM_fec!W$100)</f>
        <v>0.52393314649090406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0.12182445415320432</v>
      </c>
      <c r="C207" s="276">
        <f>IF(C$101=0,0,C$101/NMM_fec!C$101)</f>
        <v>0.12182445415320425</v>
      </c>
      <c r="D207" s="276">
        <f>IF(D$101=0,0,D$101/NMM_fec!D$101)</f>
        <v>0.12182445415320424</v>
      </c>
      <c r="E207" s="276">
        <f>IF(E$101=0,0,E$101/NMM_fec!E$101)</f>
        <v>0.12190866721254923</v>
      </c>
      <c r="F207" s="276">
        <f>IF(F$101=0,0,F$101/NMM_fec!F$101)</f>
        <v>0.12190866721254925</v>
      </c>
      <c r="G207" s="276">
        <f>IF(G$101=0,0,G$101/NMM_fec!G$101)</f>
        <v>0.12277320556208018</v>
      </c>
      <c r="H207" s="276">
        <f>IF(H$101=0,0,H$101/NMM_fec!H$101)</f>
        <v>0.12374138359048624</v>
      </c>
      <c r="I207" s="276">
        <f>IF(I$101=0,0,I$101/NMM_fec!I$101)</f>
        <v>0.12374138359048621</v>
      </c>
      <c r="J207" s="276">
        <f>IF(J$101=0,0,J$101/NMM_fec!J$101)</f>
        <v>0.12499462166544899</v>
      </c>
      <c r="K207" s="276">
        <f>IF(K$101=0,0,K$101/NMM_fec!K$101)</f>
        <v>0.12499462166544896</v>
      </c>
      <c r="L207" s="276">
        <f>IF(L$101=0,0,L$101/NMM_fec!L$101)</f>
        <v>0.12617499030237334</v>
      </c>
      <c r="M207" s="276">
        <f>IF(M$101=0,0,M$101/NMM_fec!M$101)</f>
        <v>0.12617499030237345</v>
      </c>
      <c r="N207" s="276">
        <f>IF(N$101=0,0,N$101/NMM_fec!N$101)</f>
        <v>0.12617499030237328</v>
      </c>
      <c r="O207" s="276">
        <f>IF(O$101=0,0,O$101/NMM_fec!O$101)</f>
        <v>0.12861292717707826</v>
      </c>
      <c r="P207" s="276">
        <f>IF(P$101=0,0,P$101/NMM_fec!P$101)</f>
        <v>0.12861292717707826</v>
      </c>
      <c r="Q207" s="276">
        <f>IF(Q$101=0,0,Q$101/NMM_fec!Q$101)</f>
        <v>0.13090878069664139</v>
      </c>
      <c r="R207" s="276">
        <f>IF(R$101=0,0,R$101/NMM_fec!R$101)</f>
        <v>0.13435475292814031</v>
      </c>
      <c r="S207" s="276">
        <f>IF(S$101=0,0,S$101/NMM_fec!S$101)</f>
        <v>0.13519382638875374</v>
      </c>
      <c r="T207" s="276">
        <f>IF(T$101=0,0,T$101/NMM_fec!T$101)</f>
        <v>0.13841777381226902</v>
      </c>
      <c r="U207" s="276">
        <f>IF(U$101=0,0,U$101/NMM_fec!U$101)</f>
        <v>0.13956560390334943</v>
      </c>
      <c r="V207" s="276">
        <f>IF(V$101=0,0,V$101/NMM_fec!V$101)</f>
        <v>0.14043670519238077</v>
      </c>
      <c r="W207" s="276">
        <f>IF(W$101=0,0,W$101/NMM_fec!W$101)</f>
        <v>0.14265430495414308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0.66565487783496136</v>
      </c>
      <c r="C208" s="276">
        <f>IF(C$102=0,0,C$102/NMM_fec!C$102)</f>
        <v>0.6656548778349618</v>
      </c>
      <c r="D208" s="276">
        <f>IF(D$102=0,0,D$102/NMM_fec!D$102)</f>
        <v>0.6656548778349618</v>
      </c>
      <c r="E208" s="276">
        <f>IF(E$102=0,0,E$102/NMM_fec!E$102)</f>
        <v>0.66611502218052854</v>
      </c>
      <c r="F208" s="276">
        <f>IF(F$102=0,0,F$102/NMM_fec!F$102)</f>
        <v>0.66611502218052832</v>
      </c>
      <c r="G208" s="276">
        <f>IF(G$102=0,0,G$102/NMM_fec!G$102)</f>
        <v>0.67083890273013413</v>
      </c>
      <c r="H208" s="276">
        <f>IF(H$102=0,0,H$102/NMM_fec!H$102)</f>
        <v>0.6761290756408268</v>
      </c>
      <c r="I208" s="276">
        <f>IF(I$102=0,0,I$102/NMM_fec!I$102)</f>
        <v>0.67612907564082669</v>
      </c>
      <c r="J208" s="276">
        <f>IF(J$102=0,0,J$102/NMM_fec!J$102)</f>
        <v>0.68297683082664784</v>
      </c>
      <c r="K208" s="276">
        <f>IF(K$102=0,0,K$102/NMM_fec!K$102)</f>
        <v>0.68297683082664806</v>
      </c>
      <c r="L208" s="276">
        <f>IF(L$102=0,0,L$102/NMM_fec!L$102)</f>
        <v>0.68942642377802676</v>
      </c>
      <c r="M208" s="276">
        <f>IF(M$102=0,0,M$102/NMM_fec!M$102)</f>
        <v>0.6894264237780271</v>
      </c>
      <c r="N208" s="276">
        <f>IF(N$102=0,0,N$102/NMM_fec!N$102)</f>
        <v>0.68942642377802721</v>
      </c>
      <c r="O208" s="276">
        <f>IF(O$102=0,0,O$102/NMM_fec!O$102)</f>
        <v>0.69709978331595701</v>
      </c>
      <c r="P208" s="276">
        <f>IF(P$102=0,0,P$102/NMM_fec!P$102)</f>
        <v>0.70274743214027391</v>
      </c>
      <c r="Q208" s="276">
        <f>IF(Q$102=0,0,Q$102/NMM_fec!Q$102)</f>
        <v>0.7090886908419799</v>
      </c>
      <c r="R208" s="276">
        <f>IF(R$102=0,0,R$102/NMM_fec!R$102)</f>
        <v>0.71479582367351513</v>
      </c>
      <c r="S208" s="276">
        <f>IF(S$102=0,0,S$102/NMM_fec!S$102)</f>
        <v>0.71993224322189653</v>
      </c>
      <c r="T208" s="276">
        <f>IF(T$102=0,0,T$102/NMM_fec!T$102)</f>
        <v>0.72455502081543999</v>
      </c>
      <c r="U208" s="276">
        <f>IF(U$102=0,0,U$102/NMM_fec!U$102)</f>
        <v>0.72871552064962863</v>
      </c>
      <c r="V208" s="276">
        <f>IF(V$102=0,0,V$102/NMM_fec!V$102)</f>
        <v>0.73245997050039902</v>
      </c>
      <c r="W208" s="276">
        <f>IF(W$102=0,0,W$102/NMM_fec!W$102)</f>
        <v>0.73582997536609207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0.46500099869468559</v>
      </c>
      <c r="C209" s="276">
        <f>IF(C$103=0,0,C$103/NMM_fec!C$103)</f>
        <v>0.46500099869468553</v>
      </c>
      <c r="D209" s="276">
        <f>IF(D$103=0,0,D$103/NMM_fec!D$103)</f>
        <v>0.46500099869468553</v>
      </c>
      <c r="E209" s="276">
        <f>IF(E$103=0,0,E$103/NMM_fec!E$103)</f>
        <v>0.46532243790794309</v>
      </c>
      <c r="F209" s="276">
        <f>IF(F$103=0,0,F$103/NMM_fec!F$103)</f>
        <v>0.46532243790794309</v>
      </c>
      <c r="G209" s="276">
        <f>IF(G$103=0,0,G$103/NMM_fec!G$103)</f>
        <v>0.46862235990419671</v>
      </c>
      <c r="H209" s="276">
        <f>IF(H$103=0,0,H$103/NMM_fec!H$103)</f>
        <v>0.47231787205118242</v>
      </c>
      <c r="I209" s="276">
        <f>IF(I$103=0,0,I$103/NMM_fec!I$103)</f>
        <v>0.47231787205118236</v>
      </c>
      <c r="J209" s="276">
        <f>IF(J$103=0,0,J$103/NMM_fec!J$103)</f>
        <v>0.47710145150992567</v>
      </c>
      <c r="K209" s="276">
        <f>IF(K$103=0,0,K$103/NMM_fec!K$103)</f>
        <v>0.47710145150992578</v>
      </c>
      <c r="L209" s="276">
        <f>IF(L$103=0,0,L$103/NMM_fec!L$103)</f>
        <v>0.48160689008392049</v>
      </c>
      <c r="M209" s="276">
        <f>IF(M$103=0,0,M$103/NMM_fec!M$103)</f>
        <v>0.48160689008392066</v>
      </c>
      <c r="N209" s="276">
        <f>IF(N$103=0,0,N$103/NMM_fec!N$103)</f>
        <v>0.4816068900839206</v>
      </c>
      <c r="O209" s="276">
        <f>IF(O$103=0,0,O$103/NMM_fec!O$103)</f>
        <v>0.49091243624353414</v>
      </c>
      <c r="P209" s="276">
        <f>IF(P$103=0,0,P$103/NMM_fec!P$103)</f>
        <v>0.4909124362435342</v>
      </c>
      <c r="Q209" s="276">
        <f>IF(Q$103=0,0,Q$103/NMM_fec!Q$103)</f>
        <v>0.49967565366875644</v>
      </c>
      <c r="R209" s="276">
        <f>IF(R$103=0,0,R$103/NMM_fec!R$103)</f>
        <v>0.51282884643501381</v>
      </c>
      <c r="S209" s="276">
        <f>IF(S$103=0,0,S$103/NMM_fec!S$103)</f>
        <v>0.51603156956540241</v>
      </c>
      <c r="T209" s="276">
        <f>IF(T$103=0,0,T$103/NMM_fec!T$103)</f>
        <v>0.52833729900284776</v>
      </c>
      <c r="U209" s="276">
        <f>IF(U$103=0,0,U$103/NMM_fec!U$103)</f>
        <v>0.53271853873336183</v>
      </c>
      <c r="V209" s="276">
        <f>IF(V$103=0,0,V$103/NMM_fec!V$103)</f>
        <v>0.5360435113111528</v>
      </c>
      <c r="W209" s="276">
        <f>IF(W$103=0,0,W$103/NMM_fec!W$103)</f>
        <v>0.54450803603315823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0.70410076720733761</v>
      </c>
      <c r="C210" s="277">
        <f>IF(C$104=0,0,C$104/NMM_fec!C$104)</f>
        <v>0.71066125773659872</v>
      </c>
      <c r="D210" s="277">
        <f>IF(D$104=0,0,D$104/NMM_fec!D$104)</f>
        <v>0.71486744023846405</v>
      </c>
      <c r="E210" s="277">
        <f>IF(E$104=0,0,E$104/NMM_fec!E$104)</f>
        <v>0.70753036726494078</v>
      </c>
      <c r="F210" s="277">
        <f>IF(F$104=0,0,F$104/NMM_fec!F$104)</f>
        <v>0.7055087172268284</v>
      </c>
      <c r="G210" s="277">
        <f>IF(G$104=0,0,G$104/NMM_fec!G$104)</f>
        <v>0.70984019928498876</v>
      </c>
      <c r="H210" s="277">
        <f>IF(H$104=0,0,H$104/NMM_fec!H$104)</f>
        <v>0.7321148459917699</v>
      </c>
      <c r="I210" s="277">
        <f>IF(I$104=0,0,I$104/NMM_fec!I$104)</f>
        <v>0.73196578881861685</v>
      </c>
      <c r="J210" s="277">
        <f>IF(J$104=0,0,J$104/NMM_fec!J$104)</f>
        <v>0.73253398634857625</v>
      </c>
      <c r="K210" s="277">
        <f>IF(K$104=0,0,K$104/NMM_fec!K$104)</f>
        <v>0.74974112514072966</v>
      </c>
      <c r="L210" s="277">
        <f>IF(L$104=0,0,L$104/NMM_fec!L$104)</f>
        <v>0.75772051336285495</v>
      </c>
      <c r="M210" s="277">
        <f>IF(M$104=0,0,M$104/NMM_fec!M$104)</f>
        <v>0.75757795207069101</v>
      </c>
      <c r="N210" s="277">
        <f>IF(N$104=0,0,N$104/NMM_fec!N$104)</f>
        <v>0.74594443717751924</v>
      </c>
      <c r="O210" s="277">
        <f>IF(O$104=0,0,O$104/NMM_fec!O$104)</f>
        <v>0.75969098366837584</v>
      </c>
      <c r="P210" s="277">
        <f>IF(P$104=0,0,P$104/NMM_fec!P$104)</f>
        <v>0.76415470214900427</v>
      </c>
      <c r="Q210" s="277">
        <f>IF(Q$104=0,0,Q$104/NMM_fec!Q$104)</f>
        <v>0.76637594985352153</v>
      </c>
      <c r="R210" s="277">
        <f>IF(R$104=0,0,R$104/NMM_fec!R$104)</f>
        <v>0.78932018512918101</v>
      </c>
      <c r="S210" s="277">
        <f>IF(S$104=0,0,S$104/NMM_fec!S$104)</f>
        <v>0.80332270448002185</v>
      </c>
      <c r="T210" s="277">
        <f>IF(T$104=0,0,T$104/NMM_fec!T$104)</f>
        <v>0.81845892672964449</v>
      </c>
      <c r="U210" s="277">
        <f>IF(U$104=0,0,U$104/NMM_fec!U$104)</f>
        <v>0.82811458555421436</v>
      </c>
      <c r="V210" s="277">
        <f>IF(V$104=0,0,V$104/NMM_fec!V$104)</f>
        <v>0.83411261353511457</v>
      </c>
      <c r="W210" s="277">
        <f>IF(W$104=0,0,W$104/NMM_fec!W$104)</f>
        <v>0.85220387623140881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0.46420940189167254</v>
      </c>
      <c r="C211" s="278">
        <f>IF(C$110=0,0,C$110/NMM_fec!C$110)</f>
        <v>0.4701014583448066</v>
      </c>
      <c r="D211" s="278">
        <f>IF(D$110=0,0,D$110/NMM_fec!D$110)</f>
        <v>0.47105844387544571</v>
      </c>
      <c r="E211" s="278">
        <f>IF(E$110=0,0,E$110/NMM_fec!E$110)</f>
        <v>0.46796082219236551</v>
      </c>
      <c r="F211" s="278">
        <f>IF(F$110=0,0,F$110/NMM_fec!F$110)</f>
        <v>0.470161621613855</v>
      </c>
      <c r="G211" s="278">
        <f>IF(G$110=0,0,G$110/NMM_fec!G$110)</f>
        <v>0.47172196393503391</v>
      </c>
      <c r="H211" s="278">
        <f>IF(H$110=0,0,H$110/NMM_fec!H$110)</f>
        <v>0.48139697667663023</v>
      </c>
      <c r="I211" s="278">
        <f>IF(I$110=0,0,I$110/NMM_fec!I$110)</f>
        <v>0.47452986637761496</v>
      </c>
      <c r="J211" s="278">
        <f>IF(J$110=0,0,J$110/NMM_fec!J$110)</f>
        <v>0.47643964384988707</v>
      </c>
      <c r="K211" s="278">
        <f>IF(K$110=0,0,K$110/NMM_fec!K$110)</f>
        <v>0.48649395570597925</v>
      </c>
      <c r="L211" s="278">
        <f>IF(L$110=0,0,L$110/NMM_fec!L$110)</f>
        <v>0.49377804025722866</v>
      </c>
      <c r="M211" s="278">
        <f>IF(M$110=0,0,M$110/NMM_fec!M$110)</f>
        <v>0.48887543904306069</v>
      </c>
      <c r="N211" s="278">
        <f>IF(N$110=0,0,N$110/NMM_fec!N$110)</f>
        <v>0.4872148359390388</v>
      </c>
      <c r="O211" s="278">
        <f>IF(O$110=0,0,O$110/NMM_fec!O$110)</f>
        <v>0.49856473354047126</v>
      </c>
      <c r="P211" s="278">
        <f>IF(P$110=0,0,P$110/NMM_fec!P$110)</f>
        <v>0.49749740982494267</v>
      </c>
      <c r="Q211" s="278">
        <f>IF(Q$110=0,0,Q$110/NMM_fec!Q$110)</f>
        <v>0.50651948047468565</v>
      </c>
      <c r="R211" s="278">
        <f>IF(R$110=0,0,R$110/NMM_fec!R$110)</f>
        <v>0.51634882204080768</v>
      </c>
      <c r="S211" s="278">
        <f>IF(S$110=0,0,S$110/NMM_fec!S$110)</f>
        <v>0.525901643464187</v>
      </c>
      <c r="T211" s="278">
        <f>IF(T$110=0,0,T$110/NMM_fec!T$110)</f>
        <v>0.53751632994503362</v>
      </c>
      <c r="U211" s="278">
        <f>IF(U$110=0,0,U$110/NMM_fec!U$110)</f>
        <v>0.54359343086725698</v>
      </c>
      <c r="V211" s="278">
        <f>IF(V$110=0,0,V$110/NMM_fec!V$110)</f>
        <v>0.54759922707966524</v>
      </c>
      <c r="W211" s="278">
        <f>IF(W$110=0,0,W$110/NMM_fec!W$110)</f>
        <v>0.55998018938429583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0.56756041204730212</v>
      </c>
      <c r="C212" s="278">
        <f>IF(C$118=0,0,C$118/NMM_fec!C$118)</f>
        <v>0.56756041204730212</v>
      </c>
      <c r="D212" s="278">
        <f>IF(D$118=0,0,D$118/NMM_fec!D$118)</f>
        <v>0.5675604120473019</v>
      </c>
      <c r="E212" s="278">
        <f>IF(E$118=0,0,E$118/NMM_fec!E$118)</f>
        <v>0.56795274705913379</v>
      </c>
      <c r="F212" s="278">
        <f>IF(F$118=0,0,F$118/NMM_fec!F$118)</f>
        <v>0.56795274705913368</v>
      </c>
      <c r="G212" s="278">
        <f>IF(G$118=0,0,G$118/NMM_fec!G$118)</f>
        <v>0.57198049128586681</v>
      </c>
      <c r="H212" s="278">
        <f>IF(H$118=0,0,H$118/NMM_fec!H$118)</f>
        <v>0.57649107600021532</v>
      </c>
      <c r="I212" s="278">
        <f>IF(I$118=0,0,I$118/NMM_fec!I$118)</f>
        <v>0.57649107600021554</v>
      </c>
      <c r="J212" s="278">
        <f>IF(J$118=0,0,J$118/NMM_fec!J$118)</f>
        <v>0.58232970932850203</v>
      </c>
      <c r="K212" s="278">
        <f>IF(K$118=0,0,K$118/NMM_fec!K$118)</f>
        <v>0.58232970932850181</v>
      </c>
      <c r="L212" s="278">
        <f>IF(L$118=0,0,L$118/NMM_fec!L$118)</f>
        <v>0.58782885574042043</v>
      </c>
      <c r="M212" s="278">
        <f>IF(M$118=0,0,M$118/NMM_fec!M$118)</f>
        <v>0.58782885574042043</v>
      </c>
      <c r="N212" s="278">
        <f>IF(N$118=0,0,N$118/NMM_fec!N$118)</f>
        <v>0.58782885574042043</v>
      </c>
      <c r="O212" s="278">
        <f>IF(O$118=0,0,O$118/NMM_fec!O$118)</f>
        <v>0.59918680900826538</v>
      </c>
      <c r="P212" s="278">
        <f>IF(P$118=0,0,P$118/NMM_fec!P$118)</f>
        <v>0.59918680900826538</v>
      </c>
      <c r="Q212" s="278">
        <f>IF(Q$118=0,0,Q$118/NMM_fec!Q$118)</f>
        <v>0.60988281892368679</v>
      </c>
      <c r="R212" s="278">
        <f>IF(R$118=0,0,R$118/NMM_fec!R$118)</f>
        <v>0.62593704574709241</v>
      </c>
      <c r="S212" s="278">
        <f>IF(S$118=0,0,S$118/NMM_fec!S$118)</f>
        <v>0.6298461531783871</v>
      </c>
      <c r="T212" s="278">
        <f>IF(T$118=0,0,T$118/NMM_fec!T$118)</f>
        <v>0.64486600236078606</v>
      </c>
      <c r="U212" s="278">
        <f>IF(U$118=0,0,U$118/NMM_fec!U$118)</f>
        <v>0.65021355695466609</v>
      </c>
      <c r="V212" s="278">
        <f>IF(V$118=0,0,V$118/NMM_fec!V$118)</f>
        <v>0.6542718768541812</v>
      </c>
      <c r="W212" s="278">
        <f>IF(W$118=0,0,W$118/NMM_fec!W$118)</f>
        <v>0.66460331517902727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0.49782471927639566</v>
      </c>
      <c r="C213" s="278">
        <f>IF(C$119=0,0,C$119/NMM_fec!C$119)</f>
        <v>0.5044346218201794</v>
      </c>
      <c r="D213" s="278">
        <f>IF(D$119=0,0,D$119/NMM_fec!D$119)</f>
        <v>0.50589447014249134</v>
      </c>
      <c r="E213" s="278">
        <f>IF(E$119=0,0,E$119/NMM_fec!E$119)</f>
        <v>0.50170790968623769</v>
      </c>
      <c r="F213" s="278">
        <f>IF(F$119=0,0,F$119/NMM_fec!F$119)</f>
        <v>0.50303111120171917</v>
      </c>
      <c r="G213" s="278">
        <f>IF(G$119=0,0,G$119/NMM_fec!G$119)</f>
        <v>0.50466020955355717</v>
      </c>
      <c r="H213" s="278">
        <f>IF(H$119=0,0,H$119/NMM_fec!H$119)</f>
        <v>0.51649684016335651</v>
      </c>
      <c r="I213" s="278">
        <f>IF(I$119=0,0,I$119/NMM_fec!I$119)</f>
        <v>0.51047249606661693</v>
      </c>
      <c r="J213" s="278">
        <f>IF(J$119=0,0,J$119/NMM_fec!J$119)</f>
        <v>0.51164103579827658</v>
      </c>
      <c r="K213" s="278">
        <f>IF(K$119=0,0,K$119/NMM_fec!K$119)</f>
        <v>0.52307177665842641</v>
      </c>
      <c r="L213" s="278">
        <f>IF(L$119=0,0,L$119/NMM_fec!L$119)</f>
        <v>0.5306849154234865</v>
      </c>
      <c r="M213" s="278">
        <f>IF(M$119=0,0,M$119/NMM_fec!M$119)</f>
        <v>0.52608838007226488</v>
      </c>
      <c r="N213" s="278">
        <f>IF(N$119=0,0,N$119/NMM_fec!N$119)</f>
        <v>0.52303416933406088</v>
      </c>
      <c r="O213" s="278">
        <f>IF(O$119=0,0,O$119/NMM_fec!O$119)</f>
        <v>0.5348616794692852</v>
      </c>
      <c r="P213" s="278">
        <f>IF(P$119=0,0,P$119/NMM_fec!P$119)</f>
        <v>0.53504922852335524</v>
      </c>
      <c r="Q213" s="278">
        <f>IF(Q$119=0,0,Q$119/NMM_fec!Q$119)</f>
        <v>0.54236591014399305</v>
      </c>
      <c r="R213" s="278">
        <f>IF(R$119=0,0,R$119/NMM_fec!R$119)</f>
        <v>0.55441196453382757</v>
      </c>
      <c r="S213" s="278">
        <f>IF(S$119=0,0,S$119/NMM_fec!S$119)</f>
        <v>0.56532804383145796</v>
      </c>
      <c r="T213" s="278">
        <f>IF(T$119=0,0,T$119/NMM_fec!T$119)</f>
        <v>0.57735291664802313</v>
      </c>
      <c r="U213" s="278">
        <f>IF(U$119=0,0,U$119/NMM_fec!U$119)</f>
        <v>0.58398004602767839</v>
      </c>
      <c r="V213" s="278">
        <f>IF(V$119=0,0,V$119/NMM_fec!V$119)</f>
        <v>0.58790142180466587</v>
      </c>
      <c r="W213" s="278">
        <f>IF(W$119=0,0,W$119/NMM_fec!W$119)</f>
        <v>0.60042754924181807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0.58332597904861594</v>
      </c>
      <c r="C214" s="279">
        <f>IF(C$127=0,0,C$127/NMM_fec!C$127)</f>
        <v>0.58332597904861605</v>
      </c>
      <c r="D214" s="279">
        <f>IF(D$127=0,0,D$127/NMM_fec!D$127)</f>
        <v>0.58332597904861605</v>
      </c>
      <c r="E214" s="279">
        <f>IF(E$127=0,0,E$127/NMM_fec!E$127)</f>
        <v>0.58372921225522079</v>
      </c>
      <c r="F214" s="279">
        <f>IF(F$127=0,0,F$127/NMM_fec!F$127)</f>
        <v>0.58372921225522079</v>
      </c>
      <c r="G214" s="279">
        <f>IF(G$127=0,0,G$127/NMM_fec!G$127)</f>
        <v>0.58786883826602987</v>
      </c>
      <c r="H214" s="279">
        <f>IF(H$127=0,0,H$127/NMM_fec!H$127)</f>
        <v>0.59250471700022134</v>
      </c>
      <c r="I214" s="279">
        <f>IF(I$127=0,0,I$127/NMM_fec!I$127)</f>
        <v>0.59250471700022145</v>
      </c>
      <c r="J214" s="279">
        <f>IF(J$127=0,0,J$127/NMM_fec!J$127)</f>
        <v>0.59850553458762712</v>
      </c>
      <c r="K214" s="279">
        <f>IF(K$127=0,0,K$127/NMM_fec!K$127)</f>
        <v>0.59850553458762712</v>
      </c>
      <c r="L214" s="279">
        <f>IF(L$127=0,0,L$127/NMM_fec!L$127)</f>
        <v>0.60415743506654351</v>
      </c>
      <c r="M214" s="279">
        <f>IF(M$127=0,0,M$127/NMM_fec!M$127)</f>
        <v>0.60415743506654318</v>
      </c>
      <c r="N214" s="279">
        <f>IF(N$127=0,0,N$127/NMM_fec!N$127)</f>
        <v>0.60415743506654329</v>
      </c>
      <c r="O214" s="279">
        <f>IF(O$127=0,0,O$127/NMM_fec!O$127)</f>
        <v>0.61583088703627287</v>
      </c>
      <c r="P214" s="279">
        <f>IF(P$127=0,0,P$127/NMM_fec!P$127)</f>
        <v>0.61583088703627287</v>
      </c>
      <c r="Q214" s="279">
        <f>IF(Q$127=0,0,Q$127/NMM_fec!Q$127)</f>
        <v>0.62682400833823371</v>
      </c>
      <c r="R214" s="279">
        <f>IF(R$127=0,0,R$127/NMM_fec!R$127)</f>
        <v>0.6433241859067339</v>
      </c>
      <c r="S214" s="279">
        <f>IF(S$127=0,0,S$127/NMM_fec!S$127)</f>
        <v>0.64734187965556433</v>
      </c>
      <c r="T214" s="279">
        <f>IF(T$127=0,0,T$127/NMM_fec!T$127)</f>
        <v>0.66277894687080785</v>
      </c>
      <c r="U214" s="279">
        <f>IF(U$127=0,0,U$127/NMM_fec!U$127)</f>
        <v>0.66827504464785137</v>
      </c>
      <c r="V214" s="279">
        <f>IF(V$127=0,0,V$127/NMM_fec!V$127)</f>
        <v>0.67244609565568625</v>
      </c>
      <c r="W214" s="279">
        <f>IF(W$127=0,0,W$127/NMM_fec!W$127)</f>
        <v>0.68306451837844451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IT: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26857.813454450741</v>
      </c>
      <c r="C5" s="225">
        <f t="shared" si="0"/>
        <v>27227.159812815578</v>
      </c>
      <c r="D5" s="225">
        <f t="shared" si="0"/>
        <v>27606.421718838465</v>
      </c>
      <c r="E5" s="225">
        <f t="shared" si="0"/>
        <v>29097.274791484924</v>
      </c>
      <c r="F5" s="225">
        <f t="shared" si="0"/>
        <v>29581.894406389169</v>
      </c>
      <c r="G5" s="225">
        <f t="shared" si="0"/>
        <v>28636.395417043102</v>
      </c>
      <c r="H5" s="225">
        <f t="shared" si="0"/>
        <v>29925.327375793975</v>
      </c>
      <c r="I5" s="225">
        <f t="shared" si="0"/>
        <v>30374.909391225461</v>
      </c>
      <c r="J5" s="225">
        <f t="shared" si="0"/>
        <v>27864.089151292381</v>
      </c>
      <c r="K5" s="225">
        <f t="shared" si="0"/>
        <v>22338.475225283142</v>
      </c>
      <c r="L5" s="225">
        <f t="shared" si="0"/>
        <v>23128.06135443192</v>
      </c>
      <c r="M5" s="225">
        <f t="shared" si="0"/>
        <v>22203.776797361701</v>
      </c>
      <c r="N5" s="225">
        <f t="shared" si="0"/>
        <v>18303.482606465746</v>
      </c>
      <c r="O5" s="225">
        <f t="shared" si="0"/>
        <v>15721.831163204628</v>
      </c>
      <c r="P5" s="225">
        <f t="shared" si="0"/>
        <v>14478.030986502619</v>
      </c>
      <c r="Q5" s="225">
        <f t="shared" si="0"/>
        <v>14199.684197148918</v>
      </c>
      <c r="R5" s="225">
        <f t="shared" si="0"/>
        <v>13418.733192217314</v>
      </c>
      <c r="S5" s="225">
        <f t="shared" si="0"/>
        <v>13321.656380174285</v>
      </c>
      <c r="T5" s="225">
        <f t="shared" si="0"/>
        <v>13162.231551420275</v>
      </c>
      <c r="U5" s="225">
        <f t="shared" si="0"/>
        <v>13405.035749479446</v>
      </c>
      <c r="V5" s="225">
        <f t="shared" si="0"/>
        <v>12757.407496676213</v>
      </c>
      <c r="W5" s="225">
        <f t="shared" si="0"/>
        <v>13749.788883473488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21.932993332393231</v>
      </c>
      <c r="C10" s="262">
        <v>20.714251954783581</v>
      </c>
      <c r="D10" s="262">
        <v>21.303742821566441</v>
      </c>
      <c r="E10" s="262">
        <v>22.620734958362618</v>
      </c>
      <c r="F10" s="262">
        <v>22.109297618376011</v>
      </c>
      <c r="G10" s="262">
        <v>19.25366456205375</v>
      </c>
      <c r="H10" s="262">
        <v>20.545405968817359</v>
      </c>
      <c r="I10" s="262">
        <v>20.631206732430851</v>
      </c>
      <c r="J10" s="262">
        <v>19.190582652504709</v>
      </c>
      <c r="K10" s="262">
        <v>13.8852097628388</v>
      </c>
      <c r="L10" s="262">
        <v>14.700200664351771</v>
      </c>
      <c r="M10" s="262">
        <v>13.307950836283871</v>
      </c>
      <c r="N10" s="262">
        <v>11.66909769282203</v>
      </c>
      <c r="O10" s="262">
        <v>9.6170396421703224</v>
      </c>
      <c r="P10" s="262">
        <v>8.7387699533820857</v>
      </c>
      <c r="Q10" s="262">
        <v>8.4014022633433481</v>
      </c>
      <c r="R10" s="262">
        <v>8.5994534452442952</v>
      </c>
      <c r="S10" s="262">
        <v>8.4227044360567263</v>
      </c>
      <c r="T10" s="262">
        <v>7.8167615545465798</v>
      </c>
      <c r="U10" s="262">
        <v>8.0921701391088288</v>
      </c>
      <c r="V10" s="262">
        <v>8.4765693136235338</v>
      </c>
      <c r="W10" s="262">
        <v>8.0644949610779335</v>
      </c>
      <c r="DA10" s="68" t="s">
        <v>1698</v>
      </c>
    </row>
    <row r="11" spans="1:105" ht="12" customHeight="1" x14ac:dyDescent="0.25">
      <c r="A11" s="37" t="s">
        <v>160</v>
      </c>
      <c r="B11" s="228">
        <v>4.1037392071945143E-2</v>
      </c>
      <c r="C11" s="228">
        <v>0.34266544126643977</v>
      </c>
      <c r="D11" s="228">
        <v>0.34673367373865421</v>
      </c>
      <c r="E11" s="228">
        <v>0.44184080125935699</v>
      </c>
      <c r="F11" s="228">
        <v>0.50841590519930024</v>
      </c>
      <c r="G11" s="228">
        <v>0.42800952114283752</v>
      </c>
      <c r="H11" s="228">
        <v>0.42502630217889442</v>
      </c>
      <c r="I11" s="228">
        <v>0.55583236873209341</v>
      </c>
      <c r="J11" s="228">
        <v>0.4573226612497453</v>
      </c>
      <c r="K11" s="228">
        <v>0.36054942121153111</v>
      </c>
      <c r="L11" s="228">
        <v>0.5583919385010222</v>
      </c>
      <c r="M11" s="228">
        <v>0.44712278923817961</v>
      </c>
      <c r="N11" s="228">
        <v>0.30199152283710717</v>
      </c>
      <c r="O11" s="228">
        <v>0.16479111037589481</v>
      </c>
      <c r="P11" s="228">
        <v>0.2042849782352063</v>
      </c>
      <c r="Q11" s="228">
        <v>0.26573207349455369</v>
      </c>
      <c r="R11" s="228">
        <v>0.23634209595958189</v>
      </c>
      <c r="S11" s="228">
        <v>0.225387998854503</v>
      </c>
      <c r="T11" s="228">
        <v>0.21115206252522131</v>
      </c>
      <c r="U11" s="228">
        <v>0.20998963027324319</v>
      </c>
      <c r="V11" s="228">
        <v>0.22569909069978111</v>
      </c>
      <c r="W11" s="228">
        <v>0.25853501588208178</v>
      </c>
      <c r="DA11" s="69" t="s">
        <v>1699</v>
      </c>
    </row>
    <row r="12" spans="1:105" ht="12" customHeight="1" x14ac:dyDescent="0.25">
      <c r="A12" s="37" t="s">
        <v>162</v>
      </c>
      <c r="B12" s="228">
        <v>21.891955940321289</v>
      </c>
      <c r="C12" s="228">
        <v>20.371586513517141</v>
      </c>
      <c r="D12" s="228">
        <v>20.95700914782778</v>
      </c>
      <c r="E12" s="228">
        <v>22.178894157103262</v>
      </c>
      <c r="F12" s="228">
        <v>21.600881713176712</v>
      </c>
      <c r="G12" s="228">
        <v>18.82565504091091</v>
      </c>
      <c r="H12" s="228">
        <v>20.12037966663847</v>
      </c>
      <c r="I12" s="228">
        <v>20.075374363698749</v>
      </c>
      <c r="J12" s="228">
        <v>18.733259991254961</v>
      </c>
      <c r="K12" s="228">
        <v>13.524660341627269</v>
      </c>
      <c r="L12" s="228">
        <v>14.141808725850749</v>
      </c>
      <c r="M12" s="228">
        <v>12.8608280470457</v>
      </c>
      <c r="N12" s="228">
        <v>11.36710616998492</v>
      </c>
      <c r="O12" s="228">
        <v>9.452248531794428</v>
      </c>
      <c r="P12" s="228">
        <v>8.5344849751468796</v>
      </c>
      <c r="Q12" s="228">
        <v>8.1356701898487938</v>
      </c>
      <c r="R12" s="228">
        <v>8.3631113492847131</v>
      </c>
      <c r="S12" s="228">
        <v>8.1973164372022236</v>
      </c>
      <c r="T12" s="228">
        <v>7.6056094920213582</v>
      </c>
      <c r="U12" s="228">
        <v>7.8821805088355852</v>
      </c>
      <c r="V12" s="228">
        <v>8.2508702229237532</v>
      </c>
      <c r="W12" s="228">
        <v>7.8059599451958519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3548.840280852407</v>
      </c>
      <c r="C17" s="263">
        <v>3432.8743873065009</v>
      </c>
      <c r="D17" s="263">
        <v>3629.2073987921849</v>
      </c>
      <c r="E17" s="263">
        <v>3903.3935229388999</v>
      </c>
      <c r="F17" s="263">
        <v>3882.098275683491</v>
      </c>
      <c r="G17" s="263">
        <v>3482.734881633497</v>
      </c>
      <c r="H17" s="263">
        <v>3955.1751228125099</v>
      </c>
      <c r="I17" s="263">
        <v>3974.0716088720551</v>
      </c>
      <c r="J17" s="263">
        <v>3744.4545666738481</v>
      </c>
      <c r="K17" s="263">
        <v>2921.0273555810559</v>
      </c>
      <c r="L17" s="263">
        <v>3147.4811764234651</v>
      </c>
      <c r="M17" s="263">
        <v>3002.038478564356</v>
      </c>
      <c r="N17" s="263">
        <v>2475.4630708170721</v>
      </c>
      <c r="O17" s="263">
        <v>1978.5366279673781</v>
      </c>
      <c r="P17" s="263">
        <v>1682.02877698564</v>
      </c>
      <c r="Q17" s="263">
        <v>1704.052679655402</v>
      </c>
      <c r="R17" s="263">
        <v>1591.4894347318091</v>
      </c>
      <c r="S17" s="263">
        <v>1481.2262201248041</v>
      </c>
      <c r="T17" s="263">
        <v>1374.1555756069081</v>
      </c>
      <c r="U17" s="263">
        <v>1446.458424984316</v>
      </c>
      <c r="V17" s="263">
        <v>1598.717897922126</v>
      </c>
      <c r="W17" s="263">
        <v>1524.219334062014</v>
      </c>
      <c r="DA17" s="70" t="s">
        <v>1705</v>
      </c>
    </row>
    <row r="18" spans="1:105" ht="12" customHeight="1" x14ac:dyDescent="0.25">
      <c r="A18" s="18" t="s">
        <v>30</v>
      </c>
      <c r="B18" s="232">
        <v>217.27317688003589</v>
      </c>
      <c r="C18" s="232">
        <v>232.9978214000821</v>
      </c>
      <c r="D18" s="232">
        <v>219.80379410729509</v>
      </c>
      <c r="E18" s="232">
        <v>295.05665483538542</v>
      </c>
      <c r="F18" s="232">
        <v>143.59587699619371</v>
      </c>
      <c r="G18" s="232">
        <v>162.24322167311871</v>
      </c>
      <c r="H18" s="232">
        <v>66.010341464947828</v>
      </c>
      <c r="I18" s="232">
        <v>341.18423781722578</v>
      </c>
      <c r="J18" s="232">
        <v>302.88178155283367</v>
      </c>
      <c r="K18" s="232">
        <v>63.754082447354577</v>
      </c>
      <c r="L18" s="232">
        <v>39.379889842993542</v>
      </c>
      <c r="M18" s="232">
        <v>189.6922603941311</v>
      </c>
      <c r="N18" s="232">
        <v>151.13143681519711</v>
      </c>
      <c r="O18" s="232">
        <v>108.67108091056311</v>
      </c>
      <c r="P18" s="232">
        <v>152.71941031932229</v>
      </c>
      <c r="Q18" s="232">
        <v>51.915648300241493</v>
      </c>
      <c r="R18" s="232">
        <v>100.52546055852321</v>
      </c>
      <c r="S18" s="232">
        <v>75.795812432217232</v>
      </c>
      <c r="T18" s="232">
        <v>77.022101739282732</v>
      </c>
      <c r="U18" s="232">
        <v>84.95100342069496</v>
      </c>
      <c r="V18" s="232">
        <v>73.164823237352522</v>
      </c>
      <c r="W18" s="232">
        <v>15.042657552594379</v>
      </c>
      <c r="DA18" s="71" t="s">
        <v>1706</v>
      </c>
    </row>
    <row r="19" spans="1:105" ht="12" customHeight="1" x14ac:dyDescent="0.25">
      <c r="A19" s="18" t="s">
        <v>33</v>
      </c>
      <c r="B19" s="232">
        <v>63.680827324974061</v>
      </c>
      <c r="C19" s="232">
        <v>65.264698837763049</v>
      </c>
      <c r="D19" s="232">
        <v>64.06976545125994</v>
      </c>
      <c r="E19" s="232">
        <v>66.168560971819062</v>
      </c>
      <c r="F19" s="232">
        <v>61.012660910607913</v>
      </c>
      <c r="G19" s="232">
        <v>50.824736093689062</v>
      </c>
      <c r="H19" s="232">
        <v>62.803354719456777</v>
      </c>
      <c r="I19" s="232">
        <v>64.241264202668887</v>
      </c>
      <c r="J19" s="232">
        <v>44.349008284818566</v>
      </c>
      <c r="K19" s="232">
        <v>43.102600903198088</v>
      </c>
      <c r="L19" s="232">
        <v>57.531588565510248</v>
      </c>
      <c r="M19" s="232">
        <v>44.221862603755852</v>
      </c>
      <c r="N19" s="232">
        <v>34.743588619549193</v>
      </c>
      <c r="O19" s="232">
        <v>26.230740828880421</v>
      </c>
      <c r="P19" s="232">
        <v>15.885560348046941</v>
      </c>
      <c r="Q19" s="232">
        <v>23.706688455089001</v>
      </c>
      <c r="R19" s="232">
        <v>28.904667282849541</v>
      </c>
      <c r="S19" s="232">
        <v>14.379999153877559</v>
      </c>
      <c r="T19" s="232">
        <v>12.72026450914486</v>
      </c>
      <c r="U19" s="232">
        <v>14.203981421542551</v>
      </c>
      <c r="V19" s="232">
        <v>12.613542987422701</v>
      </c>
      <c r="W19" s="232">
        <v>14.78536118000059</v>
      </c>
      <c r="DA19" s="71" t="s">
        <v>1707</v>
      </c>
    </row>
    <row r="20" spans="1:105" ht="12" customHeight="1" x14ac:dyDescent="0.25">
      <c r="A20" s="18" t="s">
        <v>160</v>
      </c>
      <c r="B20" s="297">
        <v>2.3302504044386092</v>
      </c>
      <c r="C20" s="297">
        <v>21.819440202687531</v>
      </c>
      <c r="D20" s="297">
        <v>22.335857524846201</v>
      </c>
      <c r="E20" s="297">
        <v>24.806586096384539</v>
      </c>
      <c r="F20" s="297">
        <v>26.500092723643458</v>
      </c>
      <c r="G20" s="297">
        <v>21.201449303124459</v>
      </c>
      <c r="H20" s="297">
        <v>23.9512892537164</v>
      </c>
      <c r="I20" s="297">
        <v>30.24658919203646</v>
      </c>
      <c r="J20" s="297">
        <v>21.54795671380414</v>
      </c>
      <c r="K20" s="297">
        <v>20.896088811251161</v>
      </c>
      <c r="L20" s="297">
        <v>34.232428463282673</v>
      </c>
      <c r="M20" s="297">
        <v>24.94845142043275</v>
      </c>
      <c r="N20" s="297">
        <v>15.90919486776208</v>
      </c>
      <c r="O20" s="297">
        <v>9.2921795567086445</v>
      </c>
      <c r="P20" s="297">
        <v>13.615803525533829</v>
      </c>
      <c r="Q20" s="297">
        <v>13.63630854399424</v>
      </c>
      <c r="R20" s="297">
        <v>13.9800782130835</v>
      </c>
      <c r="S20" s="297">
        <v>16.73064297311457</v>
      </c>
      <c r="T20" s="297">
        <v>15.1536055037695</v>
      </c>
      <c r="U20" s="297">
        <v>15.43396795373285</v>
      </c>
      <c r="V20" s="297">
        <v>14.977999683846789</v>
      </c>
      <c r="W20" s="297">
        <v>17.396323900913409</v>
      </c>
      <c r="DA20" s="122" t="s">
        <v>1708</v>
      </c>
    </row>
    <row r="21" spans="1:105" ht="12" customHeight="1" x14ac:dyDescent="0.25">
      <c r="A21" s="18" t="s">
        <v>70</v>
      </c>
      <c r="B21" s="297">
        <v>423.25362228037329</v>
      </c>
      <c r="C21" s="297">
        <v>190.1162463456325</v>
      </c>
      <c r="D21" s="297">
        <v>203.00620246664141</v>
      </c>
      <c r="E21" s="297">
        <v>183.95645470892759</v>
      </c>
      <c r="F21" s="297">
        <v>174.79268990536519</v>
      </c>
      <c r="G21" s="297">
        <v>148.36746104237599</v>
      </c>
      <c r="H21" s="297">
        <v>176.30852422957781</v>
      </c>
      <c r="I21" s="297">
        <v>157.0288055376391</v>
      </c>
      <c r="J21" s="297">
        <v>154.66349961875761</v>
      </c>
      <c r="K21" s="297">
        <v>125.05067343182979</v>
      </c>
      <c r="L21" s="297">
        <v>98.183865592860229</v>
      </c>
      <c r="M21" s="297">
        <v>29.648663643687762</v>
      </c>
      <c r="N21" s="297">
        <v>37.058538739029217</v>
      </c>
      <c r="O21" s="297">
        <v>28.33266709404537</v>
      </c>
      <c r="P21" s="297">
        <v>33.117873905273463</v>
      </c>
      <c r="Q21" s="297">
        <v>50.572518272258407</v>
      </c>
      <c r="R21" s="297">
        <v>92.838184794851713</v>
      </c>
      <c r="S21" s="297">
        <v>74.138013627802877</v>
      </c>
      <c r="T21" s="297">
        <v>62.12624179420655</v>
      </c>
      <c r="U21" s="297">
        <v>43.764546570305662</v>
      </c>
      <c r="V21" s="297">
        <v>34.140983037694582</v>
      </c>
      <c r="W21" s="297">
        <v>36.869548905618409</v>
      </c>
      <c r="DA21" s="122" t="s">
        <v>1709</v>
      </c>
    </row>
    <row r="22" spans="1:105" ht="12" customHeight="1" x14ac:dyDescent="0.25">
      <c r="A22" s="18" t="s">
        <v>34</v>
      </c>
      <c r="B22" s="297">
        <v>1599.198575764862</v>
      </c>
      <c r="C22" s="297">
        <v>1625.502435415576</v>
      </c>
      <c r="D22" s="297">
        <v>1769.9851143988581</v>
      </c>
      <c r="E22" s="297">
        <v>2088.199649591525</v>
      </c>
      <c r="F22" s="297">
        <v>2350.2971505629971</v>
      </c>
      <c r="G22" s="297">
        <v>2167.5692934070821</v>
      </c>
      <c r="H22" s="297">
        <v>2492.2681754969558</v>
      </c>
      <c r="I22" s="297">
        <v>2288.9341513654281</v>
      </c>
      <c r="J22" s="297">
        <v>2338.3456398346889</v>
      </c>
      <c r="K22" s="297">
        <v>1884.385448422277</v>
      </c>
      <c r="L22" s="297">
        <v>1839.223751485499</v>
      </c>
      <c r="M22" s="297">
        <v>1757.746185769442</v>
      </c>
      <c r="N22" s="297">
        <v>1369.919572293848</v>
      </c>
      <c r="O22" s="297">
        <v>1041.255911336498</v>
      </c>
      <c r="P22" s="297">
        <v>688.10718539705704</v>
      </c>
      <c r="Q22" s="297">
        <v>973.40625193340668</v>
      </c>
      <c r="R22" s="297">
        <v>690.31758974314732</v>
      </c>
      <c r="S22" s="297">
        <v>526.6575327806512</v>
      </c>
      <c r="T22" s="297">
        <v>492.99190437493507</v>
      </c>
      <c r="U22" s="297">
        <v>514.1554646194104</v>
      </c>
      <c r="V22" s="297">
        <v>694.41618148938255</v>
      </c>
      <c r="W22" s="297">
        <v>706.6066706978803</v>
      </c>
      <c r="DA22" s="122" t="s">
        <v>1710</v>
      </c>
    </row>
    <row r="23" spans="1:105" ht="12" customHeight="1" x14ac:dyDescent="0.25">
      <c r="A23" s="18" t="s">
        <v>162</v>
      </c>
      <c r="B23" s="297">
        <v>1243.103828197723</v>
      </c>
      <c r="C23" s="297">
        <v>1297.1737451047611</v>
      </c>
      <c r="D23" s="297">
        <v>1350.0066648432839</v>
      </c>
      <c r="E23" s="297">
        <v>1245.2056167348589</v>
      </c>
      <c r="F23" s="297">
        <v>1125.8998045846829</v>
      </c>
      <c r="G23" s="297">
        <v>932.52872011410693</v>
      </c>
      <c r="H23" s="297">
        <v>1133.8334376478549</v>
      </c>
      <c r="I23" s="297">
        <v>1092.4365607570569</v>
      </c>
      <c r="J23" s="297">
        <v>882.66668066894511</v>
      </c>
      <c r="K23" s="297">
        <v>783.83846156514494</v>
      </c>
      <c r="L23" s="297">
        <v>866.968919445148</v>
      </c>
      <c r="M23" s="297">
        <v>717.60543519811392</v>
      </c>
      <c r="N23" s="297">
        <v>598.82974674880438</v>
      </c>
      <c r="O23" s="297">
        <v>532.98985832258404</v>
      </c>
      <c r="P23" s="297">
        <v>568.83218539655661</v>
      </c>
      <c r="Q23" s="297">
        <v>417.49009617850299</v>
      </c>
      <c r="R23" s="297">
        <v>494.69372052840362</v>
      </c>
      <c r="S23" s="297">
        <v>608.49013854108262</v>
      </c>
      <c r="T23" s="297">
        <v>545.82656915345058</v>
      </c>
      <c r="U23" s="297">
        <v>579.33013749587565</v>
      </c>
      <c r="V23" s="297">
        <v>547.54997553267822</v>
      </c>
      <c r="W23" s="297">
        <v>525.24802917265038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211.96073302817101</v>
      </c>
      <c r="M24" s="297">
        <v>238.17561953479199</v>
      </c>
      <c r="N24" s="297">
        <v>267.87099273288169</v>
      </c>
      <c r="O24" s="297">
        <v>231.7641899180982</v>
      </c>
      <c r="P24" s="297">
        <v>209.75075809384941</v>
      </c>
      <c r="Q24" s="297">
        <v>173.32516797190891</v>
      </c>
      <c r="R24" s="297">
        <v>170.22973361095069</v>
      </c>
      <c r="S24" s="297">
        <v>165.03408061605771</v>
      </c>
      <c r="T24" s="297">
        <v>168.31488853211891</v>
      </c>
      <c r="U24" s="297">
        <v>194.61932350275379</v>
      </c>
      <c r="V24" s="297">
        <v>221.8543919537486</v>
      </c>
      <c r="W24" s="297">
        <v>208.2707426523562</v>
      </c>
      <c r="DA24" s="122" t="s">
        <v>1712</v>
      </c>
    </row>
    <row r="25" spans="1:105" ht="12" customHeight="1" x14ac:dyDescent="0.25">
      <c r="A25" s="57" t="s">
        <v>1463</v>
      </c>
      <c r="B25" s="263">
        <v>5272.2209334466916</v>
      </c>
      <c r="C25" s="263">
        <v>5099.9399167953252</v>
      </c>
      <c r="D25" s="263">
        <v>5391.6157689508436</v>
      </c>
      <c r="E25" s="263">
        <v>5798.9516051637138</v>
      </c>
      <c r="F25" s="263">
        <v>5767.3150029281423</v>
      </c>
      <c r="G25" s="263">
        <v>5174.0135637162984</v>
      </c>
      <c r="H25" s="263">
        <v>5875.8792810284122</v>
      </c>
      <c r="I25" s="263">
        <v>5903.9522404989311</v>
      </c>
      <c r="J25" s="263">
        <v>5562.8290338318984</v>
      </c>
      <c r="K25" s="263">
        <v>4339.5307628682094</v>
      </c>
      <c r="L25" s="263">
        <v>4675.9546310107244</v>
      </c>
      <c r="M25" s="263">
        <v>4459.8823438449626</v>
      </c>
      <c r="N25" s="263">
        <v>3677.5924496667371</v>
      </c>
      <c r="O25" s="263">
        <v>2939.3495908627142</v>
      </c>
      <c r="P25" s="263">
        <v>2498.8521958935239</v>
      </c>
      <c r="Q25" s="263">
        <v>2531.571301714715</v>
      </c>
      <c r="R25" s="263">
        <v>2364.3453210401749</v>
      </c>
      <c r="S25" s="263">
        <v>2200.5363067611361</v>
      </c>
      <c r="T25" s="263">
        <v>2041.4702320125459</v>
      </c>
      <c r="U25" s="263">
        <v>2148.8846451356549</v>
      </c>
      <c r="V25" s="263">
        <v>2375.0840559317548</v>
      </c>
      <c r="W25" s="263">
        <v>2264.4076498916788</v>
      </c>
      <c r="DA25" s="70" t="s">
        <v>1713</v>
      </c>
    </row>
    <row r="26" spans="1:105" ht="12" customHeight="1" x14ac:dyDescent="0.25">
      <c r="A26" s="18" t="s">
        <v>30</v>
      </c>
      <c r="B26" s="232">
        <v>322.78493839352132</v>
      </c>
      <c r="C26" s="232">
        <v>346.14575303961823</v>
      </c>
      <c r="D26" s="232">
        <v>326.54446884973339</v>
      </c>
      <c r="E26" s="232">
        <v>438.34147187999952</v>
      </c>
      <c r="F26" s="232">
        <v>213.3286168838587</v>
      </c>
      <c r="G26" s="232">
        <v>241.0314474365106</v>
      </c>
      <c r="H26" s="232">
        <v>98.066150221860582</v>
      </c>
      <c r="I26" s="232">
        <v>506.86943858458841</v>
      </c>
      <c r="J26" s="232">
        <v>449.96662083617991</v>
      </c>
      <c r="K26" s="232">
        <v>94.714211255203068</v>
      </c>
      <c r="L26" s="232">
        <v>58.503472446268148</v>
      </c>
      <c r="M26" s="232">
        <v>281.81023292559718</v>
      </c>
      <c r="N26" s="232">
        <v>224.52358004896541</v>
      </c>
      <c r="O26" s="232">
        <v>161.44371183121669</v>
      </c>
      <c r="P26" s="232">
        <v>226.88270204027609</v>
      </c>
      <c r="Q26" s="232">
        <v>77.126820617648661</v>
      </c>
      <c r="R26" s="232">
        <v>149.34243176864391</v>
      </c>
      <c r="S26" s="232">
        <v>112.60362184481031</v>
      </c>
      <c r="T26" s="232">
        <v>114.4254192894728</v>
      </c>
      <c r="U26" s="232">
        <v>126.2047381981112</v>
      </c>
      <c r="V26" s="232">
        <v>108.6949769887205</v>
      </c>
      <c r="W26" s="232">
        <v>22.347642544343749</v>
      </c>
      <c r="DA26" s="71" t="s">
        <v>1714</v>
      </c>
    </row>
    <row r="27" spans="1:105" ht="12" customHeight="1" x14ac:dyDescent="0.25">
      <c r="A27" s="18" t="s">
        <v>33</v>
      </c>
      <c r="B27" s="297">
        <v>94.605382128183592</v>
      </c>
      <c r="C27" s="297">
        <v>96.95841012740658</v>
      </c>
      <c r="D27" s="297">
        <v>95.183195602146839</v>
      </c>
      <c r="E27" s="297">
        <v>98.301203966236471</v>
      </c>
      <c r="F27" s="297">
        <v>90.641506126313544</v>
      </c>
      <c r="G27" s="297">
        <v>75.506141827743548</v>
      </c>
      <c r="H27" s="297">
        <v>93.301793047464798</v>
      </c>
      <c r="I27" s="297">
        <v>95.437977230983904</v>
      </c>
      <c r="J27" s="297">
        <v>65.88568415388356</v>
      </c>
      <c r="K27" s="297">
        <v>64.033998935916117</v>
      </c>
      <c r="L27" s="297">
        <v>85.469962456769196</v>
      </c>
      <c r="M27" s="297">
        <v>65.696794243871864</v>
      </c>
      <c r="N27" s="297">
        <v>51.61569998271375</v>
      </c>
      <c r="O27" s="297">
        <v>38.968860234144131</v>
      </c>
      <c r="P27" s="297">
        <v>23.59987409362563</v>
      </c>
      <c r="Q27" s="297">
        <v>35.219082642287397</v>
      </c>
      <c r="R27" s="297">
        <v>42.941293454420439</v>
      </c>
      <c r="S27" s="297">
        <v>21.363185311853169</v>
      </c>
      <c r="T27" s="297">
        <v>18.897453679708629</v>
      </c>
      <c r="U27" s="297">
        <v>21.10169020369587</v>
      </c>
      <c r="V27" s="297">
        <v>18.738906268063019</v>
      </c>
      <c r="W27" s="297">
        <v>21.965398426734989</v>
      </c>
      <c r="DA27" s="122" t="s">
        <v>1715</v>
      </c>
    </row>
    <row r="28" spans="1:105" ht="12" customHeight="1" x14ac:dyDescent="0.25">
      <c r="A28" s="18" t="s">
        <v>160</v>
      </c>
      <c r="B28" s="297">
        <v>3.4618619014048559</v>
      </c>
      <c r="C28" s="297">
        <v>32.415352703634923</v>
      </c>
      <c r="D28" s="297">
        <v>33.182551563208683</v>
      </c>
      <c r="E28" s="297">
        <v>36.853110355615222</v>
      </c>
      <c r="F28" s="297">
        <v>39.36901425225961</v>
      </c>
      <c r="G28" s="297">
        <v>31.497254311059901</v>
      </c>
      <c r="H28" s="297">
        <v>35.5824659869307</v>
      </c>
      <c r="I28" s="297">
        <v>44.934876772001218</v>
      </c>
      <c r="J28" s="297">
        <v>32.012031950965699</v>
      </c>
      <c r="K28" s="297">
        <v>31.04360527360161</v>
      </c>
      <c r="L28" s="297">
        <v>50.856311263319228</v>
      </c>
      <c r="M28" s="297">
        <v>37.063868031922212</v>
      </c>
      <c r="N28" s="297">
        <v>23.634985961090159</v>
      </c>
      <c r="O28" s="297">
        <v>13.804629033476131</v>
      </c>
      <c r="P28" s="297">
        <v>20.227882545273179</v>
      </c>
      <c r="Q28" s="297">
        <v>20.258345169401672</v>
      </c>
      <c r="R28" s="297">
        <v>20.769055571173009</v>
      </c>
      <c r="S28" s="297">
        <v>24.855344036979471</v>
      </c>
      <c r="T28" s="297">
        <v>22.512468815580728</v>
      </c>
      <c r="U28" s="297">
        <v>22.9289803124842</v>
      </c>
      <c r="V28" s="297">
        <v>22.251585651909799</v>
      </c>
      <c r="W28" s="297">
        <v>25.844291593022849</v>
      </c>
      <c r="DA28" s="122" t="s">
        <v>1716</v>
      </c>
    </row>
    <row r="29" spans="1:105" ht="12" customHeight="1" x14ac:dyDescent="0.25">
      <c r="A29" s="18" t="s">
        <v>70</v>
      </c>
      <c r="B29" s="297">
        <v>628.79319184455824</v>
      </c>
      <c r="C29" s="297">
        <v>282.44011407890082</v>
      </c>
      <c r="D29" s="297">
        <v>301.58966466844402</v>
      </c>
      <c r="E29" s="297">
        <v>273.28901686330431</v>
      </c>
      <c r="F29" s="297">
        <v>259.67516309614638</v>
      </c>
      <c r="G29" s="297">
        <v>220.41736794141269</v>
      </c>
      <c r="H29" s="297">
        <v>261.92711382463358</v>
      </c>
      <c r="I29" s="297">
        <v>233.2848170644684</v>
      </c>
      <c r="J29" s="297">
        <v>229.77087606046899</v>
      </c>
      <c r="K29" s="297">
        <v>185.77752900464179</v>
      </c>
      <c r="L29" s="297">
        <v>145.86371618309599</v>
      </c>
      <c r="M29" s="297">
        <v>44.046587825988283</v>
      </c>
      <c r="N29" s="297">
        <v>55.054831505667487</v>
      </c>
      <c r="O29" s="297">
        <v>42.091519688714527</v>
      </c>
      <c r="P29" s="297">
        <v>49.200508970973431</v>
      </c>
      <c r="Q29" s="297">
        <v>75.131442497060959</v>
      </c>
      <c r="R29" s="297">
        <v>137.92207666811191</v>
      </c>
      <c r="S29" s="297">
        <v>110.14076613185129</v>
      </c>
      <c r="T29" s="297">
        <v>92.295861910447243</v>
      </c>
      <c r="U29" s="297">
        <v>65.017397321512277</v>
      </c>
      <c r="V29" s="297">
        <v>50.720458294772087</v>
      </c>
      <c r="W29" s="297">
        <v>54.774064810898771</v>
      </c>
      <c r="DA29" s="122" t="s">
        <v>1717</v>
      </c>
    </row>
    <row r="30" spans="1:105" ht="12" customHeight="1" x14ac:dyDescent="0.25">
      <c r="A30" s="18" t="s">
        <v>34</v>
      </c>
      <c r="B30" s="297">
        <v>2375.798159578062</v>
      </c>
      <c r="C30" s="297">
        <v>2414.8756464486819</v>
      </c>
      <c r="D30" s="297">
        <v>2629.5217123102748</v>
      </c>
      <c r="E30" s="297">
        <v>3102.266947654261</v>
      </c>
      <c r="F30" s="297">
        <v>3491.6437079107</v>
      </c>
      <c r="G30" s="297">
        <v>3220.179917663741</v>
      </c>
      <c r="H30" s="297">
        <v>3702.5584153542022</v>
      </c>
      <c r="I30" s="297">
        <v>3400.481732925793</v>
      </c>
      <c r="J30" s="297">
        <v>3473.8883286708742</v>
      </c>
      <c r="K30" s="297">
        <v>2799.4769055844831</v>
      </c>
      <c r="L30" s="297">
        <v>2732.383876556175</v>
      </c>
      <c r="M30" s="297">
        <v>2611.3393398684611</v>
      </c>
      <c r="N30" s="297">
        <v>2035.1771493224719</v>
      </c>
      <c r="O30" s="297">
        <v>1546.908504855227</v>
      </c>
      <c r="P30" s="297">
        <v>1022.264407581077</v>
      </c>
      <c r="Q30" s="297">
        <v>1446.109830831417</v>
      </c>
      <c r="R30" s="297">
        <v>1025.54822402323</v>
      </c>
      <c r="S30" s="297">
        <v>782.41190060449946</v>
      </c>
      <c r="T30" s="297">
        <v>732.39763769841522</v>
      </c>
      <c r="U30" s="297">
        <v>763.83860334265728</v>
      </c>
      <c r="V30" s="297">
        <v>1031.6371656188101</v>
      </c>
      <c r="W30" s="297">
        <v>1049.7475755859109</v>
      </c>
      <c r="DA30" s="122" t="s">
        <v>1718</v>
      </c>
    </row>
    <row r="31" spans="1:105" ht="12" customHeight="1" x14ac:dyDescent="0.25">
      <c r="A31" s="18" t="s">
        <v>162</v>
      </c>
      <c r="B31" s="297">
        <v>1846.7773996009621</v>
      </c>
      <c r="C31" s="297">
        <v>1927.1046403970829</v>
      </c>
      <c r="D31" s="297">
        <v>2005.5941759570351</v>
      </c>
      <c r="E31" s="297">
        <v>1849.8998544442959</v>
      </c>
      <c r="F31" s="297">
        <v>1672.656994658865</v>
      </c>
      <c r="G31" s="297">
        <v>1385.3814345358301</v>
      </c>
      <c r="H31" s="297">
        <v>1684.44334259332</v>
      </c>
      <c r="I31" s="297">
        <v>1622.9433979210969</v>
      </c>
      <c r="J31" s="297">
        <v>1311.305492159526</v>
      </c>
      <c r="K31" s="297">
        <v>1164.4845128143641</v>
      </c>
      <c r="L31" s="297">
        <v>1287.9846158217299</v>
      </c>
      <c r="M31" s="297">
        <v>1066.087537897839</v>
      </c>
      <c r="N31" s="297">
        <v>889.63223941464582</v>
      </c>
      <c r="O31" s="297">
        <v>791.81931729205974</v>
      </c>
      <c r="P31" s="297">
        <v>845.06732287924081</v>
      </c>
      <c r="Q31" s="297">
        <v>620.23079383282015</v>
      </c>
      <c r="R31" s="297">
        <v>734.92588637661117</v>
      </c>
      <c r="S31" s="297">
        <v>903.98389116616192</v>
      </c>
      <c r="T31" s="297">
        <v>810.88976572115632</v>
      </c>
      <c r="U31" s="297">
        <v>860.66326928318972</v>
      </c>
      <c r="V31" s="297">
        <v>813.45008922695706</v>
      </c>
      <c r="W31" s="297">
        <v>780.31791669996437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314.8926762833666</v>
      </c>
      <c r="M32" s="297">
        <v>353.83798305128317</v>
      </c>
      <c r="N32" s="297">
        <v>397.95396343118222</v>
      </c>
      <c r="O32" s="297">
        <v>344.3130479278762</v>
      </c>
      <c r="P32" s="297">
        <v>311.60949778305837</v>
      </c>
      <c r="Q32" s="297">
        <v>257.49498612407882</v>
      </c>
      <c r="R32" s="297">
        <v>252.89635317798459</v>
      </c>
      <c r="S32" s="297">
        <v>245.17759766498071</v>
      </c>
      <c r="T32" s="297">
        <v>250.05162489776461</v>
      </c>
      <c r="U32" s="297">
        <v>289.12996647400439</v>
      </c>
      <c r="V32" s="297">
        <v>329.5908738825222</v>
      </c>
      <c r="W32" s="297">
        <v>309.41076023080348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139.5603286427388</v>
      </c>
      <c r="C33" s="263">
        <f t="shared" si="1"/>
        <v>134.9998984926595</v>
      </c>
      <c r="D33" s="263">
        <f t="shared" si="1"/>
        <v>142.72081502818159</v>
      </c>
      <c r="E33" s="263">
        <f t="shared" si="1"/>
        <v>153.50335314398649</v>
      </c>
      <c r="F33" s="263">
        <f t="shared" si="1"/>
        <v>111.8831006811818</v>
      </c>
      <c r="G33" s="263">
        <f t="shared" si="1"/>
        <v>101.2310030166462</v>
      </c>
      <c r="H33" s="263">
        <f t="shared" si="1"/>
        <v>103.73178316250331</v>
      </c>
      <c r="I33" s="263">
        <f t="shared" si="1"/>
        <v>109.9560623693945</v>
      </c>
      <c r="J33" s="263">
        <f t="shared" si="1"/>
        <v>104.40469260006</v>
      </c>
      <c r="K33" s="263">
        <f t="shared" si="1"/>
        <v>78.475670235127552</v>
      </c>
      <c r="L33" s="263">
        <f t="shared" si="1"/>
        <v>82.275780934356149</v>
      </c>
      <c r="M33" s="263">
        <f t="shared" si="1"/>
        <v>75.943584621739788</v>
      </c>
      <c r="N33" s="263">
        <f t="shared" si="1"/>
        <v>56.846833141614077</v>
      </c>
      <c r="O33" s="263">
        <f t="shared" si="1"/>
        <v>42.409627354664877</v>
      </c>
      <c r="P33" s="263">
        <f t="shared" si="1"/>
        <v>29.00357448594422</v>
      </c>
      <c r="Q33" s="263">
        <f t="shared" si="1"/>
        <v>28.031061989518189</v>
      </c>
      <c r="R33" s="263">
        <f t="shared" si="1"/>
        <v>28.206287407420628</v>
      </c>
      <c r="S33" s="263">
        <f t="shared" si="1"/>
        <v>24.147527519230032</v>
      </c>
      <c r="T33" s="263">
        <f t="shared" si="1"/>
        <v>20.963103008157042</v>
      </c>
      <c r="U33" s="263">
        <f t="shared" si="1"/>
        <v>20.064304918714559</v>
      </c>
      <c r="V33" s="263">
        <f t="shared" si="1"/>
        <v>22.880829111369319</v>
      </c>
      <c r="W33" s="263">
        <f t="shared" si="1"/>
        <v>30.986739526745328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139.5603286427388</v>
      </c>
      <c r="C35" s="264">
        <v>134.9998984926595</v>
      </c>
      <c r="D35" s="264">
        <v>142.72081502818159</v>
      </c>
      <c r="E35" s="264">
        <v>153.50335314398649</v>
      </c>
      <c r="F35" s="264">
        <v>111.8831006811818</v>
      </c>
      <c r="G35" s="264">
        <v>101.2310030166462</v>
      </c>
      <c r="H35" s="264">
        <v>103.73178316250331</v>
      </c>
      <c r="I35" s="264">
        <v>109.9560623693945</v>
      </c>
      <c r="J35" s="264">
        <v>104.40469260006</v>
      </c>
      <c r="K35" s="264">
        <v>78.475670235127552</v>
      </c>
      <c r="L35" s="264">
        <v>82.275780934356149</v>
      </c>
      <c r="M35" s="264">
        <v>75.943584621739788</v>
      </c>
      <c r="N35" s="264">
        <v>56.846833141614077</v>
      </c>
      <c r="O35" s="264">
        <v>42.409627354664877</v>
      </c>
      <c r="P35" s="264">
        <v>29.00357448594422</v>
      </c>
      <c r="Q35" s="264">
        <v>28.031061989518189</v>
      </c>
      <c r="R35" s="264">
        <v>28.206287407420628</v>
      </c>
      <c r="S35" s="264">
        <v>24.147527519230032</v>
      </c>
      <c r="T35" s="264">
        <v>20.963103008157042</v>
      </c>
      <c r="U35" s="264">
        <v>20.064304918714559</v>
      </c>
      <c r="V35" s="264">
        <v>22.880829111369319</v>
      </c>
      <c r="W35" s="264">
        <v>30.986739526745328</v>
      </c>
      <c r="DA35" s="72" t="s">
        <v>1722</v>
      </c>
    </row>
    <row r="36" spans="1:105" ht="12" customHeight="1" x14ac:dyDescent="0.25">
      <c r="A36" s="64" t="s">
        <v>30</v>
      </c>
      <c r="B36" s="231">
        <v>8.5444014300205211</v>
      </c>
      <c r="C36" s="231">
        <v>9.1627827555618317</v>
      </c>
      <c r="D36" s="231">
        <v>8.6439195102820623</v>
      </c>
      <c r="E36" s="231">
        <v>11.60328458263634</v>
      </c>
      <c r="F36" s="231">
        <v>4.1384712138795976</v>
      </c>
      <c r="G36" s="231">
        <v>4.7158467758299647</v>
      </c>
      <c r="H36" s="231">
        <v>1.731243298894849</v>
      </c>
      <c r="I36" s="231">
        <v>9.4400099004589926</v>
      </c>
      <c r="J36" s="231">
        <v>8.4450962707959309</v>
      </c>
      <c r="K36" s="231">
        <v>1.71280297691238</v>
      </c>
      <c r="L36" s="231">
        <v>1.0293981149786859</v>
      </c>
      <c r="M36" s="231">
        <v>4.7987093877024662</v>
      </c>
      <c r="N36" s="231">
        <v>3.4706005807027349</v>
      </c>
      <c r="O36" s="231">
        <v>2.3293478525996769</v>
      </c>
      <c r="P36" s="231">
        <v>2.6333727777142308</v>
      </c>
      <c r="Q36" s="231">
        <v>0.85399399508258123</v>
      </c>
      <c r="R36" s="231">
        <v>1.7816329599164751</v>
      </c>
      <c r="S36" s="231">
        <v>1.235652894663956</v>
      </c>
      <c r="T36" s="231">
        <v>1.174992323523647</v>
      </c>
      <c r="U36" s="231">
        <v>1.1783835652255741</v>
      </c>
      <c r="V36" s="231">
        <v>1.047133968809143</v>
      </c>
      <c r="W36" s="231">
        <v>0.30581091641848041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2.5042877352542359</v>
      </c>
      <c r="C38" s="231">
        <v>2.566574457495681</v>
      </c>
      <c r="D38" s="231">
        <v>2.519582966493302</v>
      </c>
      <c r="E38" s="231">
        <v>2.6021193923176811</v>
      </c>
      <c r="F38" s="231">
        <v>1.758401049825691</v>
      </c>
      <c r="G38" s="231">
        <v>1.4772984989334941</v>
      </c>
      <c r="H38" s="231">
        <v>1.647134139790982</v>
      </c>
      <c r="I38" s="231">
        <v>1.77745072272673</v>
      </c>
      <c r="J38" s="231">
        <v>1.236560490893333</v>
      </c>
      <c r="K38" s="231">
        <v>1.157984874154947</v>
      </c>
      <c r="L38" s="231">
        <v>1.5038871123607911</v>
      </c>
      <c r="M38" s="231">
        <v>1.118695442699766</v>
      </c>
      <c r="N38" s="231">
        <v>0.79785596815406712</v>
      </c>
      <c r="O38" s="231">
        <v>0.56225188256052527</v>
      </c>
      <c r="P38" s="231">
        <v>0.27391804415571858</v>
      </c>
      <c r="Q38" s="231">
        <v>0.38996661405161309</v>
      </c>
      <c r="R38" s="231">
        <v>0.51228323292847455</v>
      </c>
      <c r="S38" s="231">
        <v>0.2344283544113237</v>
      </c>
      <c r="T38" s="231">
        <v>0.19405096477408429</v>
      </c>
      <c r="U38" s="231">
        <v>0.19702814085698761</v>
      </c>
      <c r="V38" s="231">
        <v>0.1805248580498395</v>
      </c>
      <c r="W38" s="231">
        <v>0.3005801891205313</v>
      </c>
      <c r="DA38" s="73" t="s">
        <v>1725</v>
      </c>
    </row>
    <row r="39" spans="1:105" ht="12" customHeight="1" x14ac:dyDescent="0.25">
      <c r="A39" s="64" t="s">
        <v>160</v>
      </c>
      <c r="B39" s="231">
        <v>9.1638531612139501E-2</v>
      </c>
      <c r="C39" s="231">
        <v>0.85806291760085707</v>
      </c>
      <c r="D39" s="231">
        <v>0.87837134669137495</v>
      </c>
      <c r="E39" s="231">
        <v>0.97553426870038518</v>
      </c>
      <c r="F39" s="231">
        <v>0.76373969222560367</v>
      </c>
      <c r="G39" s="231">
        <v>0.61625247149309759</v>
      </c>
      <c r="H39" s="231">
        <v>0.62816686143651224</v>
      </c>
      <c r="I39" s="231">
        <v>0.83687365880278219</v>
      </c>
      <c r="J39" s="231">
        <v>0.60081054711861726</v>
      </c>
      <c r="K39" s="231">
        <v>0.56138966710549221</v>
      </c>
      <c r="L39" s="231">
        <v>0.89484245567323728</v>
      </c>
      <c r="M39" s="231">
        <v>0.63112942927203142</v>
      </c>
      <c r="N39" s="231">
        <v>0.36534067372153689</v>
      </c>
      <c r="O39" s="231">
        <v>0.19917643511987901</v>
      </c>
      <c r="P39" s="231">
        <v>0.2347801518868865</v>
      </c>
      <c r="Q39" s="231">
        <v>0.22431243744307039</v>
      </c>
      <c r="R39" s="231">
        <v>0.2477717385053847</v>
      </c>
      <c r="S39" s="231">
        <v>0.27274946670445532</v>
      </c>
      <c r="T39" s="231">
        <v>0.23117221860428369</v>
      </c>
      <c r="U39" s="231">
        <v>0.21408969229981351</v>
      </c>
      <c r="V39" s="231">
        <v>0.21436493057447181</v>
      </c>
      <c r="W39" s="231">
        <v>0.35365996572417602</v>
      </c>
      <c r="DA39" s="73" t="s">
        <v>1726</v>
      </c>
    </row>
    <row r="40" spans="1:105" ht="12" customHeight="1" x14ac:dyDescent="0.25">
      <c r="A40" s="64" t="s">
        <v>70</v>
      </c>
      <c r="B40" s="231">
        <v>16.644709243012329</v>
      </c>
      <c r="C40" s="231">
        <v>7.4764384194679554</v>
      </c>
      <c r="D40" s="231">
        <v>7.9833438787371334</v>
      </c>
      <c r="E40" s="231">
        <v>7.2342008215045874</v>
      </c>
      <c r="F40" s="231">
        <v>5.0375716260231558</v>
      </c>
      <c r="G40" s="231">
        <v>4.312526622557157</v>
      </c>
      <c r="H40" s="231">
        <v>4.6240171515031259</v>
      </c>
      <c r="I40" s="231">
        <v>4.3447302501901257</v>
      </c>
      <c r="J40" s="231">
        <v>4.3124024732097599</v>
      </c>
      <c r="K40" s="231">
        <v>3.3595835356238202</v>
      </c>
      <c r="L40" s="231">
        <v>2.5665456801828359</v>
      </c>
      <c r="M40" s="231">
        <v>0.75003229053302556</v>
      </c>
      <c r="N40" s="231">
        <v>0.85101676248165314</v>
      </c>
      <c r="O40" s="231">
        <v>0.60730634775089543</v>
      </c>
      <c r="P40" s="231">
        <v>0.57105843596153161</v>
      </c>
      <c r="Q40" s="231">
        <v>0.83189998265921483</v>
      </c>
      <c r="R40" s="231">
        <v>1.6453898251282411</v>
      </c>
      <c r="S40" s="231">
        <v>1.2086268120122661</v>
      </c>
      <c r="T40" s="231">
        <v>0.94775208088532792</v>
      </c>
      <c r="U40" s="231">
        <v>0.60707255172261021</v>
      </c>
      <c r="V40" s="231">
        <v>0.48862529130057919</v>
      </c>
      <c r="W40" s="231">
        <v>0.74954245945847209</v>
      </c>
      <c r="DA40" s="73" t="s">
        <v>1727</v>
      </c>
    </row>
    <row r="41" spans="1:105" ht="12" customHeight="1" x14ac:dyDescent="0.25">
      <c r="A41" s="64" t="s">
        <v>34</v>
      </c>
      <c r="B41" s="231">
        <v>62.889468428017437</v>
      </c>
      <c r="C41" s="231">
        <v>63.923883900934797</v>
      </c>
      <c r="D41" s="231">
        <v>69.60575419272682</v>
      </c>
      <c r="E41" s="231">
        <v>82.119736675961661</v>
      </c>
      <c r="F41" s="231">
        <v>67.736186477875165</v>
      </c>
      <c r="G41" s="231">
        <v>63.003708619005067</v>
      </c>
      <c r="H41" s="231">
        <v>65.36434264878271</v>
      </c>
      <c r="I41" s="231">
        <v>63.331064730966958</v>
      </c>
      <c r="J41" s="231">
        <v>65.198883675197791</v>
      </c>
      <c r="K41" s="231">
        <v>50.62547968395981</v>
      </c>
      <c r="L41" s="231">
        <v>48.07767290238003</v>
      </c>
      <c r="M41" s="231">
        <v>44.466300867122712</v>
      </c>
      <c r="N41" s="231">
        <v>31.458998626028961</v>
      </c>
      <c r="O41" s="231">
        <v>22.319159805491839</v>
      </c>
      <c r="P41" s="231">
        <v>11.865176315082371</v>
      </c>
      <c r="Q41" s="231">
        <v>16.012187483809271</v>
      </c>
      <c r="R41" s="231">
        <v>12.23463751235918</v>
      </c>
      <c r="S41" s="231">
        <v>8.5857764960162761</v>
      </c>
      <c r="T41" s="231">
        <v>7.5207205479880876</v>
      </c>
      <c r="U41" s="231">
        <v>7.1320211072496358</v>
      </c>
      <c r="V41" s="231">
        <v>9.9384750752331534</v>
      </c>
      <c r="W41" s="231">
        <v>14.3650171359689</v>
      </c>
      <c r="DA41" s="73" t="s">
        <v>1728</v>
      </c>
    </row>
    <row r="42" spans="1:105" ht="12" customHeight="1" x14ac:dyDescent="0.25">
      <c r="A42" s="64" t="s">
        <v>162</v>
      </c>
      <c r="B42" s="231">
        <v>48.885823274822158</v>
      </c>
      <c r="C42" s="231">
        <v>51.012156041598367</v>
      </c>
      <c r="D42" s="231">
        <v>53.089843133250938</v>
      </c>
      <c r="E42" s="231">
        <v>48.968477402865851</v>
      </c>
      <c r="F42" s="231">
        <v>32.448730621352617</v>
      </c>
      <c r="G42" s="231">
        <v>27.105370028827419</v>
      </c>
      <c r="H42" s="231">
        <v>29.73687906209517</v>
      </c>
      <c r="I42" s="231">
        <v>30.225933106248931</v>
      </c>
      <c r="J42" s="231">
        <v>24.610939142844561</v>
      </c>
      <c r="K42" s="231">
        <v>21.058429497371101</v>
      </c>
      <c r="L42" s="231">
        <v>22.662739153921979</v>
      </c>
      <c r="M42" s="231">
        <v>18.153507852121329</v>
      </c>
      <c r="N42" s="231">
        <v>13.751598678637629</v>
      </c>
      <c r="O42" s="231">
        <v>11.42455537883988</v>
      </c>
      <c r="P42" s="231">
        <v>9.8084925090983255</v>
      </c>
      <c r="Q42" s="231">
        <v>6.8675639583842454</v>
      </c>
      <c r="R42" s="231">
        <v>8.7675563251362334</v>
      </c>
      <c r="S42" s="231">
        <v>9.9198435498683306</v>
      </c>
      <c r="T42" s="231">
        <v>8.3267271893134662</v>
      </c>
      <c r="U42" s="231">
        <v>8.036080627373801</v>
      </c>
      <c r="V42" s="231">
        <v>7.8365279055053936</v>
      </c>
      <c r="W42" s="231">
        <v>10.678072048551419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5.5406955148585944</v>
      </c>
      <c r="M44" s="231">
        <v>6.0252093522884627</v>
      </c>
      <c r="N44" s="231">
        <v>6.1514218518874886</v>
      </c>
      <c r="O44" s="231">
        <v>4.9678296523021901</v>
      </c>
      <c r="P44" s="231">
        <v>3.6167762520451632</v>
      </c>
      <c r="Q44" s="231">
        <v>2.8511375180881902</v>
      </c>
      <c r="R44" s="231">
        <v>3.0170158134466418</v>
      </c>
      <c r="S44" s="231">
        <v>2.6904499455534219</v>
      </c>
      <c r="T44" s="231">
        <v>2.5676876830681472</v>
      </c>
      <c r="U44" s="231">
        <v>2.6996292339861379</v>
      </c>
      <c r="V44" s="231">
        <v>3.1751770818967402</v>
      </c>
      <c r="W44" s="231">
        <v>4.2340568115033506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17875.258918176511</v>
      </c>
      <c r="C46" s="281">
        <v>18538.63135826631</v>
      </c>
      <c r="D46" s="281">
        <v>18421.573993245689</v>
      </c>
      <c r="E46" s="281">
        <v>19218.805575279959</v>
      </c>
      <c r="F46" s="281">
        <v>19798.48872947798</v>
      </c>
      <c r="G46" s="281">
        <v>19859.162304114609</v>
      </c>
      <c r="H46" s="281">
        <v>19969.99578282173</v>
      </c>
      <c r="I46" s="281">
        <v>20366.298272752651</v>
      </c>
      <c r="J46" s="281">
        <v>18433.210275534071</v>
      </c>
      <c r="K46" s="281">
        <v>14985.55622683591</v>
      </c>
      <c r="L46" s="281">
        <v>15207.649565399021</v>
      </c>
      <c r="M46" s="281">
        <v>14652.60443949436</v>
      </c>
      <c r="N46" s="281">
        <v>12081.9111551475</v>
      </c>
      <c r="O46" s="281">
        <v>10751.918277377699</v>
      </c>
      <c r="P46" s="281">
        <v>10259.407669184129</v>
      </c>
      <c r="Q46" s="281">
        <v>9927.6277515259389</v>
      </c>
      <c r="R46" s="281">
        <v>9426.0926955926661</v>
      </c>
      <c r="S46" s="281">
        <v>9607.3236213330583</v>
      </c>
      <c r="T46" s="281">
        <v>9717.8258792381166</v>
      </c>
      <c r="U46" s="281">
        <v>9781.5362043016521</v>
      </c>
      <c r="V46" s="281">
        <v>8752.2481443973393</v>
      </c>
      <c r="W46" s="281">
        <v>9922.1106650319725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12046.340382362981</v>
      </c>
      <c r="C48" s="225">
        <f t="shared" si="2"/>
        <v>10982.960132737962</v>
      </c>
      <c r="D48" s="225">
        <f t="shared" si="2"/>
        <v>10897.682368287429</v>
      </c>
      <c r="E48" s="225">
        <f t="shared" si="2"/>
        <v>12956.176926592265</v>
      </c>
      <c r="F48" s="225">
        <f t="shared" si="2"/>
        <v>13785.14575895579</v>
      </c>
      <c r="G48" s="225">
        <f t="shared" si="2"/>
        <v>15278.45059081137</v>
      </c>
      <c r="H48" s="225">
        <f t="shared" si="2"/>
        <v>11664.297318254434</v>
      </c>
      <c r="I48" s="225">
        <f t="shared" si="2"/>
        <v>11826.211600143839</v>
      </c>
      <c r="J48" s="225">
        <f t="shared" si="2"/>
        <v>12923.924632265949</v>
      </c>
      <c r="K48" s="225">
        <f t="shared" si="2"/>
        <v>7785.7401788892776</v>
      </c>
      <c r="L48" s="225">
        <f t="shared" si="2"/>
        <v>7478.9409239287252</v>
      </c>
      <c r="M48" s="225">
        <f t="shared" si="2"/>
        <v>7754.1709165083248</v>
      </c>
      <c r="N48" s="225">
        <f t="shared" si="2"/>
        <v>7698.049112908323</v>
      </c>
      <c r="O48" s="225">
        <f t="shared" si="2"/>
        <v>7500.8273501108652</v>
      </c>
      <c r="P48" s="225">
        <f t="shared" si="2"/>
        <v>6098.6839215121518</v>
      </c>
      <c r="Q48" s="225">
        <f t="shared" si="2"/>
        <v>7637.0257860529591</v>
      </c>
      <c r="R48" s="225">
        <f t="shared" si="2"/>
        <v>6588.5371067337901</v>
      </c>
      <c r="S48" s="225">
        <f t="shared" si="2"/>
        <v>5043.2685449545406</v>
      </c>
      <c r="T48" s="225">
        <f t="shared" si="2"/>
        <v>5603.9607687340949</v>
      </c>
      <c r="U48" s="225">
        <f t="shared" si="2"/>
        <v>5195.8047259653631</v>
      </c>
      <c r="V48" s="225">
        <f t="shared" si="2"/>
        <v>4843.1679989466065</v>
      </c>
      <c r="W48" s="225">
        <f t="shared" si="2"/>
        <v>6406.9426314731572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54.482471724060133</v>
      </c>
      <c r="C53" s="262">
        <v>47.057240123259433</v>
      </c>
      <c r="D53" s="262">
        <v>44.576369889578658</v>
      </c>
      <c r="E53" s="262">
        <v>55.044721747301637</v>
      </c>
      <c r="F53" s="262">
        <v>58.715853239021932</v>
      </c>
      <c r="G53" s="262">
        <v>64.818659983687752</v>
      </c>
      <c r="H53" s="262">
        <v>43.766520999123628</v>
      </c>
      <c r="I53" s="262">
        <v>43.884550655928713</v>
      </c>
      <c r="J53" s="262">
        <v>50.243884733120247</v>
      </c>
      <c r="K53" s="262">
        <v>27.318124756923201</v>
      </c>
      <c r="L53" s="262">
        <v>26.01799638326111</v>
      </c>
      <c r="M53" s="262">
        <v>26.267346285432499</v>
      </c>
      <c r="N53" s="262">
        <v>29.230518126290669</v>
      </c>
      <c r="O53" s="262">
        <v>29.977047054378058</v>
      </c>
      <c r="P53" s="262">
        <v>25.34282428201411</v>
      </c>
      <c r="Q53" s="262">
        <v>32.024212937378508</v>
      </c>
      <c r="R53" s="262">
        <v>29.345187374200901</v>
      </c>
      <c r="S53" s="262">
        <v>22.713164118113951</v>
      </c>
      <c r="T53" s="262">
        <v>25.979548067277481</v>
      </c>
      <c r="U53" s="262">
        <v>23.727278031926669</v>
      </c>
      <c r="V53" s="262">
        <v>21.38235702023842</v>
      </c>
      <c r="W53" s="262">
        <v>28.731423644380431</v>
      </c>
      <c r="DA53" s="68" t="s">
        <v>1738</v>
      </c>
    </row>
    <row r="54" spans="1:105" ht="12" customHeight="1" x14ac:dyDescent="0.25">
      <c r="A54" s="37" t="s">
        <v>160</v>
      </c>
      <c r="B54" s="228">
        <v>0.1019385963103723</v>
      </c>
      <c r="C54" s="228">
        <v>0.77844423186586542</v>
      </c>
      <c r="D54" s="228">
        <v>0.72551234884886096</v>
      </c>
      <c r="E54" s="228">
        <v>1.0751641804164691</v>
      </c>
      <c r="F54" s="228">
        <v>1.350204524328952</v>
      </c>
      <c r="G54" s="228">
        <v>1.4409206897380009</v>
      </c>
      <c r="H54" s="228">
        <v>0.90540545208624168</v>
      </c>
      <c r="I54" s="228">
        <v>1.182308628776674</v>
      </c>
      <c r="J54" s="228">
        <v>1.197340773531804</v>
      </c>
      <c r="K54" s="228">
        <v>0.70935435891314502</v>
      </c>
      <c r="L54" s="228">
        <v>0.98830211696313564</v>
      </c>
      <c r="M54" s="228">
        <v>0.88253475546407445</v>
      </c>
      <c r="N54" s="228">
        <v>0.75647397207978928</v>
      </c>
      <c r="O54" s="228">
        <v>0.51366647676275812</v>
      </c>
      <c r="P54" s="228">
        <v>0.59243558698627152</v>
      </c>
      <c r="Q54" s="228">
        <v>1.0129095404716639</v>
      </c>
      <c r="R54" s="228">
        <v>0.80650510343547477</v>
      </c>
      <c r="S54" s="228">
        <v>0.60779463972646597</v>
      </c>
      <c r="T54" s="228">
        <v>0.70177849478958132</v>
      </c>
      <c r="U54" s="228">
        <v>0.61571645870800207</v>
      </c>
      <c r="V54" s="228">
        <v>0.5693315724711393</v>
      </c>
      <c r="W54" s="228">
        <v>0.92108422214474917</v>
      </c>
      <c r="DA54" s="69" t="s">
        <v>1739</v>
      </c>
    </row>
    <row r="55" spans="1:105" ht="12" customHeight="1" x14ac:dyDescent="0.25">
      <c r="A55" s="37" t="s">
        <v>162</v>
      </c>
      <c r="B55" s="228">
        <v>54.380533127749757</v>
      </c>
      <c r="C55" s="228">
        <v>46.278795891393557</v>
      </c>
      <c r="D55" s="228">
        <v>43.850857540729798</v>
      </c>
      <c r="E55" s="228">
        <v>53.969557566885172</v>
      </c>
      <c r="F55" s="228">
        <v>57.365648714692981</v>
      </c>
      <c r="G55" s="228">
        <v>63.377739293949737</v>
      </c>
      <c r="H55" s="228">
        <v>42.861115547037393</v>
      </c>
      <c r="I55" s="228">
        <v>42.702242027152039</v>
      </c>
      <c r="J55" s="228">
        <v>49.04654395958844</v>
      </c>
      <c r="K55" s="228">
        <v>26.608770398010058</v>
      </c>
      <c r="L55" s="228">
        <v>25.02969426629797</v>
      </c>
      <c r="M55" s="228">
        <v>25.384811529968431</v>
      </c>
      <c r="N55" s="228">
        <v>28.47404415421088</v>
      </c>
      <c r="O55" s="228">
        <v>29.4633805776153</v>
      </c>
      <c r="P55" s="228">
        <v>24.75038869502783</v>
      </c>
      <c r="Q55" s="228">
        <v>31.01130339690685</v>
      </c>
      <c r="R55" s="228">
        <v>28.53868227076542</v>
      </c>
      <c r="S55" s="228">
        <v>22.10536947838748</v>
      </c>
      <c r="T55" s="228">
        <v>25.277769572487902</v>
      </c>
      <c r="U55" s="228">
        <v>23.111561573218669</v>
      </c>
      <c r="V55" s="228">
        <v>20.813025447767281</v>
      </c>
      <c r="W55" s="228">
        <v>27.810339422235678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1569.8809256061184</v>
      </c>
      <c r="C60" s="263">
        <f t="shared" si="3"/>
        <v>1367.4762285441261</v>
      </c>
      <c r="D60" s="263">
        <f t="shared" si="3"/>
        <v>1322.0655495180222</v>
      </c>
      <c r="E60" s="263">
        <f t="shared" si="3"/>
        <v>1615.8776228841878</v>
      </c>
      <c r="F60" s="263">
        <f t="shared" si="3"/>
        <v>1589.6334995135303</v>
      </c>
      <c r="G60" s="263">
        <f t="shared" si="3"/>
        <v>1786.9460188576779</v>
      </c>
      <c r="H60" s="263">
        <f t="shared" si="3"/>
        <v>1252.4404887439489</v>
      </c>
      <c r="I60" s="263">
        <f t="shared" si="3"/>
        <v>1340.0622089620429</v>
      </c>
      <c r="J60" s="263">
        <f t="shared" si="3"/>
        <v>1513.9768156173391</v>
      </c>
      <c r="K60" s="263">
        <f t="shared" si="3"/>
        <v>846.18739038293586</v>
      </c>
      <c r="L60" s="263">
        <f t="shared" si="3"/>
        <v>793.06618115825347</v>
      </c>
      <c r="M60" s="263">
        <f t="shared" si="3"/>
        <v>841.56178535144988</v>
      </c>
      <c r="N60" s="263">
        <f t="shared" si="3"/>
        <v>863.08302221670408</v>
      </c>
      <c r="O60" s="263">
        <f t="shared" si="3"/>
        <v>855.90421830489936</v>
      </c>
      <c r="P60" s="263">
        <f t="shared" si="3"/>
        <v>721.46662197652017</v>
      </c>
      <c r="Q60" s="263">
        <f t="shared" si="3"/>
        <v>854.00367247206304</v>
      </c>
      <c r="R60" s="263">
        <f t="shared" si="3"/>
        <v>808.26233745621812</v>
      </c>
      <c r="S60" s="263">
        <f t="shared" si="3"/>
        <v>617.51955974379166</v>
      </c>
      <c r="T60" s="263">
        <f t="shared" si="3"/>
        <v>692.54914378483625</v>
      </c>
      <c r="U60" s="263">
        <f t="shared" si="3"/>
        <v>633.14405555896496</v>
      </c>
      <c r="V60" s="263">
        <f t="shared" si="3"/>
        <v>576.08823210666344</v>
      </c>
      <c r="W60" s="263">
        <f t="shared" si="3"/>
        <v>788.73416126374002</v>
      </c>
      <c r="DA60" s="70"/>
    </row>
    <row r="61" spans="1:105" ht="12" customHeight="1" x14ac:dyDescent="0.25">
      <c r="A61" s="60" t="s">
        <v>1501</v>
      </c>
      <c r="B61" s="264">
        <v>1262.1198257211281</v>
      </c>
      <c r="C61" s="264">
        <v>1095.216450323142</v>
      </c>
      <c r="D61" s="264">
        <v>1056.953814868669</v>
      </c>
      <c r="E61" s="264">
        <v>1284.273682515061</v>
      </c>
      <c r="F61" s="264">
        <v>1325.855985729381</v>
      </c>
      <c r="G61" s="264">
        <v>1484.398891609462</v>
      </c>
      <c r="H61" s="264">
        <v>1056.2707613001421</v>
      </c>
      <c r="I61" s="264">
        <v>1132.427931781308</v>
      </c>
      <c r="J61" s="264">
        <v>1271.3113834156479</v>
      </c>
      <c r="K61" s="264">
        <v>709.12246973254923</v>
      </c>
      <c r="L61" s="264">
        <v>663.79091355886965</v>
      </c>
      <c r="M61" s="264">
        <v>708.4890908972211</v>
      </c>
      <c r="N61" s="264">
        <v>736.66809471673014</v>
      </c>
      <c r="O61" s="264">
        <v>738.54836754131509</v>
      </c>
      <c r="P61" s="264">
        <v>646.79611896929759</v>
      </c>
      <c r="Q61" s="264">
        <v>759.1489225000912</v>
      </c>
      <c r="R61" s="264">
        <v>722.81376522974324</v>
      </c>
      <c r="S61" s="264">
        <v>559.7110739188829</v>
      </c>
      <c r="T61" s="264">
        <v>630.69722991872527</v>
      </c>
      <c r="U61" s="264">
        <v>580.91647837406128</v>
      </c>
      <c r="V61" s="264">
        <v>524.84930081232733</v>
      </c>
      <c r="W61" s="264">
        <v>690.72905613945034</v>
      </c>
      <c r="DA61" s="72" t="s">
        <v>1745</v>
      </c>
    </row>
    <row r="62" spans="1:105" ht="12" customHeight="1" x14ac:dyDescent="0.25">
      <c r="A62" s="59" t="s">
        <v>30</v>
      </c>
      <c r="B62" s="232">
        <v>140.65393832216631</v>
      </c>
      <c r="C62" s="232">
        <v>141.1901112108348</v>
      </c>
      <c r="D62" s="232">
        <v>124.9567954593019</v>
      </c>
      <c r="E62" s="232">
        <v>208.75648723804329</v>
      </c>
      <c r="F62" s="232">
        <v>124.28992897265771</v>
      </c>
      <c r="G62" s="232">
        <v>183.12040748230439</v>
      </c>
      <c r="H62" s="232">
        <v>47.661810452680058</v>
      </c>
      <c r="I62" s="232">
        <v>229.2789582633936</v>
      </c>
      <c r="J62" s="232">
        <v>273.84582329827902</v>
      </c>
      <c r="K62" s="232">
        <v>43.611445850679942</v>
      </c>
      <c r="L62" s="232">
        <v>23.843922222543</v>
      </c>
      <c r="M62" s="232">
        <v>133.5778450837087</v>
      </c>
      <c r="N62" s="232">
        <v>132.90839420044</v>
      </c>
      <c r="O62" s="232">
        <v>113.7589926906421</v>
      </c>
      <c r="P62" s="232">
        <v>125.9653096833533</v>
      </c>
      <c r="Q62" s="232">
        <v>70.716319857769307</v>
      </c>
      <c r="R62" s="232">
        <v>99.407580322339342</v>
      </c>
      <c r="S62" s="232">
        <v>53.732610595498201</v>
      </c>
      <c r="T62" s="232">
        <v>68.145765817962399</v>
      </c>
      <c r="U62" s="232">
        <v>66.897834349977174</v>
      </c>
      <c r="V62" s="232">
        <v>56.268820966509523</v>
      </c>
      <c r="W62" s="232">
        <v>17.051839533697891</v>
      </c>
      <c r="DA62" s="71" t="s">
        <v>1746</v>
      </c>
    </row>
    <row r="63" spans="1:105" ht="12" customHeight="1" x14ac:dyDescent="0.25">
      <c r="A63" s="59" t="s">
        <v>33</v>
      </c>
      <c r="B63" s="297">
        <v>41.224412914148509</v>
      </c>
      <c r="C63" s="297">
        <v>39.548567586057963</v>
      </c>
      <c r="D63" s="297">
        <v>36.423177357486857</v>
      </c>
      <c r="E63" s="297">
        <v>46.815132374423783</v>
      </c>
      <c r="F63" s="297">
        <v>52.80972859139483</v>
      </c>
      <c r="G63" s="297">
        <v>57.364777940667359</v>
      </c>
      <c r="H63" s="297">
        <v>45.34625214778908</v>
      </c>
      <c r="I63" s="297">
        <v>43.170722739547699</v>
      </c>
      <c r="J63" s="297">
        <v>40.097461867642409</v>
      </c>
      <c r="K63" s="297">
        <v>29.484649031934911</v>
      </c>
      <c r="L63" s="297">
        <v>34.834498739448271</v>
      </c>
      <c r="M63" s="297">
        <v>31.14023260582281</v>
      </c>
      <c r="N63" s="297">
        <v>30.554295449671969</v>
      </c>
      <c r="O63" s="297">
        <v>27.45884764575564</v>
      </c>
      <c r="P63" s="297">
        <v>13.10265358248413</v>
      </c>
      <c r="Q63" s="297">
        <v>32.291800612085638</v>
      </c>
      <c r="R63" s="297">
        <v>28.583236710838829</v>
      </c>
      <c r="S63" s="297">
        <v>10.19416337267821</v>
      </c>
      <c r="T63" s="297">
        <v>11.25433020922905</v>
      </c>
      <c r="U63" s="297">
        <v>11.185454650168669</v>
      </c>
      <c r="V63" s="297">
        <v>9.7006889473398541</v>
      </c>
      <c r="W63" s="297">
        <v>16.760177209887619</v>
      </c>
      <c r="DA63" s="122" t="s">
        <v>1747</v>
      </c>
    </row>
    <row r="64" spans="1:105" ht="12" customHeight="1" x14ac:dyDescent="0.25">
      <c r="A64" s="59" t="s">
        <v>160</v>
      </c>
      <c r="B64" s="297">
        <v>1.5085106287283609</v>
      </c>
      <c r="C64" s="297">
        <v>13.22196564012391</v>
      </c>
      <c r="D64" s="297">
        <v>12.697766166756461</v>
      </c>
      <c r="E64" s="297">
        <v>17.55098788311847</v>
      </c>
      <c r="F64" s="297">
        <v>22.93725078525614</v>
      </c>
      <c r="G64" s="297">
        <v>23.929616261107739</v>
      </c>
      <c r="H64" s="297">
        <v>17.293681310740151</v>
      </c>
      <c r="I64" s="297">
        <v>20.32598723006075</v>
      </c>
      <c r="J64" s="297">
        <v>19.48224788045912</v>
      </c>
      <c r="K64" s="297">
        <v>14.294122206768471</v>
      </c>
      <c r="L64" s="297">
        <v>20.727212925723911</v>
      </c>
      <c r="M64" s="297">
        <v>17.56824644291131</v>
      </c>
      <c r="N64" s="297">
        <v>13.99090478761013</v>
      </c>
      <c r="O64" s="297">
        <v>9.727233569543003</v>
      </c>
      <c r="P64" s="297">
        <v>11.23052337679543</v>
      </c>
      <c r="Q64" s="297">
        <v>18.5745452141805</v>
      </c>
      <c r="R64" s="297">
        <v>13.824614581801629</v>
      </c>
      <c r="S64" s="297">
        <v>11.8605645224875</v>
      </c>
      <c r="T64" s="297">
        <v>13.407243228095259</v>
      </c>
      <c r="U64" s="297">
        <v>12.154053394973189</v>
      </c>
      <c r="V64" s="297">
        <v>11.51912005462952</v>
      </c>
      <c r="W64" s="297">
        <v>19.719874802537671</v>
      </c>
      <c r="DA64" s="122" t="s">
        <v>1748</v>
      </c>
    </row>
    <row r="65" spans="1:105" ht="12" customHeight="1" x14ac:dyDescent="0.25">
      <c r="A65" s="59" t="s">
        <v>70</v>
      </c>
      <c r="B65" s="297">
        <v>273.99741531706388</v>
      </c>
      <c r="C65" s="297">
        <v>115.2050856236756</v>
      </c>
      <c r="D65" s="297">
        <v>115.4074915841128</v>
      </c>
      <c r="E65" s="297">
        <v>130.15162566397561</v>
      </c>
      <c r="F65" s="297">
        <v>151.29244284537151</v>
      </c>
      <c r="G65" s="297">
        <v>167.45913723245761</v>
      </c>
      <c r="H65" s="297">
        <v>127.3010149096724</v>
      </c>
      <c r="I65" s="297">
        <v>105.524807304557</v>
      </c>
      <c r="J65" s="297">
        <v>139.8365830065737</v>
      </c>
      <c r="K65" s="297">
        <v>85.541826713084447</v>
      </c>
      <c r="L65" s="297">
        <v>59.448831980958438</v>
      </c>
      <c r="M65" s="297">
        <v>20.878050537785899</v>
      </c>
      <c r="N65" s="297">
        <v>32.590114796843487</v>
      </c>
      <c r="O65" s="297">
        <v>29.65918477898024</v>
      </c>
      <c r="P65" s="297">
        <v>27.3161298476033</v>
      </c>
      <c r="Q65" s="297">
        <v>68.886790307832342</v>
      </c>
      <c r="R65" s="297">
        <v>91.805789903361287</v>
      </c>
      <c r="S65" s="297">
        <v>52.55737604434222</v>
      </c>
      <c r="T65" s="297">
        <v>54.966564516622007</v>
      </c>
      <c r="U65" s="297">
        <v>34.464023601502738</v>
      </c>
      <c r="V65" s="297">
        <v>26.256782660932039</v>
      </c>
      <c r="W65" s="297">
        <v>41.794053306092998</v>
      </c>
      <c r="DA65" s="122" t="s">
        <v>1749</v>
      </c>
    </row>
    <row r="66" spans="1:105" ht="12" customHeight="1" x14ac:dyDescent="0.25">
      <c r="A66" s="59" t="s">
        <v>162</v>
      </c>
      <c r="B66" s="297">
        <v>804.73554853902112</v>
      </c>
      <c r="C66" s="297">
        <v>786.05072026245011</v>
      </c>
      <c r="D66" s="297">
        <v>767.46858430101054</v>
      </c>
      <c r="E66" s="297">
        <v>880.99944935549979</v>
      </c>
      <c r="F66" s="297">
        <v>974.52663453470075</v>
      </c>
      <c r="G66" s="297">
        <v>1052.5249526929249</v>
      </c>
      <c r="H66" s="297">
        <v>818.66800247926017</v>
      </c>
      <c r="I66" s="297">
        <v>734.12745624374952</v>
      </c>
      <c r="J66" s="297">
        <v>798.04926736269397</v>
      </c>
      <c r="K66" s="297">
        <v>536.19042593008146</v>
      </c>
      <c r="L66" s="297">
        <v>524.93644769019602</v>
      </c>
      <c r="M66" s="297">
        <v>505.32471622699239</v>
      </c>
      <c r="N66" s="297">
        <v>526.62438548216448</v>
      </c>
      <c r="O66" s="297">
        <v>557.94410885639411</v>
      </c>
      <c r="P66" s="297">
        <v>469.18150247906152</v>
      </c>
      <c r="Q66" s="297">
        <v>568.67946650822341</v>
      </c>
      <c r="R66" s="297">
        <v>489.1925437114021</v>
      </c>
      <c r="S66" s="297">
        <v>431.36635938387678</v>
      </c>
      <c r="T66" s="297">
        <v>482.92332614681652</v>
      </c>
      <c r="U66" s="297">
        <v>456.21511237743948</v>
      </c>
      <c r="V66" s="297">
        <v>421.10388818291642</v>
      </c>
      <c r="W66" s="297">
        <v>595.4031112872342</v>
      </c>
      <c r="DA66" s="122" t="s">
        <v>1750</v>
      </c>
    </row>
    <row r="67" spans="1:105" ht="12" customHeight="1" x14ac:dyDescent="0.25">
      <c r="A67" s="60" t="s">
        <v>1508</v>
      </c>
      <c r="B67" s="264">
        <v>307.76109988499019</v>
      </c>
      <c r="C67" s="264">
        <v>272.259778220984</v>
      </c>
      <c r="D67" s="264">
        <v>265.11173464935302</v>
      </c>
      <c r="E67" s="264">
        <v>331.6039403691268</v>
      </c>
      <c r="F67" s="264">
        <v>263.77751378414928</v>
      </c>
      <c r="G67" s="264">
        <v>302.54712724821587</v>
      </c>
      <c r="H67" s="264">
        <v>196.16972744380669</v>
      </c>
      <c r="I67" s="264">
        <v>207.63427718073481</v>
      </c>
      <c r="J67" s="264">
        <v>242.66543220169109</v>
      </c>
      <c r="K67" s="264">
        <v>137.0649206503866</v>
      </c>
      <c r="L67" s="264">
        <v>129.2752675993838</v>
      </c>
      <c r="M67" s="264">
        <v>133.07269445422881</v>
      </c>
      <c r="N67" s="264">
        <v>126.4149274999739</v>
      </c>
      <c r="O67" s="264">
        <v>117.3558507635843</v>
      </c>
      <c r="P67" s="264">
        <v>74.670503007222621</v>
      </c>
      <c r="Q67" s="264">
        <v>94.85474997197187</v>
      </c>
      <c r="R67" s="264">
        <v>85.448572226474937</v>
      </c>
      <c r="S67" s="264">
        <v>57.808485824908807</v>
      </c>
      <c r="T67" s="264">
        <v>61.851913866110991</v>
      </c>
      <c r="U67" s="264">
        <v>52.227577184903623</v>
      </c>
      <c r="V67" s="264">
        <v>51.238931294336133</v>
      </c>
      <c r="W67" s="264">
        <v>98.005105124289727</v>
      </c>
      <c r="DA67" s="72" t="s">
        <v>1751</v>
      </c>
    </row>
    <row r="68" spans="1:105" ht="12" customHeight="1" x14ac:dyDescent="0.25">
      <c r="A68" s="147" t="s">
        <v>30</v>
      </c>
      <c r="B68" s="231">
        <v>18.84227708214712</v>
      </c>
      <c r="C68" s="231">
        <v>18.47895612345194</v>
      </c>
      <c r="D68" s="231">
        <v>16.056554154961649</v>
      </c>
      <c r="E68" s="231">
        <v>25.06586866032433</v>
      </c>
      <c r="F68" s="231">
        <v>9.7569305911097057</v>
      </c>
      <c r="G68" s="231">
        <v>14.094159418093509</v>
      </c>
      <c r="H68" s="231">
        <v>3.273996799525599</v>
      </c>
      <c r="I68" s="231">
        <v>17.825935105569538</v>
      </c>
      <c r="J68" s="231">
        <v>19.628743550712841</v>
      </c>
      <c r="K68" s="231">
        <v>2.9915667291128791</v>
      </c>
      <c r="L68" s="231">
        <v>1.6174348668455121</v>
      </c>
      <c r="M68" s="231">
        <v>8.4085731705317581</v>
      </c>
      <c r="N68" s="231">
        <v>7.7178568540123633</v>
      </c>
      <c r="O68" s="231">
        <v>6.445767530095841</v>
      </c>
      <c r="P68" s="231">
        <v>6.7796908968148903</v>
      </c>
      <c r="Q68" s="231">
        <v>2.8898436638402929</v>
      </c>
      <c r="R68" s="231">
        <v>5.3973070066796449</v>
      </c>
      <c r="S68" s="231">
        <v>2.9581174631151841</v>
      </c>
      <c r="T68" s="231">
        <v>3.4668304572871258</v>
      </c>
      <c r="U68" s="231">
        <v>3.067343666056261</v>
      </c>
      <c r="V68" s="231">
        <v>2.3449336220564172</v>
      </c>
      <c r="W68" s="231">
        <v>0.96722118782067745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5.5225031018901571</v>
      </c>
      <c r="C70" s="231">
        <v>5.1761149481413264</v>
      </c>
      <c r="D70" s="231">
        <v>4.6802634269437471</v>
      </c>
      <c r="E70" s="231">
        <v>5.6211999681471712</v>
      </c>
      <c r="F70" s="231">
        <v>4.1456364217162962</v>
      </c>
      <c r="G70" s="231">
        <v>4.4151732534640029</v>
      </c>
      <c r="H70" s="231">
        <v>3.114935899250844</v>
      </c>
      <c r="I70" s="231">
        <v>3.3564288142466658</v>
      </c>
      <c r="J70" s="231">
        <v>2.874109185069269</v>
      </c>
      <c r="K70" s="231">
        <v>2.0225262736188681</v>
      </c>
      <c r="L70" s="231">
        <v>2.3629725136832218</v>
      </c>
      <c r="M70" s="231">
        <v>1.960242166276529</v>
      </c>
      <c r="N70" s="231">
        <v>1.774257224115863</v>
      </c>
      <c r="O70" s="231">
        <v>1.5558624806935359</v>
      </c>
      <c r="P70" s="231">
        <v>0.70520956476500474</v>
      </c>
      <c r="Q70" s="231">
        <v>1.3196141368855081</v>
      </c>
      <c r="R70" s="231">
        <v>1.5519189107384841</v>
      </c>
      <c r="S70" s="231">
        <v>0.56121473273615818</v>
      </c>
      <c r="T70" s="231">
        <v>0.57254994903054601</v>
      </c>
      <c r="U70" s="231">
        <v>0.51286613096715472</v>
      </c>
      <c r="V70" s="231">
        <v>0.40426423157626312</v>
      </c>
      <c r="W70" s="231">
        <v>0.95067740210648399</v>
      </c>
      <c r="DA70" s="73" t="s">
        <v>1754</v>
      </c>
    </row>
    <row r="71" spans="1:105" ht="12" customHeight="1" x14ac:dyDescent="0.25">
      <c r="A71" s="147" t="s">
        <v>160</v>
      </c>
      <c r="B71" s="231">
        <v>0.20208303860471649</v>
      </c>
      <c r="C71" s="231">
        <v>1.730490335578752</v>
      </c>
      <c r="D71" s="231">
        <v>1.631622908975519</v>
      </c>
      <c r="E71" s="231">
        <v>2.1073872383929428</v>
      </c>
      <c r="F71" s="231">
        <v>1.8006057748399991</v>
      </c>
      <c r="G71" s="231">
        <v>1.841781760071971</v>
      </c>
      <c r="H71" s="231">
        <v>1.187941807615392</v>
      </c>
      <c r="I71" s="231">
        <v>1.5803008355588259</v>
      </c>
      <c r="J71" s="231">
        <v>1.3964501734263051</v>
      </c>
      <c r="K71" s="231">
        <v>0.98051829242380961</v>
      </c>
      <c r="L71" s="231">
        <v>1.4060151918672601</v>
      </c>
      <c r="M71" s="231">
        <v>1.1059010990975371</v>
      </c>
      <c r="N71" s="231">
        <v>0.81243777760226454</v>
      </c>
      <c r="O71" s="231">
        <v>0.55116070226399094</v>
      </c>
      <c r="P71" s="231">
        <v>0.60444798092048713</v>
      </c>
      <c r="Q71" s="231">
        <v>0.7590543725108343</v>
      </c>
      <c r="R71" s="231">
        <v>0.75060361498644712</v>
      </c>
      <c r="S71" s="231">
        <v>0.6529543725410234</v>
      </c>
      <c r="T71" s="231">
        <v>0.68207670151628808</v>
      </c>
      <c r="U71" s="231">
        <v>0.55727751219787203</v>
      </c>
      <c r="V71" s="231">
        <v>0.48004510221890112</v>
      </c>
      <c r="W71" s="231">
        <v>1.1185585398274751</v>
      </c>
      <c r="DA71" s="73" t="s">
        <v>1755</v>
      </c>
    </row>
    <row r="72" spans="1:105" ht="12" customHeight="1" x14ac:dyDescent="0.25">
      <c r="A72" s="147" t="s">
        <v>70</v>
      </c>
      <c r="B72" s="231">
        <v>36.705230445599561</v>
      </c>
      <c r="C72" s="231">
        <v>15.078037011100941</v>
      </c>
      <c r="D72" s="231">
        <v>14.829498721517091</v>
      </c>
      <c r="E72" s="231">
        <v>15.62760323276021</v>
      </c>
      <c r="F72" s="231">
        <v>11.87666511682098</v>
      </c>
      <c r="G72" s="231">
        <v>12.888764330642561</v>
      </c>
      <c r="H72" s="231">
        <v>8.7445926084663004</v>
      </c>
      <c r="I72" s="231">
        <v>8.204321850057422</v>
      </c>
      <c r="J72" s="231">
        <v>10.023218151676129</v>
      </c>
      <c r="K72" s="231">
        <v>5.8678192788788968</v>
      </c>
      <c r="L72" s="231">
        <v>4.0326676434271507</v>
      </c>
      <c r="M72" s="231">
        <v>1.3142494962021469</v>
      </c>
      <c r="N72" s="231">
        <v>1.892475207235899</v>
      </c>
      <c r="O72" s="231">
        <v>1.6805371223473391</v>
      </c>
      <c r="P72" s="231">
        <v>1.4702057044875709</v>
      </c>
      <c r="Q72" s="231">
        <v>2.815079388941264</v>
      </c>
      <c r="R72" s="231">
        <v>4.984569903949458</v>
      </c>
      <c r="S72" s="231">
        <v>2.8934177991587462</v>
      </c>
      <c r="T72" s="231">
        <v>2.7963551030845371</v>
      </c>
      <c r="U72" s="231">
        <v>1.5802156456641561</v>
      </c>
      <c r="V72" s="231">
        <v>1.0942189903942261</v>
      </c>
      <c r="W72" s="231">
        <v>2.3706588255580159</v>
      </c>
      <c r="DA72" s="73" t="s">
        <v>1756</v>
      </c>
    </row>
    <row r="73" spans="1:105" ht="12" customHeight="1" x14ac:dyDescent="0.25">
      <c r="A73" s="147" t="s">
        <v>34</v>
      </c>
      <c r="B73" s="231">
        <v>138.6850558666697</v>
      </c>
      <c r="C73" s="231">
        <v>128.91789288892511</v>
      </c>
      <c r="D73" s="231">
        <v>129.29650262974249</v>
      </c>
      <c r="E73" s="231">
        <v>177.39826333487991</v>
      </c>
      <c r="F73" s="231">
        <v>159.6959929924306</v>
      </c>
      <c r="G73" s="231">
        <v>188.29795695622221</v>
      </c>
      <c r="H73" s="231">
        <v>123.6121166631052</v>
      </c>
      <c r="I73" s="231">
        <v>119.5904942860229</v>
      </c>
      <c r="J73" s="231">
        <v>151.54026981063649</v>
      </c>
      <c r="K73" s="231">
        <v>88.422020926731292</v>
      </c>
      <c r="L73" s="231">
        <v>75.541720290320541</v>
      </c>
      <c r="M73" s="231">
        <v>77.916396734142864</v>
      </c>
      <c r="N73" s="231">
        <v>69.95793451895905</v>
      </c>
      <c r="O73" s="231">
        <v>61.761542146957318</v>
      </c>
      <c r="P73" s="231">
        <v>30.547223899797231</v>
      </c>
      <c r="Q73" s="231">
        <v>54.183892171085468</v>
      </c>
      <c r="R73" s="231">
        <v>37.063803968207679</v>
      </c>
      <c r="S73" s="231">
        <v>20.554101800713809</v>
      </c>
      <c r="T73" s="231">
        <v>22.18998587013791</v>
      </c>
      <c r="U73" s="231">
        <v>18.564719005830678</v>
      </c>
      <c r="V73" s="231">
        <v>22.256048461867469</v>
      </c>
      <c r="W73" s="231">
        <v>45.433789938038288</v>
      </c>
      <c r="DA73" s="73" t="s">
        <v>1757</v>
      </c>
    </row>
    <row r="74" spans="1:105" ht="12" customHeight="1" x14ac:dyDescent="0.25">
      <c r="A74" s="147" t="s">
        <v>162</v>
      </c>
      <c r="B74" s="231">
        <v>107.80395035007901</v>
      </c>
      <c r="C74" s="231">
        <v>102.8782869137859</v>
      </c>
      <c r="D74" s="231">
        <v>98.617292807212479</v>
      </c>
      <c r="E74" s="231">
        <v>105.7836179346223</v>
      </c>
      <c r="F74" s="231">
        <v>76.501682887231667</v>
      </c>
      <c r="G74" s="231">
        <v>81.009291529721665</v>
      </c>
      <c r="H74" s="231">
        <v>56.2361436658434</v>
      </c>
      <c r="I74" s="231">
        <v>57.076796289279457</v>
      </c>
      <c r="J74" s="231">
        <v>57.202641330170067</v>
      </c>
      <c r="K74" s="231">
        <v>36.780469149620892</v>
      </c>
      <c r="L74" s="231">
        <v>35.608676519227267</v>
      </c>
      <c r="M74" s="231">
        <v>31.809615199362732</v>
      </c>
      <c r="N74" s="231">
        <v>30.58054871127257</v>
      </c>
      <c r="O74" s="231">
        <v>31.61401077323924</v>
      </c>
      <c r="P74" s="231">
        <v>25.25223467720804</v>
      </c>
      <c r="Q74" s="231">
        <v>23.23925730793405</v>
      </c>
      <c r="R74" s="231">
        <v>26.560573501814162</v>
      </c>
      <c r="S74" s="231">
        <v>23.747819928197838</v>
      </c>
      <c r="T74" s="231">
        <v>24.568119171079669</v>
      </c>
      <c r="U74" s="231">
        <v>20.917994564506589</v>
      </c>
      <c r="V74" s="231">
        <v>17.548984478749439</v>
      </c>
      <c r="W74" s="231">
        <v>33.772690822787609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8.7057805740127936</v>
      </c>
      <c r="M76" s="231">
        <v>10.55771658861519</v>
      </c>
      <c r="N76" s="231">
        <v>13.679417206775859</v>
      </c>
      <c r="O76" s="231">
        <v>13.746970007987031</v>
      </c>
      <c r="P76" s="231">
        <v>9.3114902832293946</v>
      </c>
      <c r="Q76" s="231">
        <v>9.6480089307744468</v>
      </c>
      <c r="R76" s="231">
        <v>9.1397953200990703</v>
      </c>
      <c r="S76" s="231">
        <v>6.4408597284460596</v>
      </c>
      <c r="T76" s="231">
        <v>7.5759966139749153</v>
      </c>
      <c r="U76" s="231">
        <v>7.0271606596809173</v>
      </c>
      <c r="V76" s="231">
        <v>7.1104364074734043</v>
      </c>
      <c r="W76" s="231">
        <v>13.391508408151189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7486.9871556514508</v>
      </c>
      <c r="C79" s="263">
        <f t="shared" si="4"/>
        <v>6623.3369431769224</v>
      </c>
      <c r="D79" s="263">
        <f t="shared" si="4"/>
        <v>6449.4445622722633</v>
      </c>
      <c r="E79" s="263">
        <f t="shared" si="4"/>
        <v>8067.018356884113</v>
      </c>
      <c r="F79" s="263">
        <f t="shared" si="4"/>
        <v>8756.0593057617007</v>
      </c>
      <c r="G79" s="263">
        <f t="shared" si="4"/>
        <v>9957.9238653973789</v>
      </c>
      <c r="H79" s="263">
        <f t="shared" si="4"/>
        <v>7155.7433366504774</v>
      </c>
      <c r="I79" s="263">
        <f t="shared" si="4"/>
        <v>7179.3388565304194</v>
      </c>
      <c r="J79" s="263">
        <f t="shared" si="4"/>
        <v>8326.1715352441715</v>
      </c>
      <c r="K79" s="263">
        <f t="shared" si="4"/>
        <v>4880.8538309902779</v>
      </c>
      <c r="L79" s="263">
        <f t="shared" si="4"/>
        <v>4731.2453060568296</v>
      </c>
      <c r="M79" s="263">
        <f t="shared" si="4"/>
        <v>5032.490976096351</v>
      </c>
      <c r="N79" s="263">
        <f t="shared" si="4"/>
        <v>5266.443487483778</v>
      </c>
      <c r="O79" s="263">
        <f t="shared" si="4"/>
        <v>5237.8526478083777</v>
      </c>
      <c r="P79" s="263">
        <f t="shared" si="4"/>
        <v>4142.8562649054838</v>
      </c>
      <c r="Q79" s="263">
        <f t="shared" si="4"/>
        <v>5516.5993075975084</v>
      </c>
      <c r="R79" s="263">
        <f t="shared" si="4"/>
        <v>4612.4485591477178</v>
      </c>
      <c r="S79" s="263">
        <f t="shared" si="4"/>
        <v>3392.4168196938972</v>
      </c>
      <c r="T79" s="263">
        <f t="shared" si="4"/>
        <v>3878.8445108642209</v>
      </c>
      <c r="U79" s="263">
        <f t="shared" si="4"/>
        <v>3602.0572243173492</v>
      </c>
      <c r="V79" s="263">
        <f t="shared" si="4"/>
        <v>3425.0667098297358</v>
      </c>
      <c r="W79" s="263">
        <f t="shared" si="4"/>
        <v>4611.998695060458</v>
      </c>
      <c r="DA79" s="70"/>
    </row>
    <row r="80" spans="1:105" ht="12" customHeight="1" x14ac:dyDescent="0.25">
      <c r="A80" s="60" t="s">
        <v>1523</v>
      </c>
      <c r="B80" s="264">
        <v>7486.9871556514508</v>
      </c>
      <c r="C80" s="264">
        <v>6623.3369431769224</v>
      </c>
      <c r="D80" s="264">
        <v>6449.4445622722633</v>
      </c>
      <c r="E80" s="264">
        <v>8067.018356884113</v>
      </c>
      <c r="F80" s="264">
        <v>8756.0593057617007</v>
      </c>
      <c r="G80" s="264">
        <v>9957.9238653973789</v>
      </c>
      <c r="H80" s="264">
        <v>7155.7433366504774</v>
      </c>
      <c r="I80" s="264">
        <v>7179.3388565304194</v>
      </c>
      <c r="J80" s="264">
        <v>8326.1715352441715</v>
      </c>
      <c r="K80" s="264">
        <v>4880.8538309902779</v>
      </c>
      <c r="L80" s="264">
        <v>4731.2453060568296</v>
      </c>
      <c r="M80" s="264">
        <v>5032.490976096351</v>
      </c>
      <c r="N80" s="264">
        <v>5266.443487483778</v>
      </c>
      <c r="O80" s="264">
        <v>5237.8526478083777</v>
      </c>
      <c r="P80" s="264">
        <v>4142.8562649054838</v>
      </c>
      <c r="Q80" s="264">
        <v>5516.5993075975084</v>
      </c>
      <c r="R80" s="264">
        <v>4612.4485591477178</v>
      </c>
      <c r="S80" s="264">
        <v>3392.4168196938972</v>
      </c>
      <c r="T80" s="264">
        <v>3878.8445108642209</v>
      </c>
      <c r="U80" s="264">
        <v>3602.0572243173492</v>
      </c>
      <c r="V80" s="264">
        <v>3425.0667098297358</v>
      </c>
      <c r="W80" s="264">
        <v>4611.998695060458</v>
      </c>
      <c r="DA80" s="72" t="s">
        <v>1763</v>
      </c>
    </row>
    <row r="81" spans="1:105" ht="12" customHeight="1" x14ac:dyDescent="0.25">
      <c r="A81" s="59" t="s">
        <v>30</v>
      </c>
      <c r="B81" s="232">
        <v>458.38114872210809</v>
      </c>
      <c r="C81" s="232">
        <v>449.54254191914811</v>
      </c>
      <c r="D81" s="232">
        <v>390.61211688918462</v>
      </c>
      <c r="E81" s="232">
        <v>609.78413703104661</v>
      </c>
      <c r="F81" s="232">
        <v>323.88000657200411</v>
      </c>
      <c r="G81" s="232">
        <v>463.88993248315899</v>
      </c>
      <c r="H81" s="232">
        <v>119.4265857821068</v>
      </c>
      <c r="I81" s="232">
        <v>616.36464987910711</v>
      </c>
      <c r="J81" s="232">
        <v>673.4881204205318</v>
      </c>
      <c r="K81" s="232">
        <v>106.52908024291381</v>
      </c>
      <c r="L81" s="232">
        <v>59.195244873366363</v>
      </c>
      <c r="M81" s="232">
        <v>317.99212284757522</v>
      </c>
      <c r="N81" s="232">
        <v>321.52577049220588</v>
      </c>
      <c r="O81" s="232">
        <v>287.6889418379655</v>
      </c>
      <c r="P81" s="232">
        <v>376.14966787186978</v>
      </c>
      <c r="Q81" s="232">
        <v>168.0686476925726</v>
      </c>
      <c r="R81" s="232">
        <v>291.34250318724622</v>
      </c>
      <c r="S81" s="232">
        <v>173.5933279224239</v>
      </c>
      <c r="T81" s="232">
        <v>217.4111591510981</v>
      </c>
      <c r="U81" s="232">
        <v>211.55006621627581</v>
      </c>
      <c r="V81" s="232">
        <v>156.74710386775169</v>
      </c>
      <c r="W81" s="232">
        <v>45.516229490357588</v>
      </c>
      <c r="DA81" s="71" t="s">
        <v>1764</v>
      </c>
    </row>
    <row r="82" spans="1:105" ht="12" customHeight="1" x14ac:dyDescent="0.25">
      <c r="A82" s="59" t="s">
        <v>33</v>
      </c>
      <c r="B82" s="297">
        <v>134.3474201461724</v>
      </c>
      <c r="C82" s="297">
        <v>125.92074224907461</v>
      </c>
      <c r="D82" s="297">
        <v>113.858028762205</v>
      </c>
      <c r="E82" s="297">
        <v>136.74844539025111</v>
      </c>
      <c r="F82" s="297">
        <v>137.61384679051019</v>
      </c>
      <c r="G82" s="297">
        <v>145.31937391182959</v>
      </c>
      <c r="H82" s="297">
        <v>113.62447251981079</v>
      </c>
      <c r="I82" s="297">
        <v>116.05472917327749</v>
      </c>
      <c r="J82" s="297">
        <v>98.614482783101565</v>
      </c>
      <c r="K82" s="297">
        <v>72.021747534155068</v>
      </c>
      <c r="L82" s="297">
        <v>86.480599277122295</v>
      </c>
      <c r="M82" s="297">
        <v>74.131669560078649</v>
      </c>
      <c r="N82" s="297">
        <v>73.915522382180413</v>
      </c>
      <c r="O82" s="297">
        <v>69.441603133561983</v>
      </c>
      <c r="P82" s="297">
        <v>39.126318235399758</v>
      </c>
      <c r="Q82" s="297">
        <v>76.746630358411579</v>
      </c>
      <c r="R82" s="297">
        <v>83.771395556823308</v>
      </c>
      <c r="S82" s="297">
        <v>32.934166526358098</v>
      </c>
      <c r="T82" s="297">
        <v>35.905634735896662</v>
      </c>
      <c r="U82" s="297">
        <v>35.37160350398009</v>
      </c>
      <c r="V82" s="297">
        <v>27.02304530109927</v>
      </c>
      <c r="W82" s="297">
        <v>44.737699453290062</v>
      </c>
      <c r="DA82" s="122" t="s">
        <v>1765</v>
      </c>
    </row>
    <row r="83" spans="1:105" ht="12" customHeight="1" x14ac:dyDescent="0.25">
      <c r="A83" s="59" t="s">
        <v>160</v>
      </c>
      <c r="B83" s="297">
        <v>4.9161285002358364</v>
      </c>
      <c r="C83" s="297">
        <v>42.098104407278157</v>
      </c>
      <c r="D83" s="297">
        <v>39.692929895725747</v>
      </c>
      <c r="E83" s="297">
        <v>51.266976858764608</v>
      </c>
      <c r="F83" s="297">
        <v>59.770867973596957</v>
      </c>
      <c r="G83" s="297">
        <v>60.619721331637351</v>
      </c>
      <c r="H83" s="297">
        <v>43.332917800007557</v>
      </c>
      <c r="I83" s="297">
        <v>54.641821898507096</v>
      </c>
      <c r="J83" s="297">
        <v>47.914050134281368</v>
      </c>
      <c r="K83" s="297">
        <v>34.916056137659872</v>
      </c>
      <c r="L83" s="297">
        <v>51.457660079121581</v>
      </c>
      <c r="M83" s="297">
        <v>41.822534100545013</v>
      </c>
      <c r="N83" s="297">
        <v>33.846142441050922</v>
      </c>
      <c r="O83" s="297">
        <v>24.599528058784941</v>
      </c>
      <c r="P83" s="297">
        <v>33.53588102016257</v>
      </c>
      <c r="Q83" s="297">
        <v>44.145378350155823</v>
      </c>
      <c r="R83" s="297">
        <v>40.517008912205362</v>
      </c>
      <c r="S83" s="297">
        <v>38.317789582137657</v>
      </c>
      <c r="T83" s="297">
        <v>42.774253928372069</v>
      </c>
      <c r="U83" s="297">
        <v>38.434589482396419</v>
      </c>
      <c r="V83" s="297">
        <v>32.088618113089282</v>
      </c>
      <c r="W83" s="297">
        <v>52.637977577705627</v>
      </c>
      <c r="DA83" s="122" t="s">
        <v>1766</v>
      </c>
    </row>
    <row r="84" spans="1:105" ht="12" customHeight="1" x14ac:dyDescent="0.25">
      <c r="A84" s="59" t="s">
        <v>70</v>
      </c>
      <c r="B84" s="297">
        <v>892.93802561183736</v>
      </c>
      <c r="C84" s="297">
        <v>366.80746681999858</v>
      </c>
      <c r="D84" s="297">
        <v>360.76120891899302</v>
      </c>
      <c r="E84" s="297">
        <v>380.17691229013923</v>
      </c>
      <c r="F84" s="297">
        <v>394.24431076658658</v>
      </c>
      <c r="G84" s="297">
        <v>424.21600591927239</v>
      </c>
      <c r="H84" s="297">
        <v>318.97918758989061</v>
      </c>
      <c r="I84" s="297">
        <v>283.67959013977247</v>
      </c>
      <c r="J84" s="297">
        <v>343.90985526387198</v>
      </c>
      <c r="K84" s="297">
        <v>208.95184611040651</v>
      </c>
      <c r="L84" s="297">
        <v>147.5884770007076</v>
      </c>
      <c r="M84" s="297">
        <v>49.701772081058962</v>
      </c>
      <c r="N84" s="297">
        <v>78.840481321907731</v>
      </c>
      <c r="O84" s="297">
        <v>75.006109697588926</v>
      </c>
      <c r="P84" s="297">
        <v>81.569705147787332</v>
      </c>
      <c r="Q84" s="297">
        <v>163.72047801985849</v>
      </c>
      <c r="R84" s="297">
        <v>269.06327013290132</v>
      </c>
      <c r="S84" s="297">
        <v>169.79651115577909</v>
      </c>
      <c r="T84" s="297">
        <v>175.36444653120981</v>
      </c>
      <c r="U84" s="297">
        <v>108.98508966426181</v>
      </c>
      <c r="V84" s="297">
        <v>73.143075832985602</v>
      </c>
      <c r="W84" s="297">
        <v>111.5602640907464</v>
      </c>
      <c r="DA84" s="122" t="s">
        <v>1767</v>
      </c>
    </row>
    <row r="85" spans="1:105" ht="12" customHeight="1" x14ac:dyDescent="0.25">
      <c r="A85" s="59" t="s">
        <v>34</v>
      </c>
      <c r="B85" s="297">
        <v>3373.8287013614872</v>
      </c>
      <c r="C85" s="297">
        <v>3136.2202973466351</v>
      </c>
      <c r="D85" s="297">
        <v>3145.4308384694859</v>
      </c>
      <c r="E85" s="297">
        <v>4315.6153247420061</v>
      </c>
      <c r="F85" s="297">
        <v>5301.0871376946516</v>
      </c>
      <c r="G85" s="297">
        <v>6197.5690743928244</v>
      </c>
      <c r="H85" s="297">
        <v>4509.0371061184969</v>
      </c>
      <c r="I85" s="297">
        <v>4135.0623517328668</v>
      </c>
      <c r="J85" s="297">
        <v>5199.5468390068863</v>
      </c>
      <c r="K85" s="297">
        <v>3148.6901063836972</v>
      </c>
      <c r="L85" s="297">
        <v>2764.692861767016</v>
      </c>
      <c r="M85" s="297">
        <v>2946.6117377625301</v>
      </c>
      <c r="N85" s="297">
        <v>2914.4462282372829</v>
      </c>
      <c r="O85" s="297">
        <v>2756.5549988543989</v>
      </c>
      <c r="P85" s="297">
        <v>1694.8159288079851</v>
      </c>
      <c r="Q85" s="297">
        <v>3151.2477985791088</v>
      </c>
      <c r="R85" s="297">
        <v>2000.675783752009</v>
      </c>
      <c r="S85" s="297">
        <v>1206.1910923187911</v>
      </c>
      <c r="T85" s="297">
        <v>1391.573833509105</v>
      </c>
      <c r="U85" s="297">
        <v>1280.380668925671</v>
      </c>
      <c r="V85" s="297">
        <v>1487.7057103555501</v>
      </c>
      <c r="W85" s="297">
        <v>2138.0578046433902</v>
      </c>
      <c r="DA85" s="122" t="s">
        <v>1768</v>
      </c>
    </row>
    <row r="86" spans="1:105" ht="12" customHeight="1" x14ac:dyDescent="0.25">
      <c r="A86" s="59" t="s">
        <v>162</v>
      </c>
      <c r="B86" s="297">
        <v>2622.5757313096101</v>
      </c>
      <c r="C86" s="297">
        <v>2502.7477904347879</v>
      </c>
      <c r="D86" s="297">
        <v>2399.0894393366689</v>
      </c>
      <c r="E86" s="297">
        <v>2573.4265605719061</v>
      </c>
      <c r="F86" s="297">
        <v>2539.4631359643522</v>
      </c>
      <c r="G86" s="297">
        <v>2666.309757358656</v>
      </c>
      <c r="H86" s="297">
        <v>2051.3430668401652</v>
      </c>
      <c r="I86" s="297">
        <v>1973.5357137068879</v>
      </c>
      <c r="J86" s="297">
        <v>1962.698187635498</v>
      </c>
      <c r="K86" s="297">
        <v>1309.7449945814451</v>
      </c>
      <c r="L86" s="297">
        <v>1303.214348459745</v>
      </c>
      <c r="M86" s="297">
        <v>1202.9635538713119</v>
      </c>
      <c r="N86" s="297">
        <v>1273.9850806321519</v>
      </c>
      <c r="O86" s="297">
        <v>1411.0036181326579</v>
      </c>
      <c r="P86" s="297">
        <v>1401.040229034156</v>
      </c>
      <c r="Q86" s="297">
        <v>1351.55773234246</v>
      </c>
      <c r="R86" s="297">
        <v>1433.719438329271</v>
      </c>
      <c r="S86" s="297">
        <v>1393.6103429432339</v>
      </c>
      <c r="T86" s="297">
        <v>1540.710840335267</v>
      </c>
      <c r="U86" s="297">
        <v>1442.68253479488</v>
      </c>
      <c r="V86" s="297">
        <v>1173.061986484631</v>
      </c>
      <c r="W86" s="297">
        <v>1589.3009431074331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318.61611459975131</v>
      </c>
      <c r="M87" s="297">
        <v>399.26758587325139</v>
      </c>
      <c r="N87" s="297">
        <v>569.88426197699755</v>
      </c>
      <c r="O87" s="297">
        <v>613.55784809341924</v>
      </c>
      <c r="P87" s="297">
        <v>516.61853478812236</v>
      </c>
      <c r="Q87" s="297">
        <v>561.11264225494062</v>
      </c>
      <c r="R87" s="297">
        <v>493.35915927726131</v>
      </c>
      <c r="S87" s="297">
        <v>377.97358924517278</v>
      </c>
      <c r="T87" s="297">
        <v>475.10434267327241</v>
      </c>
      <c r="U87" s="297">
        <v>484.65267172988467</v>
      </c>
      <c r="V87" s="297">
        <v>475.29716987462882</v>
      </c>
      <c r="W87" s="297">
        <v>630.18777669753604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672.42672704089455</v>
      </c>
      <c r="C89" s="263">
        <f t="shared" si="5"/>
        <v>583.50467054216153</v>
      </c>
      <c r="D89" s="263">
        <f t="shared" si="5"/>
        <v>563.1192695665369</v>
      </c>
      <c r="E89" s="263">
        <f t="shared" si="5"/>
        <v>684.2297627841649</v>
      </c>
      <c r="F89" s="263">
        <f t="shared" si="5"/>
        <v>706.38380195176273</v>
      </c>
      <c r="G89" s="263">
        <f t="shared" si="5"/>
        <v>790.85160375939495</v>
      </c>
      <c r="H89" s="263">
        <f t="shared" si="5"/>
        <v>562.75535524864267</v>
      </c>
      <c r="I89" s="263">
        <f t="shared" si="5"/>
        <v>603.33004225039929</v>
      </c>
      <c r="J89" s="263">
        <f t="shared" si="5"/>
        <v>677.32376528637337</v>
      </c>
      <c r="K89" s="263">
        <f t="shared" si="5"/>
        <v>377.80319402000458</v>
      </c>
      <c r="L89" s="263">
        <f t="shared" si="5"/>
        <v>353.65164412091218</v>
      </c>
      <c r="M89" s="263">
        <f t="shared" si="5"/>
        <v>377.46574519102899</v>
      </c>
      <c r="N89" s="263">
        <f t="shared" si="5"/>
        <v>392.47883263603347</v>
      </c>
      <c r="O89" s="263">
        <f t="shared" si="5"/>
        <v>393.48059623693189</v>
      </c>
      <c r="P89" s="263">
        <f t="shared" si="5"/>
        <v>344.59723116446497</v>
      </c>
      <c r="Q89" s="263">
        <f t="shared" si="5"/>
        <v>404.45607056500609</v>
      </c>
      <c r="R89" s="263">
        <f t="shared" si="5"/>
        <v>385.09758305701052</v>
      </c>
      <c r="S89" s="263">
        <f t="shared" si="5"/>
        <v>298.20043854297103</v>
      </c>
      <c r="T89" s="263">
        <f t="shared" si="5"/>
        <v>336.02013487561959</v>
      </c>
      <c r="U89" s="263">
        <f t="shared" si="5"/>
        <v>309.49816196255762</v>
      </c>
      <c r="V89" s="263">
        <f t="shared" si="5"/>
        <v>279.6269342598182</v>
      </c>
      <c r="W89" s="263">
        <f t="shared" si="5"/>
        <v>368.00363089655048</v>
      </c>
      <c r="DA89" s="70"/>
    </row>
    <row r="90" spans="1:105" ht="12" customHeight="1" x14ac:dyDescent="0.25">
      <c r="A90" s="60" t="s">
        <v>1535</v>
      </c>
      <c r="B90" s="264">
        <v>672.42672704089455</v>
      </c>
      <c r="C90" s="264">
        <v>583.50467054216153</v>
      </c>
      <c r="D90" s="264">
        <v>563.1192695665369</v>
      </c>
      <c r="E90" s="264">
        <v>684.2297627841649</v>
      </c>
      <c r="F90" s="264">
        <v>706.38380195176273</v>
      </c>
      <c r="G90" s="264">
        <v>790.85160375939495</v>
      </c>
      <c r="H90" s="264">
        <v>562.75535524864267</v>
      </c>
      <c r="I90" s="264">
        <v>603.33004225039929</v>
      </c>
      <c r="J90" s="264">
        <v>677.32376528637337</v>
      </c>
      <c r="K90" s="264">
        <v>377.80319402000458</v>
      </c>
      <c r="L90" s="264">
        <v>353.65164412091218</v>
      </c>
      <c r="M90" s="264">
        <v>377.46574519102899</v>
      </c>
      <c r="N90" s="264">
        <v>392.47883263603347</v>
      </c>
      <c r="O90" s="264">
        <v>393.48059623693189</v>
      </c>
      <c r="P90" s="264">
        <v>344.59723116446497</v>
      </c>
      <c r="Q90" s="264">
        <v>404.45607056500609</v>
      </c>
      <c r="R90" s="264">
        <v>385.09758305701052</v>
      </c>
      <c r="S90" s="264">
        <v>298.20043854297103</v>
      </c>
      <c r="T90" s="264">
        <v>336.02013487561959</v>
      </c>
      <c r="U90" s="264">
        <v>309.49816196255762</v>
      </c>
      <c r="V90" s="264">
        <v>279.6269342598182</v>
      </c>
      <c r="W90" s="264">
        <v>368.00363089655048</v>
      </c>
      <c r="DA90" s="72" t="s">
        <v>1772</v>
      </c>
    </row>
    <row r="91" spans="1:105" ht="12" customHeight="1" x14ac:dyDescent="0.25">
      <c r="A91" s="59" t="s">
        <v>30</v>
      </c>
      <c r="B91" s="232">
        <v>74.93699525506382</v>
      </c>
      <c r="C91" s="232">
        <v>75.222655121352204</v>
      </c>
      <c r="D91" s="232">
        <v>66.573939557766266</v>
      </c>
      <c r="E91" s="232">
        <v>111.22037591147701</v>
      </c>
      <c r="F91" s="232">
        <v>66.218649323155475</v>
      </c>
      <c r="G91" s="232">
        <v>97.562096520721482</v>
      </c>
      <c r="H91" s="232">
        <v>25.39305266774295</v>
      </c>
      <c r="I91" s="232">
        <v>122.15424902014411</v>
      </c>
      <c r="J91" s="232">
        <v>145.89839009071059</v>
      </c>
      <c r="K91" s="232">
        <v>23.235116981177601</v>
      </c>
      <c r="L91" s="232">
        <v>12.70346147265488</v>
      </c>
      <c r="M91" s="232">
        <v>71.167024987895545</v>
      </c>
      <c r="N91" s="232">
        <v>70.810357849659425</v>
      </c>
      <c r="O91" s="232">
        <v>60.608022762602097</v>
      </c>
      <c r="P91" s="232">
        <v>67.111251392215621</v>
      </c>
      <c r="Q91" s="232">
        <v>37.675934203131348</v>
      </c>
      <c r="R91" s="232">
        <v>52.961939521877923</v>
      </c>
      <c r="S91" s="232">
        <v>28.627427239287449</v>
      </c>
      <c r="T91" s="232">
        <v>36.306405570078233</v>
      </c>
      <c r="U91" s="232">
        <v>35.641538054738163</v>
      </c>
      <c r="V91" s="232">
        <v>29.978658401425239</v>
      </c>
      <c r="W91" s="232">
        <v>9.0848051143794475</v>
      </c>
      <c r="DA91" s="71" t="s">
        <v>1773</v>
      </c>
    </row>
    <row r="92" spans="1:105" ht="12" customHeight="1" x14ac:dyDescent="0.25">
      <c r="A92" s="59" t="s">
        <v>33</v>
      </c>
      <c r="B92" s="297">
        <v>21.9633639256121</v>
      </c>
      <c r="C92" s="297">
        <v>21.0705143197113</v>
      </c>
      <c r="D92" s="297">
        <v>19.405382468285961</v>
      </c>
      <c r="E92" s="297">
        <v>24.941963193180669</v>
      </c>
      <c r="F92" s="297">
        <v>28.135738167602359</v>
      </c>
      <c r="G92" s="297">
        <v>30.562557605044461</v>
      </c>
      <c r="H92" s="297">
        <v>24.159379556443412</v>
      </c>
      <c r="I92" s="297">
        <v>23.000310433407389</v>
      </c>
      <c r="J92" s="297">
        <v>21.362951834545839</v>
      </c>
      <c r="K92" s="297">
        <v>15.708703438808181</v>
      </c>
      <c r="L92" s="297">
        <v>18.558973164131999</v>
      </c>
      <c r="M92" s="297">
        <v>16.59075807517841</v>
      </c>
      <c r="N92" s="297">
        <v>16.27858501828419</v>
      </c>
      <c r="O92" s="297">
        <v>14.629405762008661</v>
      </c>
      <c r="P92" s="297">
        <v>6.9807749505768344</v>
      </c>
      <c r="Q92" s="297">
        <v>17.20428548330219</v>
      </c>
      <c r="R92" s="297">
        <v>15.228452891723521</v>
      </c>
      <c r="S92" s="297">
        <v>5.431202150472191</v>
      </c>
      <c r="T92" s="297">
        <v>5.9960332397959544</v>
      </c>
      <c r="U92" s="297">
        <v>5.9593380181472249</v>
      </c>
      <c r="V92" s="297">
        <v>5.1682909862972144</v>
      </c>
      <c r="W92" s="297">
        <v>8.9294145264146163</v>
      </c>
      <c r="DA92" s="122" t="s">
        <v>1774</v>
      </c>
    </row>
    <row r="93" spans="1:105" ht="12" customHeight="1" x14ac:dyDescent="0.25">
      <c r="A93" s="59" t="s">
        <v>160</v>
      </c>
      <c r="B93" s="297">
        <v>0.80369775049103975</v>
      </c>
      <c r="C93" s="297">
        <v>7.044341511199872</v>
      </c>
      <c r="D93" s="297">
        <v>6.7650607891878893</v>
      </c>
      <c r="E93" s="297">
        <v>9.35073920721962</v>
      </c>
      <c r="F93" s="297">
        <v>12.220408996454429</v>
      </c>
      <c r="G93" s="297">
        <v>12.74911717087361</v>
      </c>
      <c r="H93" s="297">
        <v>9.2136525275047223</v>
      </c>
      <c r="I93" s="297">
        <v>10.82919132434635</v>
      </c>
      <c r="J93" s="297">
        <v>10.3796675328917</v>
      </c>
      <c r="K93" s="297">
        <v>7.6155604369245156</v>
      </c>
      <c r="L93" s="297">
        <v>11.042954610399899</v>
      </c>
      <c r="M93" s="297">
        <v>9.3599341478571354</v>
      </c>
      <c r="N93" s="297">
        <v>7.4540135753736063</v>
      </c>
      <c r="O93" s="297">
        <v>5.1824333149928297</v>
      </c>
      <c r="P93" s="297">
        <v>5.9833495388601809</v>
      </c>
      <c r="Q93" s="297">
        <v>9.8960656429813785</v>
      </c>
      <c r="R93" s="297">
        <v>7.3654182007094979</v>
      </c>
      <c r="S93" s="297">
        <v>6.3190201280269092</v>
      </c>
      <c r="T93" s="297">
        <v>7.1430529009860386</v>
      </c>
      <c r="U93" s="297">
        <v>6.4753838566734441</v>
      </c>
      <c r="V93" s="297">
        <v>6.1371068252572751</v>
      </c>
      <c r="W93" s="297">
        <v>10.50626937386888</v>
      </c>
      <c r="DA93" s="122" t="s">
        <v>1775</v>
      </c>
    </row>
    <row r="94" spans="1:105" ht="12" customHeight="1" x14ac:dyDescent="0.25">
      <c r="A94" s="59" t="s">
        <v>70</v>
      </c>
      <c r="B94" s="297">
        <v>145.97915462903711</v>
      </c>
      <c r="C94" s="297">
        <v>61.37846588388107</v>
      </c>
      <c r="D94" s="297">
        <v>61.486302853665308</v>
      </c>
      <c r="E94" s="297">
        <v>69.341618664673589</v>
      </c>
      <c r="F94" s="297">
        <v>80.604931556643791</v>
      </c>
      <c r="G94" s="297">
        <v>89.218152878610994</v>
      </c>
      <c r="H94" s="297">
        <v>67.822882629853439</v>
      </c>
      <c r="I94" s="297">
        <v>56.221049183568397</v>
      </c>
      <c r="J94" s="297">
        <v>74.501528234823155</v>
      </c>
      <c r="K94" s="297">
        <v>45.574603448538333</v>
      </c>
      <c r="L94" s="297">
        <v>31.672890878264859</v>
      </c>
      <c r="M94" s="297">
        <v>11.12331721918434</v>
      </c>
      <c r="N94" s="297">
        <v>17.363220020894119</v>
      </c>
      <c r="O94" s="297">
        <v>15.801691837172241</v>
      </c>
      <c r="P94" s="297">
        <v>14.553369192464061</v>
      </c>
      <c r="Q94" s="297">
        <v>36.701205384030658</v>
      </c>
      <c r="R94" s="297">
        <v>48.911890590776117</v>
      </c>
      <c r="S94" s="297">
        <v>28.0012908720153</v>
      </c>
      <c r="T94" s="297">
        <v>29.28484785783013</v>
      </c>
      <c r="U94" s="297">
        <v>18.361593026856671</v>
      </c>
      <c r="V94" s="297">
        <v>13.98897479264838</v>
      </c>
      <c r="W94" s="297">
        <v>22.26685446315015</v>
      </c>
      <c r="DA94" s="122" t="s">
        <v>1776</v>
      </c>
    </row>
    <row r="95" spans="1:105" ht="12" customHeight="1" x14ac:dyDescent="0.25">
      <c r="A95" s="59" t="s">
        <v>162</v>
      </c>
      <c r="B95" s="297">
        <v>428.74351548069041</v>
      </c>
      <c r="C95" s="297">
        <v>418.78869370601711</v>
      </c>
      <c r="D95" s="297">
        <v>408.88858389763152</v>
      </c>
      <c r="E95" s="297">
        <v>469.37506580761402</v>
      </c>
      <c r="F95" s="297">
        <v>519.2040739079066</v>
      </c>
      <c r="G95" s="297">
        <v>560.75967958414446</v>
      </c>
      <c r="H95" s="297">
        <v>436.16638786709808</v>
      </c>
      <c r="I95" s="297">
        <v>391.12524228893301</v>
      </c>
      <c r="J95" s="297">
        <v>425.18122759340213</v>
      </c>
      <c r="K95" s="297">
        <v>285.66920971455602</v>
      </c>
      <c r="L95" s="297">
        <v>279.67336399546048</v>
      </c>
      <c r="M95" s="297">
        <v>269.22471076091352</v>
      </c>
      <c r="N95" s="297">
        <v>280.57265617182219</v>
      </c>
      <c r="O95" s="297">
        <v>297.2590425601561</v>
      </c>
      <c r="P95" s="297">
        <v>249.96848609034831</v>
      </c>
      <c r="Q95" s="297">
        <v>302.9785798515606</v>
      </c>
      <c r="R95" s="297">
        <v>260.62988185192353</v>
      </c>
      <c r="S95" s="297">
        <v>229.82149815316919</v>
      </c>
      <c r="T95" s="297">
        <v>257.28979530692931</v>
      </c>
      <c r="U95" s="297">
        <v>243.06030900614201</v>
      </c>
      <c r="V95" s="297">
        <v>224.3539032541901</v>
      </c>
      <c r="W95" s="297">
        <v>317.21628741873752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2262.563102340458</v>
      </c>
      <c r="C97" s="281">
        <v>2361.5850503514939</v>
      </c>
      <c r="D97" s="281">
        <v>2518.476617041028</v>
      </c>
      <c r="E97" s="281">
        <v>2534.006462292497</v>
      </c>
      <c r="F97" s="281">
        <v>2674.3532984897752</v>
      </c>
      <c r="G97" s="281">
        <v>2677.9104428132309</v>
      </c>
      <c r="H97" s="281">
        <v>2649.5916166122402</v>
      </c>
      <c r="I97" s="281">
        <v>2659.5959417450481</v>
      </c>
      <c r="J97" s="281">
        <v>2356.2086313849459</v>
      </c>
      <c r="K97" s="281">
        <v>1653.5776387391361</v>
      </c>
      <c r="L97" s="281">
        <v>1574.9597962094681</v>
      </c>
      <c r="M97" s="281">
        <v>1476.3850635840629</v>
      </c>
      <c r="N97" s="281">
        <v>1146.813252445517</v>
      </c>
      <c r="O97" s="281">
        <v>983.61284070627823</v>
      </c>
      <c r="P97" s="281">
        <v>864.42097918366937</v>
      </c>
      <c r="Q97" s="281">
        <v>829.94252248100258</v>
      </c>
      <c r="R97" s="281">
        <v>753.38343969864331</v>
      </c>
      <c r="S97" s="281">
        <v>712.41856285576682</v>
      </c>
      <c r="T97" s="281">
        <v>670.56743114213998</v>
      </c>
      <c r="U97" s="281">
        <v>627.37800609456485</v>
      </c>
      <c r="V97" s="281">
        <v>541.00376573015046</v>
      </c>
      <c r="W97" s="281">
        <v>609.47472060802841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2549.3307049505524</v>
      </c>
      <c r="C99" s="225">
        <f t="shared" si="6"/>
        <v>2427.0685502833903</v>
      </c>
      <c r="D99" s="225">
        <f t="shared" si="6"/>
        <v>2327.8738941734414</v>
      </c>
      <c r="E99" s="225">
        <f t="shared" si="6"/>
        <v>2575.7076490879035</v>
      </c>
      <c r="F99" s="225">
        <f t="shared" si="6"/>
        <v>2654.1342920695411</v>
      </c>
      <c r="G99" s="225">
        <f t="shared" si="6"/>
        <v>2742.0341513033163</v>
      </c>
      <c r="H99" s="225">
        <f t="shared" si="6"/>
        <v>2477.7481965073698</v>
      </c>
      <c r="I99" s="225">
        <f t="shared" si="6"/>
        <v>2629.309367129028</v>
      </c>
      <c r="J99" s="225">
        <f t="shared" si="6"/>
        <v>2604.3167121656379</v>
      </c>
      <c r="K99" s="225">
        <f t="shared" si="6"/>
        <v>2129.589620389178</v>
      </c>
      <c r="L99" s="225">
        <f t="shared" si="6"/>
        <v>2018.542413401984</v>
      </c>
      <c r="M99" s="225">
        <f t="shared" si="6"/>
        <v>2185.1283555527411</v>
      </c>
      <c r="N99" s="225">
        <f t="shared" si="6"/>
        <v>2080.1150644661611</v>
      </c>
      <c r="O99" s="225">
        <f t="shared" si="6"/>
        <v>1912.2359311986138</v>
      </c>
      <c r="P99" s="225">
        <f t="shared" si="6"/>
        <v>1955.0847039438745</v>
      </c>
      <c r="Q99" s="225">
        <f t="shared" si="6"/>
        <v>2019.4971367160306</v>
      </c>
      <c r="R99" s="225">
        <f t="shared" si="6"/>
        <v>1959.5304215161004</v>
      </c>
      <c r="S99" s="225">
        <f t="shared" si="6"/>
        <v>1945.2198747773546</v>
      </c>
      <c r="T99" s="225">
        <f t="shared" si="6"/>
        <v>2001.3438138360943</v>
      </c>
      <c r="U99" s="225">
        <f t="shared" si="6"/>
        <v>1986.9309435522846</v>
      </c>
      <c r="V99" s="225">
        <f t="shared" si="6"/>
        <v>1993.4934923163723</v>
      </c>
      <c r="W99" s="225">
        <f t="shared" si="6"/>
        <v>1896.4279703616935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14.42095155416918</v>
      </c>
      <c r="C104" s="262">
        <v>13.30105929191541</v>
      </c>
      <c r="D104" s="262">
        <v>12.45740280031406</v>
      </c>
      <c r="E104" s="262">
        <v>14.02851971427634</v>
      </c>
      <c r="F104" s="262">
        <v>14.80697283877309</v>
      </c>
      <c r="G104" s="262">
        <v>14.85908011170125</v>
      </c>
      <c r="H104" s="262">
        <v>12.39924360185362</v>
      </c>
      <c r="I104" s="262">
        <v>12.522281570876141</v>
      </c>
      <c r="J104" s="262">
        <v>12.920935817067541</v>
      </c>
      <c r="K104" s="262">
        <v>10.092822676835871</v>
      </c>
      <c r="L104" s="262">
        <v>9.8683891194916189</v>
      </c>
      <c r="M104" s="262">
        <v>10.2411461937092</v>
      </c>
      <c r="N104" s="262">
        <v>10.49385784093178</v>
      </c>
      <c r="O104" s="262">
        <v>9.566027335880726</v>
      </c>
      <c r="P104" s="262">
        <v>9.4182840662731415</v>
      </c>
      <c r="Q104" s="262">
        <v>10.806040059039679</v>
      </c>
      <c r="R104" s="262">
        <v>10.1335691672185</v>
      </c>
      <c r="S104" s="262">
        <v>9.750644261080808</v>
      </c>
      <c r="T104" s="262">
        <v>9.9251054017522282</v>
      </c>
      <c r="U104" s="262">
        <v>9.7911925844430066</v>
      </c>
      <c r="V104" s="262">
        <v>10.007805125304751</v>
      </c>
      <c r="W104" s="262">
        <v>9.1966923309851314</v>
      </c>
      <c r="DA104" s="68" t="s">
        <v>1784</v>
      </c>
    </row>
    <row r="105" spans="1:105" ht="12" customHeight="1" x14ac:dyDescent="0.25">
      <c r="A105" s="37" t="s">
        <v>160</v>
      </c>
      <c r="B105" s="228">
        <v>2.6982101075320609E-2</v>
      </c>
      <c r="C105" s="228">
        <v>0.22003272729927051</v>
      </c>
      <c r="D105" s="228">
        <v>0.2027531534891806</v>
      </c>
      <c r="E105" s="228">
        <v>0.2740128648537602</v>
      </c>
      <c r="F105" s="228">
        <v>0.3404947831915448</v>
      </c>
      <c r="G105" s="228">
        <v>0.33031778146621671</v>
      </c>
      <c r="H105" s="228">
        <v>0.25650525795935453</v>
      </c>
      <c r="I105" s="228">
        <v>0.33736705359697772</v>
      </c>
      <c r="J105" s="228">
        <v>0.30791335837462158</v>
      </c>
      <c r="K105" s="228">
        <v>0.26207464177190859</v>
      </c>
      <c r="L105" s="228">
        <v>0.37485399391031438</v>
      </c>
      <c r="M105" s="228">
        <v>0.34408376672406471</v>
      </c>
      <c r="N105" s="228">
        <v>0.27157679138880447</v>
      </c>
      <c r="O105" s="228">
        <v>0.16391699787255889</v>
      </c>
      <c r="P105" s="228">
        <v>0.22016988269006499</v>
      </c>
      <c r="Q105" s="228">
        <v>0.34178954192952832</v>
      </c>
      <c r="R105" s="228">
        <v>0.278504790075502</v>
      </c>
      <c r="S105" s="228">
        <v>0.26092310542669822</v>
      </c>
      <c r="T105" s="228">
        <v>0.268104183776879</v>
      </c>
      <c r="U105" s="228">
        <v>0.25407880400395733</v>
      </c>
      <c r="V105" s="228">
        <v>0.26647012878802567</v>
      </c>
      <c r="W105" s="228">
        <v>0.29483148161531653</v>
      </c>
      <c r="DA105" s="69" t="s">
        <v>1785</v>
      </c>
    </row>
    <row r="106" spans="1:105" ht="12" customHeight="1" x14ac:dyDescent="0.25">
      <c r="A106" s="37" t="s">
        <v>162</v>
      </c>
      <c r="B106" s="228">
        <v>14.39396945309386</v>
      </c>
      <c r="C106" s="228">
        <v>13.08102656461614</v>
      </c>
      <c r="D106" s="228">
        <v>12.25464964682488</v>
      </c>
      <c r="E106" s="228">
        <v>13.75450684942258</v>
      </c>
      <c r="F106" s="228">
        <v>14.46647805558155</v>
      </c>
      <c r="G106" s="228">
        <v>14.528762330235031</v>
      </c>
      <c r="H106" s="228">
        <v>12.14273834389426</v>
      </c>
      <c r="I106" s="228">
        <v>12.184914517279161</v>
      </c>
      <c r="J106" s="228">
        <v>12.613022458692919</v>
      </c>
      <c r="K106" s="228">
        <v>9.8307480350639604</v>
      </c>
      <c r="L106" s="228">
        <v>9.493535125581305</v>
      </c>
      <c r="M106" s="228">
        <v>9.8970624269851317</v>
      </c>
      <c r="N106" s="228">
        <v>10.22228104954298</v>
      </c>
      <c r="O106" s="228">
        <v>9.4021103380081676</v>
      </c>
      <c r="P106" s="228">
        <v>9.1981141835830762</v>
      </c>
      <c r="Q106" s="228">
        <v>10.46425051711015</v>
      </c>
      <c r="R106" s="228">
        <v>9.8550643771429982</v>
      </c>
      <c r="S106" s="228">
        <v>9.4897211556541095</v>
      </c>
      <c r="T106" s="228">
        <v>9.657001217975349</v>
      </c>
      <c r="U106" s="228">
        <v>9.53711378043905</v>
      </c>
      <c r="V106" s="228">
        <v>9.7413349965167217</v>
      </c>
      <c r="W106" s="228">
        <v>8.9018608493698146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1775.2565097016709</v>
      </c>
      <c r="C110" s="263">
        <f t="shared" si="7"/>
        <v>1645.0653107218959</v>
      </c>
      <c r="D110" s="263">
        <f t="shared" si="7"/>
        <v>1569.6478468757589</v>
      </c>
      <c r="E110" s="263">
        <f t="shared" si="7"/>
        <v>1739.3106589337881</v>
      </c>
      <c r="F110" s="263">
        <f t="shared" si="7"/>
        <v>1776.7677647733799</v>
      </c>
      <c r="G110" s="263">
        <f t="shared" si="7"/>
        <v>1808.2809470192331</v>
      </c>
      <c r="H110" s="263">
        <f t="shared" si="7"/>
        <v>1590.200310970192</v>
      </c>
      <c r="I110" s="263">
        <f t="shared" si="7"/>
        <v>1717.1403407333751</v>
      </c>
      <c r="J110" s="263">
        <f t="shared" si="7"/>
        <v>1737.345139491041</v>
      </c>
      <c r="K110" s="263">
        <f t="shared" si="7"/>
        <v>1392.2153419230151</v>
      </c>
      <c r="L110" s="263">
        <f t="shared" si="7"/>
        <v>1337.9107068566091</v>
      </c>
      <c r="M110" s="263">
        <f t="shared" si="7"/>
        <v>1467.8745579528111</v>
      </c>
      <c r="N110" s="263">
        <f t="shared" si="7"/>
        <v>1405.3805319919511</v>
      </c>
      <c r="O110" s="263">
        <f t="shared" si="7"/>
        <v>1252.405942945004</v>
      </c>
      <c r="P110" s="263">
        <f t="shared" si="7"/>
        <v>1277.343161808411</v>
      </c>
      <c r="Q110" s="263">
        <f t="shared" si="7"/>
        <v>1361.251895698359</v>
      </c>
      <c r="R110" s="263">
        <f t="shared" si="7"/>
        <v>1326.402626473227</v>
      </c>
      <c r="S110" s="263">
        <f t="shared" si="7"/>
        <v>1276.859117441757</v>
      </c>
      <c r="T110" s="263">
        <f t="shared" si="7"/>
        <v>1280.4064948226819</v>
      </c>
      <c r="U110" s="263">
        <f t="shared" si="7"/>
        <v>1273.8690285684529</v>
      </c>
      <c r="V110" s="263">
        <f t="shared" si="7"/>
        <v>1305.3930485610631</v>
      </c>
      <c r="W110" s="263">
        <f t="shared" si="7"/>
        <v>1174.9128305748061</v>
      </c>
      <c r="DA110" s="70"/>
    </row>
    <row r="111" spans="1:105" ht="12" customHeight="1" x14ac:dyDescent="0.25">
      <c r="A111" s="60" t="s">
        <v>1556</v>
      </c>
      <c r="B111" s="264">
        <v>1775.2565097016709</v>
      </c>
      <c r="C111" s="264">
        <v>1645.0653107218959</v>
      </c>
      <c r="D111" s="264">
        <v>1569.6478468757589</v>
      </c>
      <c r="E111" s="264">
        <v>1739.3106589337881</v>
      </c>
      <c r="F111" s="264">
        <v>1776.7677647733799</v>
      </c>
      <c r="G111" s="264">
        <v>1808.2809470192331</v>
      </c>
      <c r="H111" s="264">
        <v>1590.200310970192</v>
      </c>
      <c r="I111" s="264">
        <v>1717.1403407333751</v>
      </c>
      <c r="J111" s="264">
        <v>1737.345139491041</v>
      </c>
      <c r="K111" s="264">
        <v>1392.2153419230151</v>
      </c>
      <c r="L111" s="264">
        <v>1337.9107068566091</v>
      </c>
      <c r="M111" s="264">
        <v>1467.8745579528111</v>
      </c>
      <c r="N111" s="264">
        <v>1405.3805319919511</v>
      </c>
      <c r="O111" s="264">
        <v>1252.405942945004</v>
      </c>
      <c r="P111" s="264">
        <v>1277.343161808411</v>
      </c>
      <c r="Q111" s="264">
        <v>1361.251895698359</v>
      </c>
      <c r="R111" s="264">
        <v>1326.402626473227</v>
      </c>
      <c r="S111" s="264">
        <v>1276.859117441757</v>
      </c>
      <c r="T111" s="264">
        <v>1280.4064948226819</v>
      </c>
      <c r="U111" s="264">
        <v>1273.8690285684529</v>
      </c>
      <c r="V111" s="264">
        <v>1305.3930485610631</v>
      </c>
      <c r="W111" s="264">
        <v>1174.9128305748061</v>
      </c>
      <c r="DA111" s="72" t="s">
        <v>1790</v>
      </c>
    </row>
    <row r="112" spans="1:105" ht="12" customHeight="1" x14ac:dyDescent="0.25">
      <c r="A112" s="59" t="s">
        <v>30</v>
      </c>
      <c r="B112" s="232">
        <v>197.83923406712651</v>
      </c>
      <c r="C112" s="232">
        <v>212.0740188858384</v>
      </c>
      <c r="D112" s="232">
        <v>185.5692861750623</v>
      </c>
      <c r="E112" s="232">
        <v>282.72196831413771</v>
      </c>
      <c r="F112" s="232">
        <v>166.559823737648</v>
      </c>
      <c r="G112" s="232">
        <v>223.07558011015311</v>
      </c>
      <c r="H112" s="232">
        <v>71.754164348886832</v>
      </c>
      <c r="I112" s="232">
        <v>347.66375631171547</v>
      </c>
      <c r="J112" s="232">
        <v>374.23145602530872</v>
      </c>
      <c r="K112" s="232">
        <v>85.622056257307875</v>
      </c>
      <c r="L112" s="232">
        <v>48.058866404123037</v>
      </c>
      <c r="M112" s="232">
        <v>276.75164349564028</v>
      </c>
      <c r="N112" s="232">
        <v>253.55634523500731</v>
      </c>
      <c r="O112" s="232">
        <v>192.9087447359735</v>
      </c>
      <c r="P112" s="232">
        <v>248.7660674363878</v>
      </c>
      <c r="Q112" s="232">
        <v>126.8034790146046</v>
      </c>
      <c r="R112" s="232">
        <v>182.41832401875979</v>
      </c>
      <c r="S112" s="232">
        <v>122.57926801847179</v>
      </c>
      <c r="T112" s="232">
        <v>138.34574976526949</v>
      </c>
      <c r="U112" s="232">
        <v>146.69764489253279</v>
      </c>
      <c r="V112" s="232">
        <v>139.950510797524</v>
      </c>
      <c r="W112" s="232">
        <v>29.004752116580491</v>
      </c>
      <c r="DA112" s="71" t="s">
        <v>1791</v>
      </c>
    </row>
    <row r="113" spans="1:105" ht="12" customHeight="1" x14ac:dyDescent="0.25">
      <c r="A113" s="59" t="s">
        <v>33</v>
      </c>
      <c r="B113" s="297">
        <v>57.98491228252216</v>
      </c>
      <c r="C113" s="297">
        <v>59.40376133445443</v>
      </c>
      <c r="D113" s="297">
        <v>54.090879952646723</v>
      </c>
      <c r="E113" s="297">
        <v>63.402419473994478</v>
      </c>
      <c r="F113" s="297">
        <v>70.769845622413712</v>
      </c>
      <c r="G113" s="297">
        <v>69.881239851659231</v>
      </c>
      <c r="H113" s="297">
        <v>68.268124905766285</v>
      </c>
      <c r="I113" s="297">
        <v>65.461286739974938</v>
      </c>
      <c r="J113" s="297">
        <v>54.79627681340434</v>
      </c>
      <c r="K113" s="297">
        <v>57.887011744187603</v>
      </c>
      <c r="L113" s="297">
        <v>70.211037661873021</v>
      </c>
      <c r="M113" s="297">
        <v>64.517514465795642</v>
      </c>
      <c r="N113" s="297">
        <v>58.290039030685897</v>
      </c>
      <c r="O113" s="297">
        <v>46.563807448998261</v>
      </c>
      <c r="P113" s="297">
        <v>25.876136953018779</v>
      </c>
      <c r="Q113" s="297">
        <v>57.903361904211529</v>
      </c>
      <c r="R113" s="297">
        <v>52.451796119726808</v>
      </c>
      <c r="S113" s="297">
        <v>23.255767222825089</v>
      </c>
      <c r="T113" s="297">
        <v>22.84791626028381</v>
      </c>
      <c r="U113" s="297">
        <v>24.52814609285678</v>
      </c>
      <c r="V113" s="297">
        <v>24.127329308644011</v>
      </c>
      <c r="W113" s="297">
        <v>28.508641806185839</v>
      </c>
      <c r="DA113" s="122" t="s">
        <v>1792</v>
      </c>
    </row>
    <row r="114" spans="1:105" ht="12" customHeight="1" x14ac:dyDescent="0.25">
      <c r="A114" s="59" t="s">
        <v>160</v>
      </c>
      <c r="B114" s="297">
        <v>2.1218217629012188</v>
      </c>
      <c r="C114" s="297">
        <v>19.859998457571621</v>
      </c>
      <c r="D114" s="297">
        <v>18.85704090699333</v>
      </c>
      <c r="E114" s="297">
        <v>23.76955995870274</v>
      </c>
      <c r="F114" s="297">
        <v>30.73800491638335</v>
      </c>
      <c r="G114" s="297">
        <v>29.150836341251619</v>
      </c>
      <c r="H114" s="297">
        <v>26.0353863855028</v>
      </c>
      <c r="I114" s="297">
        <v>30.82101002495321</v>
      </c>
      <c r="J114" s="297">
        <v>26.623995586775191</v>
      </c>
      <c r="K114" s="297">
        <v>28.063553314128029</v>
      </c>
      <c r="L114" s="297">
        <v>41.776950437516533</v>
      </c>
      <c r="M114" s="297">
        <v>36.398559007785032</v>
      </c>
      <c r="N114" s="297">
        <v>26.691186104674539</v>
      </c>
      <c r="O114" s="297">
        <v>16.495121601129672</v>
      </c>
      <c r="P114" s="297">
        <v>22.178908960893271</v>
      </c>
      <c r="Q114" s="297">
        <v>33.306554399456509</v>
      </c>
      <c r="R114" s="297">
        <v>25.368920700415011</v>
      </c>
      <c r="S114" s="297">
        <v>27.057299121330612</v>
      </c>
      <c r="T114" s="297">
        <v>27.218640724223231</v>
      </c>
      <c r="U114" s="297">
        <v>26.652148403086059</v>
      </c>
      <c r="V114" s="297">
        <v>28.650089123831279</v>
      </c>
      <c r="W114" s="297">
        <v>33.543013308756393</v>
      </c>
      <c r="DA114" s="122" t="s">
        <v>1793</v>
      </c>
    </row>
    <row r="115" spans="1:105" ht="12" customHeight="1" x14ac:dyDescent="0.25">
      <c r="A115" s="59" t="s">
        <v>70</v>
      </c>
      <c r="B115" s="297">
        <v>385.39581208553659</v>
      </c>
      <c r="C115" s="297">
        <v>173.0433193569516</v>
      </c>
      <c r="D115" s="297">
        <v>171.38792455263859</v>
      </c>
      <c r="E115" s="297">
        <v>176.2662529622134</v>
      </c>
      <c r="F115" s="297">
        <v>202.74565140918841</v>
      </c>
      <c r="G115" s="297">
        <v>203.9971661076938</v>
      </c>
      <c r="H115" s="297">
        <v>191.64983157065731</v>
      </c>
      <c r="I115" s="297">
        <v>160.01098037712811</v>
      </c>
      <c r="J115" s="297">
        <v>191.09748483238189</v>
      </c>
      <c r="K115" s="297">
        <v>167.94368900902671</v>
      </c>
      <c r="L115" s="297">
        <v>119.8227140395919</v>
      </c>
      <c r="M115" s="297">
        <v>43.255936609071547</v>
      </c>
      <c r="N115" s="297">
        <v>62.173878846319013</v>
      </c>
      <c r="O115" s="297">
        <v>50.295066528626407</v>
      </c>
      <c r="P115" s="297">
        <v>53.946012730424208</v>
      </c>
      <c r="Q115" s="297">
        <v>123.52289664891261</v>
      </c>
      <c r="R115" s="297">
        <v>168.46862457657139</v>
      </c>
      <c r="S115" s="297">
        <v>119.8982259206813</v>
      </c>
      <c r="T115" s="297">
        <v>111.590067098031</v>
      </c>
      <c r="U115" s="297">
        <v>75.574809633024259</v>
      </c>
      <c r="V115" s="297">
        <v>65.305262882336109</v>
      </c>
      <c r="W115" s="297">
        <v>71.090638267781841</v>
      </c>
      <c r="DA115" s="122" t="s">
        <v>1794</v>
      </c>
    </row>
    <row r="116" spans="1:105" ht="12" customHeight="1" x14ac:dyDescent="0.25">
      <c r="A116" s="59" t="s">
        <v>162</v>
      </c>
      <c r="B116" s="297">
        <v>1131.914729503585</v>
      </c>
      <c r="C116" s="297">
        <v>1180.6842126870799</v>
      </c>
      <c r="D116" s="297">
        <v>1139.7427152884179</v>
      </c>
      <c r="E116" s="297">
        <v>1193.1504582247401</v>
      </c>
      <c r="F116" s="297">
        <v>1305.9544390877461</v>
      </c>
      <c r="G116" s="297">
        <v>1282.176124608475</v>
      </c>
      <c r="H116" s="297">
        <v>1232.4928037593791</v>
      </c>
      <c r="I116" s="297">
        <v>1113.183307279603</v>
      </c>
      <c r="J116" s="297">
        <v>1090.595926233171</v>
      </c>
      <c r="K116" s="297">
        <v>1052.6990315983651</v>
      </c>
      <c r="L116" s="297">
        <v>1058.041138313504</v>
      </c>
      <c r="M116" s="297">
        <v>1046.950904374519</v>
      </c>
      <c r="N116" s="297">
        <v>1004.669082775264</v>
      </c>
      <c r="O116" s="297">
        <v>946.14320263027628</v>
      </c>
      <c r="P116" s="297">
        <v>926.57603572768687</v>
      </c>
      <c r="Q116" s="297">
        <v>1019.715603731174</v>
      </c>
      <c r="R116" s="297">
        <v>897.69496105775352</v>
      </c>
      <c r="S116" s="297">
        <v>984.06855715844824</v>
      </c>
      <c r="T116" s="297">
        <v>980.40412097487467</v>
      </c>
      <c r="U116" s="297">
        <v>1000.416279546954</v>
      </c>
      <c r="V116" s="297">
        <v>1047.3598564487279</v>
      </c>
      <c r="W116" s="297">
        <v>1012.765785075501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148.4566348485354</v>
      </c>
      <c r="C119" s="263">
        <f t="shared" si="8"/>
        <v>137.56933648809661</v>
      </c>
      <c r="D119" s="263">
        <f t="shared" si="8"/>
        <v>131.2625166960147</v>
      </c>
      <c r="E119" s="263">
        <f t="shared" si="8"/>
        <v>145.45064669268061</v>
      </c>
      <c r="F119" s="263">
        <f t="shared" si="8"/>
        <v>148.5830142427906</v>
      </c>
      <c r="G119" s="263">
        <f t="shared" si="8"/>
        <v>151.21831847292361</v>
      </c>
      <c r="H119" s="263">
        <f t="shared" si="8"/>
        <v>132.98122587445209</v>
      </c>
      <c r="I119" s="263">
        <f t="shared" si="8"/>
        <v>143.59664372715551</v>
      </c>
      <c r="J119" s="263">
        <f t="shared" si="8"/>
        <v>145.28627923332749</v>
      </c>
      <c r="K119" s="263">
        <f t="shared" si="8"/>
        <v>116.4246425893275</v>
      </c>
      <c r="L119" s="263">
        <f t="shared" si="8"/>
        <v>111.883392727925</v>
      </c>
      <c r="M119" s="263">
        <f t="shared" si="8"/>
        <v>122.75167901796701</v>
      </c>
      <c r="N119" s="263">
        <f t="shared" si="8"/>
        <v>117.52558761000169</v>
      </c>
      <c r="O119" s="263">
        <f t="shared" si="8"/>
        <v>104.7330178697202</v>
      </c>
      <c r="P119" s="263">
        <f t="shared" si="8"/>
        <v>106.8184041644393</v>
      </c>
      <c r="Q119" s="263">
        <f t="shared" si="8"/>
        <v>113.8353102845562</v>
      </c>
      <c r="R119" s="263">
        <f t="shared" si="8"/>
        <v>110.9210242600745</v>
      </c>
      <c r="S119" s="263">
        <f t="shared" si="8"/>
        <v>106.7779257336334</v>
      </c>
      <c r="T119" s="263">
        <f t="shared" si="8"/>
        <v>107.0745767841334</v>
      </c>
      <c r="U119" s="263">
        <f t="shared" si="8"/>
        <v>106.52787818861501</v>
      </c>
      <c r="V119" s="263">
        <f t="shared" si="8"/>
        <v>109.1640887302608</v>
      </c>
      <c r="W119" s="263">
        <f t="shared" si="8"/>
        <v>98.252621023659728</v>
      </c>
      <c r="DA119" s="70"/>
    </row>
    <row r="120" spans="1:105" ht="12" customHeight="1" x14ac:dyDescent="0.25">
      <c r="A120" s="60" t="s">
        <v>1568</v>
      </c>
      <c r="B120" s="264">
        <v>148.4566348485354</v>
      </c>
      <c r="C120" s="264">
        <v>137.56933648809661</v>
      </c>
      <c r="D120" s="264">
        <v>131.2625166960147</v>
      </c>
      <c r="E120" s="264">
        <v>145.45064669268061</v>
      </c>
      <c r="F120" s="264">
        <v>148.5830142427906</v>
      </c>
      <c r="G120" s="264">
        <v>151.21831847292361</v>
      </c>
      <c r="H120" s="264">
        <v>132.98122587445209</v>
      </c>
      <c r="I120" s="264">
        <v>143.59664372715551</v>
      </c>
      <c r="J120" s="264">
        <v>145.28627923332749</v>
      </c>
      <c r="K120" s="264">
        <v>116.4246425893275</v>
      </c>
      <c r="L120" s="264">
        <v>111.883392727925</v>
      </c>
      <c r="M120" s="264">
        <v>122.75167901796701</v>
      </c>
      <c r="N120" s="264">
        <v>117.52558761000169</v>
      </c>
      <c r="O120" s="264">
        <v>104.7330178697202</v>
      </c>
      <c r="P120" s="264">
        <v>106.8184041644393</v>
      </c>
      <c r="Q120" s="264">
        <v>113.8353102845562</v>
      </c>
      <c r="R120" s="264">
        <v>110.9210242600745</v>
      </c>
      <c r="S120" s="264">
        <v>106.7779257336334</v>
      </c>
      <c r="T120" s="264">
        <v>107.0745767841334</v>
      </c>
      <c r="U120" s="264">
        <v>106.52787818861501</v>
      </c>
      <c r="V120" s="264">
        <v>109.1640887302608</v>
      </c>
      <c r="W120" s="264">
        <v>98.252621023659728</v>
      </c>
      <c r="DA120" s="72" t="s">
        <v>1798</v>
      </c>
    </row>
    <row r="121" spans="1:105" ht="12" customHeight="1" x14ac:dyDescent="0.25">
      <c r="A121" s="59" t="s">
        <v>30</v>
      </c>
      <c r="B121" s="232">
        <v>16.54439613098673</v>
      </c>
      <c r="C121" s="232">
        <v>17.73478650017012</v>
      </c>
      <c r="D121" s="232">
        <v>15.518316145436451</v>
      </c>
      <c r="E121" s="232">
        <v>23.642753474946829</v>
      </c>
      <c r="F121" s="232">
        <v>13.928641183922069</v>
      </c>
      <c r="G121" s="232">
        <v>18.654797072454329</v>
      </c>
      <c r="H121" s="232">
        <v>6.0004747017627356</v>
      </c>
      <c r="I121" s="232">
        <v>29.073540099009161</v>
      </c>
      <c r="J121" s="232">
        <v>31.295276098056</v>
      </c>
      <c r="K121" s="232">
        <v>7.1601834840802852</v>
      </c>
      <c r="L121" s="232">
        <v>4.0189446099766224</v>
      </c>
      <c r="M121" s="232">
        <v>23.143482340514669</v>
      </c>
      <c r="N121" s="232">
        <v>21.203764950231541</v>
      </c>
      <c r="O121" s="232">
        <v>16.132081713177559</v>
      </c>
      <c r="P121" s="232">
        <v>20.803175785743861</v>
      </c>
      <c r="Q121" s="232">
        <v>10.60399873410889</v>
      </c>
      <c r="R121" s="232">
        <v>15.254815498795621</v>
      </c>
      <c r="S121" s="232">
        <v>10.25074716401244</v>
      </c>
      <c r="T121" s="232">
        <v>11.569226387008669</v>
      </c>
      <c r="U121" s="232">
        <v>12.267657424115381</v>
      </c>
      <c r="V121" s="232">
        <v>11.703425259837809</v>
      </c>
      <c r="W121" s="232">
        <v>2.42553561714137</v>
      </c>
      <c r="DA121" s="71" t="s">
        <v>1799</v>
      </c>
    </row>
    <row r="122" spans="1:105" ht="12" customHeight="1" x14ac:dyDescent="0.25">
      <c r="A122" s="59" t="s">
        <v>33</v>
      </c>
      <c r="B122" s="297">
        <v>4.8490147212006844</v>
      </c>
      <c r="C122" s="297">
        <v>4.9676666199301254</v>
      </c>
      <c r="D122" s="297">
        <v>4.5233744925771298</v>
      </c>
      <c r="E122" s="297">
        <v>5.3020562295790334</v>
      </c>
      <c r="F122" s="297">
        <v>5.9181605995741187</v>
      </c>
      <c r="G122" s="297">
        <v>5.8438505369368219</v>
      </c>
      <c r="H122" s="297">
        <v>5.7089530642716513</v>
      </c>
      <c r="I122" s="297">
        <v>5.4742299432011983</v>
      </c>
      <c r="J122" s="297">
        <v>4.5823636266028336</v>
      </c>
      <c r="K122" s="297">
        <v>4.840827744055928</v>
      </c>
      <c r="L122" s="297">
        <v>5.871430029149459</v>
      </c>
      <c r="M122" s="297">
        <v>5.3953065565681566</v>
      </c>
      <c r="N122" s="297">
        <v>4.8745310846034497</v>
      </c>
      <c r="O122" s="297">
        <v>3.8939196233535398</v>
      </c>
      <c r="P122" s="297">
        <v>2.1639037479550258</v>
      </c>
      <c r="Q122" s="297">
        <v>4.842195033640909</v>
      </c>
      <c r="R122" s="297">
        <v>4.3863053598967916</v>
      </c>
      <c r="S122" s="297">
        <v>1.944774134810336</v>
      </c>
      <c r="T122" s="297">
        <v>1.910667412154921</v>
      </c>
      <c r="U122" s="297">
        <v>2.0511773978120469</v>
      </c>
      <c r="V122" s="297">
        <v>2.017658911525781</v>
      </c>
      <c r="W122" s="297">
        <v>2.3840481662899831</v>
      </c>
      <c r="DA122" s="122" t="s">
        <v>1800</v>
      </c>
    </row>
    <row r="123" spans="1:105" ht="12" customHeight="1" x14ac:dyDescent="0.25">
      <c r="A123" s="59" t="s">
        <v>160</v>
      </c>
      <c r="B123" s="297">
        <v>0.177438312124053</v>
      </c>
      <c r="C123" s="297">
        <v>1.6608014239044551</v>
      </c>
      <c r="D123" s="297">
        <v>1.5769286415538051</v>
      </c>
      <c r="E123" s="297">
        <v>1.987740286553014</v>
      </c>
      <c r="F123" s="297">
        <v>2.5704796726028398</v>
      </c>
      <c r="G123" s="297">
        <v>2.4377519770198499</v>
      </c>
      <c r="H123" s="297">
        <v>2.1772210543380281</v>
      </c>
      <c r="I123" s="297">
        <v>2.5774210126436592</v>
      </c>
      <c r="J123" s="297">
        <v>2.2264437671033339</v>
      </c>
      <c r="K123" s="297">
        <v>2.346827438254564</v>
      </c>
      <c r="L123" s="297">
        <v>3.4936165237495742</v>
      </c>
      <c r="M123" s="297">
        <v>3.0438460887771539</v>
      </c>
      <c r="N123" s="297">
        <v>2.232062604790483</v>
      </c>
      <c r="O123" s="297">
        <v>1.3794120629545621</v>
      </c>
      <c r="P123" s="297">
        <v>1.854721371786189</v>
      </c>
      <c r="Q123" s="297">
        <v>2.7852757939605719</v>
      </c>
      <c r="R123" s="297">
        <v>2.1214875576239201</v>
      </c>
      <c r="S123" s="297">
        <v>2.262678972695614</v>
      </c>
      <c r="T123" s="297">
        <v>2.2761712377827221</v>
      </c>
      <c r="U123" s="297">
        <v>2.22879805920038</v>
      </c>
      <c r="V123" s="297">
        <v>2.3958767627047761</v>
      </c>
      <c r="W123" s="297">
        <v>2.8050497780371142</v>
      </c>
      <c r="DA123" s="122" t="s">
        <v>1801</v>
      </c>
    </row>
    <row r="124" spans="1:105" ht="12" customHeight="1" x14ac:dyDescent="0.25">
      <c r="A124" s="59" t="s">
        <v>70</v>
      </c>
      <c r="B124" s="297">
        <v>32.22890046270107</v>
      </c>
      <c r="C124" s="297">
        <v>14.470826460493051</v>
      </c>
      <c r="D124" s="297">
        <v>14.33239331539485</v>
      </c>
      <c r="E124" s="297">
        <v>14.740345752360239</v>
      </c>
      <c r="F124" s="297">
        <v>16.954697517735301</v>
      </c>
      <c r="G124" s="297">
        <v>17.059356004882481</v>
      </c>
      <c r="H124" s="297">
        <v>16.026804525870819</v>
      </c>
      <c r="I124" s="297">
        <v>13.380991172704061</v>
      </c>
      <c r="J124" s="297">
        <v>15.98061427810336</v>
      </c>
      <c r="K124" s="297">
        <v>14.04436754805587</v>
      </c>
      <c r="L124" s="297">
        <v>10.02022908099376</v>
      </c>
      <c r="M124" s="297">
        <v>3.617297416520092</v>
      </c>
      <c r="N124" s="297">
        <v>5.1993189595773819</v>
      </c>
      <c r="O124" s="297">
        <v>4.2059478647273583</v>
      </c>
      <c r="P124" s="297">
        <v>4.5112599050831674</v>
      </c>
      <c r="Q124" s="297">
        <v>10.329658538372369</v>
      </c>
      <c r="R124" s="297">
        <v>14.088265524176</v>
      </c>
      <c r="S124" s="297">
        <v>10.02654379647085</v>
      </c>
      <c r="T124" s="297">
        <v>9.3317702277739549</v>
      </c>
      <c r="U124" s="297">
        <v>6.3199779052340421</v>
      </c>
      <c r="V124" s="297">
        <v>5.4611823769849552</v>
      </c>
      <c r="W124" s="297">
        <v>5.9449870307716681</v>
      </c>
      <c r="DA124" s="122" t="s">
        <v>1802</v>
      </c>
    </row>
    <row r="125" spans="1:105" ht="12" customHeight="1" x14ac:dyDescent="0.25">
      <c r="A125" s="59" t="s">
        <v>162</v>
      </c>
      <c r="B125" s="297">
        <v>94.656885221522899</v>
      </c>
      <c r="C125" s="297">
        <v>98.735255483598792</v>
      </c>
      <c r="D125" s="297">
        <v>95.311504101052492</v>
      </c>
      <c r="E125" s="297">
        <v>99.777750949241451</v>
      </c>
      <c r="F125" s="297">
        <v>109.21103526895629</v>
      </c>
      <c r="G125" s="297">
        <v>107.2225628816301</v>
      </c>
      <c r="H125" s="297">
        <v>103.06777252820881</v>
      </c>
      <c r="I125" s="297">
        <v>93.090461499597438</v>
      </c>
      <c r="J125" s="297">
        <v>91.201581463461991</v>
      </c>
      <c r="K125" s="297">
        <v>88.032436374880845</v>
      </c>
      <c r="L125" s="297">
        <v>88.479172484055624</v>
      </c>
      <c r="M125" s="297">
        <v>87.551746615586893</v>
      </c>
      <c r="N125" s="297">
        <v>84.015910010798834</v>
      </c>
      <c r="O125" s="297">
        <v>79.121656605507155</v>
      </c>
      <c r="P125" s="297">
        <v>77.485343353871073</v>
      </c>
      <c r="Q125" s="297">
        <v>85.274182184473432</v>
      </c>
      <c r="R125" s="297">
        <v>75.07015031958214</v>
      </c>
      <c r="S125" s="297">
        <v>82.293181665644113</v>
      </c>
      <c r="T125" s="297">
        <v>81.986741519413115</v>
      </c>
      <c r="U125" s="297">
        <v>83.660267402253155</v>
      </c>
      <c r="V125" s="297">
        <v>87.585945419207462</v>
      </c>
      <c r="W125" s="297">
        <v>84.693000431419591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611.19660884617679</v>
      </c>
      <c r="C128" s="281">
        <v>631.13284378148228</v>
      </c>
      <c r="D128" s="281">
        <v>614.50612780135384</v>
      </c>
      <c r="E128" s="281">
        <v>676.91782374715831</v>
      </c>
      <c r="F128" s="281">
        <v>713.97654021459743</v>
      </c>
      <c r="G128" s="281">
        <v>767.67580569945812</v>
      </c>
      <c r="H128" s="281">
        <v>742.16741606087203</v>
      </c>
      <c r="I128" s="281">
        <v>756.05010109762122</v>
      </c>
      <c r="J128" s="281">
        <v>708.76435762420158</v>
      </c>
      <c r="K128" s="281">
        <v>610.85681319999981</v>
      </c>
      <c r="L128" s="281">
        <v>558.87992469795824</v>
      </c>
      <c r="M128" s="281">
        <v>584.26097238825389</v>
      </c>
      <c r="N128" s="281">
        <v>546.71508702327685</v>
      </c>
      <c r="O128" s="281">
        <v>545.53094304800891</v>
      </c>
      <c r="P128" s="281">
        <v>561.50485390475103</v>
      </c>
      <c r="Q128" s="281">
        <v>533.60389067407539</v>
      </c>
      <c r="R128" s="281">
        <v>512.0732016155805</v>
      </c>
      <c r="S128" s="281">
        <v>551.83218734088337</v>
      </c>
      <c r="T128" s="281">
        <v>603.93763682752694</v>
      </c>
      <c r="U128" s="281">
        <v>596.74284421077368</v>
      </c>
      <c r="V128" s="281">
        <v>568.92854989974376</v>
      </c>
      <c r="W128" s="281">
        <v>614.06582643224272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0.99999999999999989</v>
      </c>
      <c r="F132" s="234">
        <f t="shared" si="9"/>
        <v>1</v>
      </c>
      <c r="G132" s="234">
        <f t="shared" si="9"/>
        <v>1</v>
      </c>
      <c r="H132" s="234">
        <f t="shared" si="9"/>
        <v>0.99999999999999989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0.99999999999999978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8.1663361649265628E-4</v>
      </c>
      <c r="C137" s="270">
        <f t="shared" si="14"/>
        <v>7.6079371102943938E-4</v>
      </c>
      <c r="D137" s="270">
        <f t="shared" si="14"/>
        <v>7.7169518884183711E-4</v>
      </c>
      <c r="E137" s="270">
        <f t="shared" si="14"/>
        <v>7.7741764891956096E-4</v>
      </c>
      <c r="F137" s="270">
        <f t="shared" si="14"/>
        <v>7.4739289224157299E-4</v>
      </c>
      <c r="G137" s="270">
        <f t="shared" si="14"/>
        <v>6.7234944488141928E-4</v>
      </c>
      <c r="H137" s="270">
        <f t="shared" si="14"/>
        <v>6.8655576297675343E-4</v>
      </c>
      <c r="I137" s="270">
        <f t="shared" si="14"/>
        <v>6.792187086619156E-4</v>
      </c>
      <c r="J137" s="270">
        <f t="shared" si="14"/>
        <v>6.8872097517010057E-4</v>
      </c>
      <c r="K137" s="270">
        <f t="shared" si="14"/>
        <v>6.2158270082477416E-4</v>
      </c>
      <c r="L137" s="270">
        <f t="shared" si="14"/>
        <v>6.3560021045753763E-4</v>
      </c>
      <c r="M137" s="270">
        <f t="shared" si="14"/>
        <v>5.993552789570984E-4</v>
      </c>
      <c r="N137" s="270">
        <f t="shared" si="14"/>
        <v>6.3753428479779552E-4</v>
      </c>
      <c r="O137" s="270">
        <f t="shared" si="14"/>
        <v>6.1169971502289381E-4</v>
      </c>
      <c r="P137" s="270">
        <f t="shared" si="14"/>
        <v>6.0358828914850002E-4</v>
      </c>
      <c r="Q137" s="270">
        <f t="shared" si="14"/>
        <v>5.9166120504498419E-4</v>
      </c>
      <c r="R137" s="270">
        <f t="shared" si="14"/>
        <v>6.4085434310832436E-4</v>
      </c>
      <c r="S137" s="270">
        <f t="shared" si="14"/>
        <v>6.3225654495875335E-4</v>
      </c>
      <c r="T137" s="270">
        <f t="shared" si="14"/>
        <v>5.9387813715396228E-4</v>
      </c>
      <c r="U137" s="270">
        <f t="shared" si="14"/>
        <v>6.0366643478911052E-4</v>
      </c>
      <c r="V137" s="270">
        <f t="shared" si="14"/>
        <v>6.6444293762913829E-4</v>
      </c>
      <c r="W137" s="270">
        <f t="shared" si="14"/>
        <v>5.8651772979372984E-4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0.13213437076220033</v>
      </c>
      <c r="C139" s="271">
        <f t="shared" si="16"/>
        <v>0.12608272074308235</v>
      </c>
      <c r="D139" s="271">
        <f t="shared" si="16"/>
        <v>0.13146243420296788</v>
      </c>
      <c r="E139" s="271">
        <f t="shared" si="16"/>
        <v>0.13414979756390091</v>
      </c>
      <c r="F139" s="271">
        <f t="shared" si="16"/>
        <v>0.13123224031402891</v>
      </c>
      <c r="G139" s="271">
        <f t="shared" si="16"/>
        <v>0.12161917835373683</v>
      </c>
      <c r="H139" s="271">
        <f t="shared" si="16"/>
        <v>0.13216814884410505</v>
      </c>
      <c r="I139" s="271">
        <f t="shared" si="16"/>
        <v>0.13083402349243101</v>
      </c>
      <c r="J139" s="271">
        <f t="shared" si="16"/>
        <v>0.13438280886709603</v>
      </c>
      <c r="K139" s="271">
        <f t="shared" si="16"/>
        <v>0.13076216376106894</v>
      </c>
      <c r="L139" s="271">
        <f t="shared" si="16"/>
        <v>0.13608927822306768</v>
      </c>
      <c r="M139" s="271">
        <f t="shared" si="16"/>
        <v>0.13520395678455319</v>
      </c>
      <c r="N139" s="271">
        <f t="shared" si="16"/>
        <v>0.13524546798228493</v>
      </c>
      <c r="O139" s="271">
        <f t="shared" si="16"/>
        <v>0.12584644927353913</v>
      </c>
      <c r="P139" s="271">
        <f t="shared" si="16"/>
        <v>0.11617800642599389</v>
      </c>
      <c r="Q139" s="271">
        <f t="shared" si="16"/>
        <v>0.1200063787332362</v>
      </c>
      <c r="R139" s="271">
        <f t="shared" si="16"/>
        <v>0.11860206264886849</v>
      </c>
      <c r="S139" s="271">
        <f t="shared" si="16"/>
        <v>0.11118934296557989</v>
      </c>
      <c r="T139" s="271">
        <f t="shared" si="16"/>
        <v>0.10440141325872887</v>
      </c>
      <c r="U139" s="271">
        <f t="shared" si="16"/>
        <v>0.10790410797975573</v>
      </c>
      <c r="V139" s="271">
        <f t="shared" si="16"/>
        <v>0.12531683246291633</v>
      </c>
      <c r="W139" s="271">
        <f t="shared" si="16"/>
        <v>0.11085401724924258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0.19630119713163044</v>
      </c>
      <c r="C140" s="271">
        <f t="shared" si="17"/>
        <v>0.18731075704763114</v>
      </c>
      <c r="D140" s="271">
        <f t="shared" si="17"/>
        <v>0.19530295609704593</v>
      </c>
      <c r="E140" s="271">
        <f t="shared" si="17"/>
        <v>0.1992953514279189</v>
      </c>
      <c r="F140" s="271">
        <f t="shared" si="17"/>
        <v>0.19496097591648842</v>
      </c>
      <c r="G140" s="271">
        <f t="shared" si="17"/>
        <v>0.18067963821441566</v>
      </c>
      <c r="H140" s="271">
        <f t="shared" si="17"/>
        <v>0.19635137845747674</v>
      </c>
      <c r="I140" s="271">
        <f t="shared" si="17"/>
        <v>0.19436937784592809</v>
      </c>
      <c r="J140" s="271">
        <f t="shared" si="17"/>
        <v>0.19964151720975545</v>
      </c>
      <c r="K140" s="271">
        <f t="shared" si="17"/>
        <v>0.19426262173689635</v>
      </c>
      <c r="L140" s="271">
        <f t="shared" si="17"/>
        <v>0.20217667876926024</v>
      </c>
      <c r="M140" s="271">
        <f t="shared" si="17"/>
        <v>0.2008614293211097</v>
      </c>
      <c r="N140" s="271">
        <f t="shared" si="17"/>
        <v>0.20092309910287889</v>
      </c>
      <c r="O140" s="271">
        <f t="shared" si="17"/>
        <v>0.18695974790404618</v>
      </c>
      <c r="P140" s="271">
        <f t="shared" si="17"/>
        <v>0.17259613536005827</v>
      </c>
      <c r="Q140" s="271">
        <f t="shared" si="17"/>
        <v>0.17828363409821582</v>
      </c>
      <c r="R140" s="271">
        <f t="shared" si="17"/>
        <v>0.17619735687206775</v>
      </c>
      <c r="S140" s="271">
        <f t="shared" si="17"/>
        <v>0.16518488722138522</v>
      </c>
      <c r="T140" s="271">
        <f t="shared" si="17"/>
        <v>0.15510061679413781</v>
      </c>
      <c r="U140" s="271">
        <f t="shared" si="17"/>
        <v>0.16030428305415761</v>
      </c>
      <c r="V140" s="271">
        <f t="shared" si="17"/>
        <v>0.1861729396470681</v>
      </c>
      <c r="W140" s="271">
        <f t="shared" si="17"/>
        <v>0.1646867213076541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5.196265469615568E-3</v>
      </c>
      <c r="C141" s="271">
        <f t="shared" si="18"/>
        <v>4.9582806073337204E-3</v>
      </c>
      <c r="D141" s="271">
        <f t="shared" si="18"/>
        <v>5.169841150792452E-3</v>
      </c>
      <c r="E141" s="271">
        <f t="shared" si="18"/>
        <v>5.2755233692506481E-3</v>
      </c>
      <c r="F141" s="271">
        <f t="shared" si="18"/>
        <v>3.7821479295462911E-3</v>
      </c>
      <c r="G141" s="271">
        <f t="shared" si="18"/>
        <v>3.5350469757935397E-3</v>
      </c>
      <c r="H141" s="271">
        <f t="shared" si="18"/>
        <v>3.4663541641455848E-3</v>
      </c>
      <c r="I141" s="271">
        <f t="shared" si="18"/>
        <v>3.6199634689661991E-3</v>
      </c>
      <c r="J141" s="271">
        <f t="shared" si="18"/>
        <v>3.746926448346421E-3</v>
      </c>
      <c r="K141" s="271">
        <f t="shared" si="18"/>
        <v>3.5130271624943849E-3</v>
      </c>
      <c r="L141" s="271">
        <f t="shared" si="18"/>
        <v>3.5574006689752242E-3</v>
      </c>
      <c r="M141" s="271">
        <f t="shared" si="18"/>
        <v>3.4203003081333247E-3</v>
      </c>
      <c r="N141" s="271">
        <f t="shared" si="18"/>
        <v>3.1057932724525773E-3</v>
      </c>
      <c r="O141" s="271">
        <f t="shared" si="18"/>
        <v>2.6974992234950574E-3</v>
      </c>
      <c r="P141" s="271">
        <f t="shared" si="18"/>
        <v>2.0032816971439884E-3</v>
      </c>
      <c r="Q141" s="271">
        <f t="shared" si="18"/>
        <v>1.9740623523969922E-3</v>
      </c>
      <c r="R141" s="271">
        <f t="shared" si="18"/>
        <v>2.1020082151853125E-3</v>
      </c>
      <c r="S141" s="271">
        <f t="shared" si="18"/>
        <v>1.8126520329083968E-3</v>
      </c>
      <c r="T141" s="271">
        <f t="shared" si="18"/>
        <v>1.5926708876273349E-3</v>
      </c>
      <c r="U141" s="271">
        <f t="shared" si="18"/>
        <v>1.4967736971155568E-3</v>
      </c>
      <c r="V141" s="271">
        <f t="shared" si="18"/>
        <v>1.7935328253276099E-3</v>
      </c>
      <c r="W141" s="271">
        <f t="shared" si="18"/>
        <v>2.2536156583458336E-3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5.196265469615568E-3</v>
      </c>
      <c r="C143" s="329">
        <f t="shared" si="20"/>
        <v>4.9582806073337204E-3</v>
      </c>
      <c r="D143" s="329">
        <f t="shared" si="20"/>
        <v>5.169841150792452E-3</v>
      </c>
      <c r="E143" s="329">
        <f t="shared" si="20"/>
        <v>5.2755233692506481E-3</v>
      </c>
      <c r="F143" s="329">
        <f t="shared" si="20"/>
        <v>3.7821479295462911E-3</v>
      </c>
      <c r="G143" s="329">
        <f t="shared" si="20"/>
        <v>3.5350469757935397E-3</v>
      </c>
      <c r="H143" s="329">
        <f t="shared" si="20"/>
        <v>3.4663541641455848E-3</v>
      </c>
      <c r="I143" s="329">
        <f t="shared" si="20"/>
        <v>3.6199634689661991E-3</v>
      </c>
      <c r="J143" s="329">
        <f t="shared" si="20"/>
        <v>3.746926448346421E-3</v>
      </c>
      <c r="K143" s="329">
        <f t="shared" si="20"/>
        <v>3.5130271624943849E-3</v>
      </c>
      <c r="L143" s="329">
        <f t="shared" si="20"/>
        <v>3.5574006689752242E-3</v>
      </c>
      <c r="M143" s="329">
        <f t="shared" si="20"/>
        <v>3.4203003081333247E-3</v>
      </c>
      <c r="N143" s="329">
        <f t="shared" si="20"/>
        <v>3.1057932724525773E-3</v>
      </c>
      <c r="O143" s="329">
        <f t="shared" si="20"/>
        <v>2.6974992234950574E-3</v>
      </c>
      <c r="P143" s="329">
        <f t="shared" si="20"/>
        <v>2.0032816971439884E-3</v>
      </c>
      <c r="Q143" s="329">
        <f t="shared" si="20"/>
        <v>1.9740623523969922E-3</v>
      </c>
      <c r="R143" s="329">
        <f t="shared" si="20"/>
        <v>2.1020082151853125E-3</v>
      </c>
      <c r="S143" s="329">
        <f t="shared" si="20"/>
        <v>1.8126520329083968E-3</v>
      </c>
      <c r="T143" s="329">
        <f t="shared" si="20"/>
        <v>1.5926708876273349E-3</v>
      </c>
      <c r="U143" s="329">
        <f t="shared" si="20"/>
        <v>1.4967736971155568E-3</v>
      </c>
      <c r="V143" s="329">
        <f t="shared" si="20"/>
        <v>1.7935328253276099E-3</v>
      </c>
      <c r="W143" s="329">
        <f t="shared" si="20"/>
        <v>2.2536156583458336E-3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0.66555153302006098</v>
      </c>
      <c r="C144" s="312">
        <f t="shared" si="21"/>
        <v>0.68088744789092337</v>
      </c>
      <c r="D144" s="312">
        <f t="shared" si="21"/>
        <v>0.66729307336035193</v>
      </c>
      <c r="E144" s="312">
        <f t="shared" si="21"/>
        <v>0.66050190999000991</v>
      </c>
      <c r="F144" s="312">
        <f t="shared" si="21"/>
        <v>0.66927724294769486</v>
      </c>
      <c r="G144" s="312">
        <f t="shared" si="21"/>
        <v>0.69349378701117259</v>
      </c>
      <c r="H144" s="312">
        <f t="shared" si="21"/>
        <v>0.66732756277129579</v>
      </c>
      <c r="I144" s="312">
        <f t="shared" si="21"/>
        <v>0.67049741648401284</v>
      </c>
      <c r="J144" s="312">
        <f t="shared" si="21"/>
        <v>0.66154002649963206</v>
      </c>
      <c r="K144" s="312">
        <f t="shared" si="21"/>
        <v>0.67084060463871553</v>
      </c>
      <c r="L144" s="312">
        <f t="shared" si="21"/>
        <v>0.65754104212823916</v>
      </c>
      <c r="M144" s="312">
        <f t="shared" si="21"/>
        <v>0.65991495830724678</v>
      </c>
      <c r="N144" s="312">
        <f t="shared" si="21"/>
        <v>0.66008810535758577</v>
      </c>
      <c r="O144" s="312">
        <f t="shared" si="21"/>
        <v>0.68388460388389671</v>
      </c>
      <c r="P144" s="312">
        <f t="shared" si="21"/>
        <v>0.70861898822765534</v>
      </c>
      <c r="Q144" s="312">
        <f t="shared" si="21"/>
        <v>0.69914426361110604</v>
      </c>
      <c r="R144" s="312">
        <f t="shared" si="21"/>
        <v>0.70245771792077016</v>
      </c>
      <c r="S144" s="312">
        <f t="shared" si="21"/>
        <v>0.72118086123516778</v>
      </c>
      <c r="T144" s="312">
        <f t="shared" si="21"/>
        <v>0.73831142092235202</v>
      </c>
      <c r="U144" s="312">
        <f t="shared" si="21"/>
        <v>0.72969116883418206</v>
      </c>
      <c r="V144" s="312">
        <f t="shared" si="21"/>
        <v>0.68605225212705878</v>
      </c>
      <c r="W144" s="312">
        <f t="shared" si="21"/>
        <v>0.72161912805496375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</v>
      </c>
      <c r="D146" s="234">
        <f t="shared" si="22"/>
        <v>1</v>
      </c>
      <c r="E146" s="234">
        <f t="shared" si="22"/>
        <v>0.99999999999999989</v>
      </c>
      <c r="F146" s="234">
        <f t="shared" si="22"/>
        <v>1</v>
      </c>
      <c r="G146" s="234">
        <f t="shared" si="22"/>
        <v>0.99999999999999989</v>
      </c>
      <c r="H146" s="234">
        <f t="shared" si="22"/>
        <v>0.99999999999999989</v>
      </c>
      <c r="I146" s="234">
        <f t="shared" si="22"/>
        <v>1</v>
      </c>
      <c r="J146" s="234">
        <f t="shared" si="22"/>
        <v>1</v>
      </c>
      <c r="K146" s="234">
        <f t="shared" si="22"/>
        <v>1</v>
      </c>
      <c r="L146" s="234">
        <f t="shared" si="22"/>
        <v>0.99999999999999978</v>
      </c>
      <c r="M146" s="234">
        <f t="shared" si="22"/>
        <v>1</v>
      </c>
      <c r="N146" s="234">
        <f t="shared" si="22"/>
        <v>1</v>
      </c>
      <c r="O146" s="234">
        <f t="shared" si="22"/>
        <v>0.99999999999999989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0.99999999999999989</v>
      </c>
      <c r="U146" s="234">
        <f t="shared" si="22"/>
        <v>1</v>
      </c>
      <c r="V146" s="234">
        <f t="shared" si="22"/>
        <v>0.99999999999999989</v>
      </c>
      <c r="W146" s="234">
        <f t="shared" si="22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4.5227405165993639E-3</v>
      </c>
      <c r="C151" s="270">
        <f t="shared" si="27"/>
        <v>4.2845680540159123E-3</v>
      </c>
      <c r="D151" s="270">
        <f t="shared" si="27"/>
        <v>4.0904449572963502E-3</v>
      </c>
      <c r="E151" s="270">
        <f t="shared" si="27"/>
        <v>4.2485311878015164E-3</v>
      </c>
      <c r="F151" s="270">
        <f t="shared" si="27"/>
        <v>4.2593567210470751E-3</v>
      </c>
      <c r="G151" s="270">
        <f t="shared" si="27"/>
        <v>4.2424890926224161E-3</v>
      </c>
      <c r="H151" s="270">
        <f t="shared" si="27"/>
        <v>3.7521781042592029E-3</v>
      </c>
      <c r="I151" s="270">
        <f t="shared" si="27"/>
        <v>3.7107868639349355E-3</v>
      </c>
      <c r="J151" s="270">
        <f t="shared" si="27"/>
        <v>3.8876646346018653E-3</v>
      </c>
      <c r="K151" s="270">
        <f t="shared" si="27"/>
        <v>3.5087382996667679E-3</v>
      </c>
      <c r="L151" s="270">
        <f t="shared" si="27"/>
        <v>3.4788343226534978E-3</v>
      </c>
      <c r="M151" s="270">
        <f t="shared" si="27"/>
        <v>3.3875119040141805E-3</v>
      </c>
      <c r="N151" s="270">
        <f t="shared" si="27"/>
        <v>3.7971332343510315E-3</v>
      </c>
      <c r="O151" s="270">
        <f t="shared" si="27"/>
        <v>3.9964987400936489E-3</v>
      </c>
      <c r="P151" s="270">
        <f t="shared" si="27"/>
        <v>4.155457900125184E-3</v>
      </c>
      <c r="Q151" s="270">
        <f t="shared" si="27"/>
        <v>4.1932833323494074E-3</v>
      </c>
      <c r="R151" s="270">
        <f t="shared" si="27"/>
        <v>4.4539761860351006E-3</v>
      </c>
      <c r="S151" s="270">
        <f t="shared" si="27"/>
        <v>4.5036594652166561E-3</v>
      </c>
      <c r="T151" s="270">
        <f t="shared" si="27"/>
        <v>4.6359261135845041E-3</v>
      </c>
      <c r="U151" s="270">
        <f t="shared" si="27"/>
        <v>4.5666223584871586E-3</v>
      </c>
      <c r="V151" s="270">
        <f t="shared" si="27"/>
        <v>4.4149525733753409E-3</v>
      </c>
      <c r="W151" s="270">
        <f t="shared" si="27"/>
        <v>4.4844203073150001E-3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0.13032015332262878</v>
      </c>
      <c r="C153" s="271">
        <f t="shared" si="29"/>
        <v>0.12450889487142529</v>
      </c>
      <c r="D153" s="271">
        <f t="shared" si="29"/>
        <v>0.12131621246048345</v>
      </c>
      <c r="E153" s="271">
        <f t="shared" si="29"/>
        <v>0.12471870614607268</v>
      </c>
      <c r="F153" s="271">
        <f t="shared" si="29"/>
        <v>0.11531495765873884</v>
      </c>
      <c r="G153" s="271">
        <f t="shared" si="29"/>
        <v>0.11695858871529598</v>
      </c>
      <c r="H153" s="271">
        <f t="shared" si="29"/>
        <v>0.10737384812575894</v>
      </c>
      <c r="I153" s="271">
        <f t="shared" si="29"/>
        <v>0.11331288956014825</v>
      </c>
      <c r="J153" s="271">
        <f t="shared" si="29"/>
        <v>0.11714528354935894</v>
      </c>
      <c r="K153" s="271">
        <f t="shared" si="29"/>
        <v>0.10868425749389109</v>
      </c>
      <c r="L153" s="271">
        <f t="shared" si="29"/>
        <v>0.10603990447642844</v>
      </c>
      <c r="M153" s="271">
        <f t="shared" si="29"/>
        <v>0.10853020837595906</v>
      </c>
      <c r="N153" s="271">
        <f t="shared" si="29"/>
        <v>0.11211711039482201</v>
      </c>
      <c r="O153" s="271">
        <f t="shared" si="29"/>
        <v>0.11410797480790552</v>
      </c>
      <c r="P153" s="271">
        <f t="shared" si="29"/>
        <v>0.1182987397382015</v>
      </c>
      <c r="Q153" s="271">
        <f t="shared" si="29"/>
        <v>0.11182411797426148</v>
      </c>
      <c r="R153" s="271">
        <f t="shared" si="29"/>
        <v>0.12267705628160408</v>
      </c>
      <c r="S153" s="271">
        <f t="shared" si="29"/>
        <v>0.12244431448362579</v>
      </c>
      <c r="T153" s="271">
        <f t="shared" si="29"/>
        <v>0.12358208280984798</v>
      </c>
      <c r="U153" s="271">
        <f t="shared" si="29"/>
        <v>0.12185678426190832</v>
      </c>
      <c r="V153" s="271">
        <f t="shared" si="29"/>
        <v>0.11894863697314716</v>
      </c>
      <c r="W153" s="271">
        <f t="shared" si="29"/>
        <v>0.12310616882835819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0.10477205405626715</v>
      </c>
      <c r="C154" s="320">
        <f t="shared" si="30"/>
        <v>9.9719605378382953E-2</v>
      </c>
      <c r="D154" s="320">
        <f t="shared" si="30"/>
        <v>9.6988862324014435E-2</v>
      </c>
      <c r="E154" s="320">
        <f t="shared" si="30"/>
        <v>9.9124432291374298E-2</v>
      </c>
      <c r="F154" s="320">
        <f t="shared" si="30"/>
        <v>9.6180048358793208E-2</v>
      </c>
      <c r="G154" s="320">
        <f t="shared" si="30"/>
        <v>9.7156376085818286E-2</v>
      </c>
      <c r="H154" s="320">
        <f t="shared" si="30"/>
        <v>9.0555884549264332E-2</v>
      </c>
      <c r="I154" s="320">
        <f t="shared" si="30"/>
        <v>9.5755764404514332E-2</v>
      </c>
      <c r="J154" s="320">
        <f t="shared" si="30"/>
        <v>9.8368832965930811E-2</v>
      </c>
      <c r="K154" s="320">
        <f t="shared" si="30"/>
        <v>9.1079647334662714E-2</v>
      </c>
      <c r="L154" s="320">
        <f t="shared" si="30"/>
        <v>8.8754667313266727E-2</v>
      </c>
      <c r="M154" s="320">
        <f t="shared" si="30"/>
        <v>9.1368774112120188E-2</v>
      </c>
      <c r="N154" s="320">
        <f t="shared" si="30"/>
        <v>9.5695426712913881E-2</v>
      </c>
      <c r="O154" s="320">
        <f t="shared" si="30"/>
        <v>9.8462253971276795E-2</v>
      </c>
      <c r="P154" s="320">
        <f t="shared" si="30"/>
        <v>0.10605503208451673</v>
      </c>
      <c r="Q154" s="320">
        <f t="shared" si="30"/>
        <v>9.9403739592771739E-2</v>
      </c>
      <c r="R154" s="320">
        <f t="shared" si="30"/>
        <v>0.10970777784509919</v>
      </c>
      <c r="S154" s="320">
        <f t="shared" si="30"/>
        <v>0.11098181049249045</v>
      </c>
      <c r="T154" s="320">
        <f t="shared" si="30"/>
        <v>0.11254490456777348</v>
      </c>
      <c r="U154" s="320">
        <f t="shared" si="30"/>
        <v>0.11180490973246285</v>
      </c>
      <c r="V154" s="320">
        <f t="shared" si="30"/>
        <v>0.108369005767812</v>
      </c>
      <c r="W154" s="320">
        <f t="shared" si="30"/>
        <v>0.10780946480562291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2.5548099266361632E-2</v>
      </c>
      <c r="C155" s="320">
        <f t="shared" si="31"/>
        <v>2.4789289493042335E-2</v>
      </c>
      <c r="D155" s="320">
        <f t="shared" si="31"/>
        <v>2.4327350136469E-2</v>
      </c>
      <c r="E155" s="320">
        <f t="shared" si="31"/>
        <v>2.5594273854698379E-2</v>
      </c>
      <c r="F155" s="320">
        <f t="shared" si="31"/>
        <v>1.9134909299945636E-2</v>
      </c>
      <c r="G155" s="320">
        <f t="shared" si="31"/>
        <v>1.9802212629477695E-2</v>
      </c>
      <c r="H155" s="320">
        <f t="shared" si="31"/>
        <v>1.68179635764946E-2</v>
      </c>
      <c r="I155" s="320">
        <f t="shared" si="31"/>
        <v>1.7557125155633898E-2</v>
      </c>
      <c r="J155" s="320">
        <f t="shared" si="31"/>
        <v>1.8776450583428125E-2</v>
      </c>
      <c r="K155" s="320">
        <f t="shared" si="31"/>
        <v>1.7604610159228359E-2</v>
      </c>
      <c r="L155" s="320">
        <f t="shared" si="31"/>
        <v>1.7285237163161712E-2</v>
      </c>
      <c r="M155" s="320">
        <f t="shared" si="31"/>
        <v>1.7161434263838867E-2</v>
      </c>
      <c r="N155" s="320">
        <f t="shared" si="31"/>
        <v>1.6421683681908123E-2</v>
      </c>
      <c r="O155" s="320">
        <f t="shared" si="31"/>
        <v>1.564572083662874E-2</v>
      </c>
      <c r="P155" s="320">
        <f t="shared" si="31"/>
        <v>1.2243707653684776E-2</v>
      </c>
      <c r="Q155" s="320">
        <f t="shared" si="31"/>
        <v>1.2420378381489742E-2</v>
      </c>
      <c r="R155" s="320">
        <f t="shared" si="31"/>
        <v>1.2969278436504902E-2</v>
      </c>
      <c r="S155" s="320">
        <f t="shared" si="31"/>
        <v>1.1462503991135353E-2</v>
      </c>
      <c r="T155" s="320">
        <f t="shared" si="31"/>
        <v>1.1037178242074491E-2</v>
      </c>
      <c r="U155" s="320">
        <f t="shared" si="31"/>
        <v>1.0051874529445467E-2</v>
      </c>
      <c r="V155" s="320">
        <f t="shared" si="31"/>
        <v>1.0579631205335154E-2</v>
      </c>
      <c r="W155" s="320">
        <f t="shared" si="31"/>
        <v>1.5296704022735299E-2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0.62151549084675795</v>
      </c>
      <c r="C157" s="271">
        <f t="shared" si="33"/>
        <v>0.60305572114698902</v>
      </c>
      <c r="D157" s="271">
        <f t="shared" si="33"/>
        <v>0.59181799802133461</v>
      </c>
      <c r="E157" s="271">
        <f t="shared" si="33"/>
        <v>0.62263879249184517</v>
      </c>
      <c r="F157" s="271">
        <f t="shared" si="33"/>
        <v>0.63518075607384528</v>
      </c>
      <c r="G157" s="271">
        <f t="shared" si="33"/>
        <v>0.65176267751824157</v>
      </c>
      <c r="H157" s="271">
        <f t="shared" si="33"/>
        <v>0.61347401745768748</v>
      </c>
      <c r="I157" s="271">
        <f t="shared" si="33"/>
        <v>0.60707004908005358</v>
      </c>
      <c r="J157" s="271">
        <f t="shared" si="33"/>
        <v>0.64424482285025098</v>
      </c>
      <c r="K157" s="271">
        <f t="shared" si="33"/>
        <v>0.62689657230336526</v>
      </c>
      <c r="L157" s="271">
        <f t="shared" si="33"/>
        <v>0.6326089956024793</v>
      </c>
      <c r="M157" s="271">
        <f t="shared" si="33"/>
        <v>0.64900439135051513</v>
      </c>
      <c r="N157" s="271">
        <f t="shared" si="33"/>
        <v>0.68412703143876352</v>
      </c>
      <c r="O157" s="271">
        <f t="shared" si="33"/>
        <v>0.69830332086379243</v>
      </c>
      <c r="P157" s="271">
        <f t="shared" si="33"/>
        <v>0.67930332481934463</v>
      </c>
      <c r="Q157" s="271">
        <f t="shared" si="33"/>
        <v>0.7223491791362211</v>
      </c>
      <c r="R157" s="271">
        <f t="shared" si="33"/>
        <v>0.70007172827995179</v>
      </c>
      <c r="S157" s="271">
        <f t="shared" si="33"/>
        <v>0.67266233980099821</v>
      </c>
      <c r="T157" s="271">
        <f t="shared" si="33"/>
        <v>0.69216125360928094</v>
      </c>
      <c r="U157" s="271">
        <f t="shared" si="33"/>
        <v>0.69326262519384796</v>
      </c>
      <c r="V157" s="271">
        <f t="shared" si="33"/>
        <v>0.70719551966289229</v>
      </c>
      <c r="W157" s="271">
        <f t="shared" si="33"/>
        <v>0.71984391937656766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0.62151549084675795</v>
      </c>
      <c r="C158" s="320">
        <f t="shared" si="34"/>
        <v>0.60305572114698902</v>
      </c>
      <c r="D158" s="320">
        <f t="shared" si="34"/>
        <v>0.59181799802133461</v>
      </c>
      <c r="E158" s="320">
        <f t="shared" si="34"/>
        <v>0.62263879249184517</v>
      </c>
      <c r="F158" s="320">
        <f t="shared" si="34"/>
        <v>0.63518075607384528</v>
      </c>
      <c r="G158" s="320">
        <f t="shared" si="34"/>
        <v>0.65176267751824157</v>
      </c>
      <c r="H158" s="320">
        <f t="shared" si="34"/>
        <v>0.61347401745768748</v>
      </c>
      <c r="I158" s="320">
        <f t="shared" si="34"/>
        <v>0.60707004908005358</v>
      </c>
      <c r="J158" s="320">
        <f t="shared" si="34"/>
        <v>0.64424482285025098</v>
      </c>
      <c r="K158" s="320">
        <f t="shared" si="34"/>
        <v>0.62689657230336526</v>
      </c>
      <c r="L158" s="320">
        <f t="shared" si="34"/>
        <v>0.6326089956024793</v>
      </c>
      <c r="M158" s="320">
        <f t="shared" si="34"/>
        <v>0.64900439135051513</v>
      </c>
      <c r="N158" s="320">
        <f t="shared" si="34"/>
        <v>0.68412703143876352</v>
      </c>
      <c r="O158" s="320">
        <f t="shared" si="34"/>
        <v>0.69830332086379243</v>
      </c>
      <c r="P158" s="320">
        <f t="shared" si="34"/>
        <v>0.67930332481934463</v>
      </c>
      <c r="Q158" s="320">
        <f t="shared" si="34"/>
        <v>0.7223491791362211</v>
      </c>
      <c r="R158" s="320">
        <f t="shared" si="34"/>
        <v>0.70007172827995179</v>
      </c>
      <c r="S158" s="320">
        <f t="shared" si="34"/>
        <v>0.67266233980099821</v>
      </c>
      <c r="T158" s="320">
        <f t="shared" si="34"/>
        <v>0.69216125360928094</v>
      </c>
      <c r="U158" s="320">
        <f t="shared" si="34"/>
        <v>0.69326262519384796</v>
      </c>
      <c r="V158" s="320">
        <f t="shared" si="34"/>
        <v>0.70719551966289229</v>
      </c>
      <c r="W158" s="320">
        <f t="shared" si="34"/>
        <v>0.71984391937656766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5.5820000572571644E-2</v>
      </c>
      <c r="C160" s="271">
        <f t="shared" si="36"/>
        <v>5.31281788780106E-2</v>
      </c>
      <c r="D160" s="271">
        <f t="shared" si="36"/>
        <v>5.1673305436505494E-2</v>
      </c>
      <c r="E160" s="271">
        <f t="shared" si="36"/>
        <v>5.2811085141929372E-2</v>
      </c>
      <c r="F160" s="271">
        <f t="shared" si="36"/>
        <v>5.1242389039872618E-2</v>
      </c>
      <c r="G160" s="271">
        <f t="shared" si="36"/>
        <v>5.176255269202637E-2</v>
      </c>
      <c r="H160" s="271">
        <f t="shared" si="36"/>
        <v>4.8245971436954013E-2</v>
      </c>
      <c r="I160" s="271">
        <f t="shared" si="36"/>
        <v>5.1016340874795542E-2</v>
      </c>
      <c r="J160" s="271">
        <f t="shared" si="36"/>
        <v>5.240852021028989E-2</v>
      </c>
      <c r="K160" s="271">
        <f t="shared" si="36"/>
        <v>4.8525019502243708E-2</v>
      </c>
      <c r="L160" s="271">
        <f t="shared" si="36"/>
        <v>4.7286326729685836E-2</v>
      </c>
      <c r="M160" s="271">
        <f t="shared" si="36"/>
        <v>4.8679059212819162E-2</v>
      </c>
      <c r="N160" s="271">
        <f t="shared" si="36"/>
        <v>5.0984194421144054E-2</v>
      </c>
      <c r="O160" s="271">
        <f t="shared" si="36"/>
        <v>5.2458292648359127E-2</v>
      </c>
      <c r="P160" s="271">
        <f t="shared" si="36"/>
        <v>5.6503540042295394E-2</v>
      </c>
      <c r="Q160" s="271">
        <f t="shared" si="36"/>
        <v>5.2959893274635773E-2</v>
      </c>
      <c r="R160" s="271">
        <f t="shared" si="36"/>
        <v>5.8449634086969467E-2</v>
      </c>
      <c r="S160" s="271">
        <f t="shared" si="36"/>
        <v>5.9128407675474864E-2</v>
      </c>
      <c r="T160" s="271">
        <f t="shared" si="36"/>
        <v>5.9961186157897528E-2</v>
      </c>
      <c r="U160" s="271">
        <f t="shared" si="36"/>
        <v>5.9566934918835676E-2</v>
      </c>
      <c r="V160" s="271">
        <f t="shared" si="36"/>
        <v>5.7736368905773515E-2</v>
      </c>
      <c r="W160" s="271">
        <f t="shared" si="36"/>
        <v>5.7438259098620159E-2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5.5820000572571644E-2</v>
      </c>
      <c r="C161" s="320">
        <f t="shared" si="37"/>
        <v>5.31281788780106E-2</v>
      </c>
      <c r="D161" s="320">
        <f t="shared" si="37"/>
        <v>5.1673305436505494E-2</v>
      </c>
      <c r="E161" s="320">
        <f t="shared" si="37"/>
        <v>5.2811085141929372E-2</v>
      </c>
      <c r="F161" s="320">
        <f t="shared" si="37"/>
        <v>5.1242389039872618E-2</v>
      </c>
      <c r="G161" s="320">
        <f t="shared" si="37"/>
        <v>5.176255269202637E-2</v>
      </c>
      <c r="H161" s="320">
        <f t="shared" si="37"/>
        <v>4.8245971436954013E-2</v>
      </c>
      <c r="I161" s="320">
        <f t="shared" si="37"/>
        <v>5.1016340874795542E-2</v>
      </c>
      <c r="J161" s="320">
        <f t="shared" si="37"/>
        <v>5.240852021028989E-2</v>
      </c>
      <c r="K161" s="320">
        <f t="shared" si="37"/>
        <v>4.8525019502243708E-2</v>
      </c>
      <c r="L161" s="320">
        <f t="shared" si="37"/>
        <v>4.7286326729685836E-2</v>
      </c>
      <c r="M161" s="320">
        <f t="shared" si="37"/>
        <v>4.8679059212819162E-2</v>
      </c>
      <c r="N161" s="320">
        <f t="shared" si="37"/>
        <v>5.0984194421144054E-2</v>
      </c>
      <c r="O161" s="320">
        <f t="shared" si="37"/>
        <v>5.2458292648359127E-2</v>
      </c>
      <c r="P161" s="320">
        <f t="shared" si="37"/>
        <v>5.6503540042295394E-2</v>
      </c>
      <c r="Q161" s="320">
        <f t="shared" si="37"/>
        <v>5.2959893274635773E-2</v>
      </c>
      <c r="R161" s="320">
        <f t="shared" si="37"/>
        <v>5.8449634086969467E-2</v>
      </c>
      <c r="S161" s="320">
        <f t="shared" si="37"/>
        <v>5.9128407675474864E-2</v>
      </c>
      <c r="T161" s="320">
        <f t="shared" si="37"/>
        <v>5.9961186157897528E-2</v>
      </c>
      <c r="U161" s="320">
        <f t="shared" si="37"/>
        <v>5.9566934918835676E-2</v>
      </c>
      <c r="V161" s="320">
        <f t="shared" si="37"/>
        <v>5.7736368905773515E-2</v>
      </c>
      <c r="W161" s="320">
        <f t="shared" si="37"/>
        <v>5.7438259098620159E-2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0.18782161474144224</v>
      </c>
      <c r="C163" s="312">
        <f t="shared" si="39"/>
        <v>0.21502263704955923</v>
      </c>
      <c r="D163" s="312">
        <f t="shared" si="39"/>
        <v>0.23110203912438004</v>
      </c>
      <c r="E163" s="312">
        <f t="shared" si="39"/>
        <v>0.19558288503235124</v>
      </c>
      <c r="F163" s="312">
        <f t="shared" si="39"/>
        <v>0.19400254050649621</v>
      </c>
      <c r="G163" s="312">
        <f t="shared" si="39"/>
        <v>0.17527369198181367</v>
      </c>
      <c r="H163" s="312">
        <f t="shared" si="39"/>
        <v>0.2271539848753403</v>
      </c>
      <c r="I163" s="312">
        <f t="shared" si="39"/>
        <v>0.22488993362106766</v>
      </c>
      <c r="J163" s="312">
        <f t="shared" si="39"/>
        <v>0.18231370875549838</v>
      </c>
      <c r="K163" s="312">
        <f t="shared" si="39"/>
        <v>0.2123854124008332</v>
      </c>
      <c r="L163" s="312">
        <f t="shared" si="39"/>
        <v>0.21058593886875279</v>
      </c>
      <c r="M163" s="312">
        <f t="shared" si="39"/>
        <v>0.19039882915669259</v>
      </c>
      <c r="N163" s="312">
        <f t="shared" si="39"/>
        <v>0.14897453051091941</v>
      </c>
      <c r="O163" s="312">
        <f t="shared" si="39"/>
        <v>0.13113391293984925</v>
      </c>
      <c r="P163" s="312">
        <f t="shared" si="39"/>
        <v>0.14173893750003339</v>
      </c>
      <c r="Q163" s="312">
        <f t="shared" si="39"/>
        <v>0.10867352628253223</v>
      </c>
      <c r="R163" s="312">
        <f t="shared" si="39"/>
        <v>0.11434760516543961</v>
      </c>
      <c r="S163" s="312">
        <f t="shared" si="39"/>
        <v>0.14126127857468443</v>
      </c>
      <c r="T163" s="312">
        <f t="shared" si="39"/>
        <v>0.11965955130938892</v>
      </c>
      <c r="U163" s="312">
        <f t="shared" si="39"/>
        <v>0.12074703326692096</v>
      </c>
      <c r="V163" s="312">
        <f t="shared" si="39"/>
        <v>0.11170452188481161</v>
      </c>
      <c r="W163" s="312">
        <f t="shared" si="39"/>
        <v>9.5127232389138935E-2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0.99999999999999989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0.99999999999999978</v>
      </c>
      <c r="H165" s="234">
        <f t="shared" si="40"/>
        <v>1</v>
      </c>
      <c r="I165" s="234">
        <f t="shared" si="40"/>
        <v>1</v>
      </c>
      <c r="J165" s="234">
        <f t="shared" si="40"/>
        <v>0.99999999999999989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0.99999999999999989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5.6567598413831107E-3</v>
      </c>
      <c r="C170" s="270">
        <f t="shared" si="45"/>
        <v>5.4802981524202706E-3</v>
      </c>
      <c r="D170" s="270">
        <f t="shared" si="45"/>
        <v>5.3514079226947616E-3</v>
      </c>
      <c r="E170" s="270">
        <f t="shared" si="45"/>
        <v>5.4464720478832485E-3</v>
      </c>
      <c r="F170" s="270">
        <f t="shared" si="45"/>
        <v>5.5788333254333808E-3</v>
      </c>
      <c r="G170" s="270">
        <f t="shared" si="45"/>
        <v>5.4189989226204856E-3</v>
      </c>
      <c r="H170" s="270">
        <f t="shared" si="45"/>
        <v>5.0042387758899697E-3</v>
      </c>
      <c r="I170" s="270">
        <f t="shared" si="45"/>
        <v>4.7625744339660414E-3</v>
      </c>
      <c r="J170" s="270">
        <f t="shared" si="45"/>
        <v>4.9613534931099244E-3</v>
      </c>
      <c r="K170" s="270">
        <f t="shared" si="45"/>
        <v>4.7393275118383744E-3</v>
      </c>
      <c r="L170" s="270">
        <f t="shared" si="45"/>
        <v>4.8888688461392127E-3</v>
      </c>
      <c r="M170" s="270">
        <f t="shared" si="45"/>
        <v>4.6867481114713019E-3</v>
      </c>
      <c r="N170" s="270">
        <f t="shared" si="45"/>
        <v>5.0448448839174737E-3</v>
      </c>
      <c r="O170" s="270">
        <f t="shared" si="45"/>
        <v>5.0025350846140716E-3</v>
      </c>
      <c r="P170" s="270">
        <f t="shared" si="45"/>
        <v>4.8173278872645289E-3</v>
      </c>
      <c r="Q170" s="270">
        <f t="shared" si="45"/>
        <v>5.3508568358812975E-3</v>
      </c>
      <c r="R170" s="270">
        <f t="shared" si="45"/>
        <v>5.1714273256232976E-3</v>
      </c>
      <c r="S170" s="270">
        <f t="shared" si="45"/>
        <v>5.0126180528547422E-3</v>
      </c>
      <c r="T170" s="270">
        <f t="shared" si="45"/>
        <v>4.9592205662695159E-3</v>
      </c>
      <c r="U170" s="270">
        <f t="shared" si="45"/>
        <v>4.9277971215940042E-3</v>
      </c>
      <c r="V170" s="270">
        <f t="shared" si="45"/>
        <v>5.0202346603479596E-3</v>
      </c>
      <c r="W170" s="270">
        <f t="shared" si="45"/>
        <v>4.8494814855694762E-3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0.69636179655087327</v>
      </c>
      <c r="C171" s="271">
        <f t="shared" si="46"/>
        <v>0.67779927786951633</v>
      </c>
      <c r="D171" s="271">
        <f t="shared" si="46"/>
        <v>0.6742838823032955</v>
      </c>
      <c r="E171" s="271">
        <f t="shared" si="46"/>
        <v>0.67527487428540423</v>
      </c>
      <c r="F171" s="271">
        <f t="shared" si="46"/>
        <v>0.66943401096255706</v>
      </c>
      <c r="G171" s="271">
        <f t="shared" si="46"/>
        <v>0.65946696767424984</v>
      </c>
      <c r="H171" s="271">
        <f t="shared" si="46"/>
        <v>0.64179254099013616</v>
      </c>
      <c r="I171" s="271">
        <f t="shared" si="46"/>
        <v>0.65307656915562573</v>
      </c>
      <c r="J171" s="271">
        <f t="shared" si="46"/>
        <v>0.66710209682843813</v>
      </c>
      <c r="K171" s="271">
        <f t="shared" si="46"/>
        <v>0.65374818161848047</v>
      </c>
      <c r="L171" s="271">
        <f t="shared" si="46"/>
        <v>0.66281030211385994</v>
      </c>
      <c r="M171" s="271">
        <f t="shared" si="46"/>
        <v>0.67175667471556999</v>
      </c>
      <c r="N171" s="271">
        <f t="shared" si="46"/>
        <v>0.67562634202287586</v>
      </c>
      <c r="O171" s="271">
        <f t="shared" si="46"/>
        <v>0.65494321203345451</v>
      </c>
      <c r="P171" s="271">
        <f t="shared" si="46"/>
        <v>0.65334415395491752</v>
      </c>
      <c r="Q171" s="271">
        <f t="shared" si="46"/>
        <v>0.67405487779593221</v>
      </c>
      <c r="R171" s="271">
        <f t="shared" si="46"/>
        <v>0.67689820576859494</v>
      </c>
      <c r="S171" s="271">
        <f t="shared" si="46"/>
        <v>0.65640863225701074</v>
      </c>
      <c r="T171" s="271">
        <f t="shared" si="46"/>
        <v>0.63977337925183919</v>
      </c>
      <c r="U171" s="271">
        <f t="shared" si="46"/>
        <v>0.64112395687542023</v>
      </c>
      <c r="V171" s="271">
        <f t="shared" si="46"/>
        <v>0.65482684222070886</v>
      </c>
      <c r="W171" s="271">
        <f t="shared" si="46"/>
        <v>0.61953991869816316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0.69636179655087327</v>
      </c>
      <c r="C172" s="320">
        <f t="shared" si="47"/>
        <v>0.67779927786951633</v>
      </c>
      <c r="D172" s="320">
        <f t="shared" si="47"/>
        <v>0.6742838823032955</v>
      </c>
      <c r="E172" s="320">
        <f t="shared" si="47"/>
        <v>0.67527487428540423</v>
      </c>
      <c r="F172" s="320">
        <f t="shared" si="47"/>
        <v>0.66943401096255706</v>
      </c>
      <c r="G172" s="320">
        <f t="shared" si="47"/>
        <v>0.65946696767424984</v>
      </c>
      <c r="H172" s="320">
        <f t="shared" si="47"/>
        <v>0.64179254099013616</v>
      </c>
      <c r="I172" s="320">
        <f t="shared" si="47"/>
        <v>0.65307656915562573</v>
      </c>
      <c r="J172" s="320">
        <f t="shared" si="47"/>
        <v>0.66710209682843813</v>
      </c>
      <c r="K172" s="320">
        <f t="shared" si="47"/>
        <v>0.65374818161848047</v>
      </c>
      <c r="L172" s="320">
        <f t="shared" si="47"/>
        <v>0.66281030211385994</v>
      </c>
      <c r="M172" s="320">
        <f t="shared" si="47"/>
        <v>0.67175667471556999</v>
      </c>
      <c r="N172" s="320">
        <f t="shared" si="47"/>
        <v>0.67562634202287586</v>
      </c>
      <c r="O172" s="320">
        <f t="shared" si="47"/>
        <v>0.65494321203345451</v>
      </c>
      <c r="P172" s="320">
        <f t="shared" si="47"/>
        <v>0.65334415395491752</v>
      </c>
      <c r="Q172" s="320">
        <f t="shared" si="47"/>
        <v>0.67405487779593221</v>
      </c>
      <c r="R172" s="320">
        <f t="shared" si="47"/>
        <v>0.67689820576859494</v>
      </c>
      <c r="S172" s="320">
        <f t="shared" si="47"/>
        <v>0.65640863225701074</v>
      </c>
      <c r="T172" s="320">
        <f t="shared" si="47"/>
        <v>0.63977337925183919</v>
      </c>
      <c r="U172" s="320">
        <f t="shared" si="47"/>
        <v>0.64112395687542023</v>
      </c>
      <c r="V172" s="320">
        <f t="shared" si="47"/>
        <v>0.65482684222070886</v>
      </c>
      <c r="W172" s="320">
        <f t="shared" si="47"/>
        <v>0.61953991869816316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5.8233572662913853E-2</v>
      </c>
      <c r="C175" s="271">
        <f t="shared" si="50"/>
        <v>5.668127357673259E-2</v>
      </c>
      <c r="D175" s="271">
        <f t="shared" si="50"/>
        <v>5.6387297020065646E-2</v>
      </c>
      <c r="E175" s="271">
        <f t="shared" si="50"/>
        <v>5.6470169176298733E-2</v>
      </c>
      <c r="F175" s="271">
        <f t="shared" si="50"/>
        <v>5.5981724318453427E-2</v>
      </c>
      <c r="G175" s="271">
        <f t="shared" si="50"/>
        <v>5.514822578013772E-2</v>
      </c>
      <c r="H175" s="271">
        <f t="shared" si="50"/>
        <v>5.3670193792049667E-2</v>
      </c>
      <c r="I175" s="271">
        <f t="shared" si="50"/>
        <v>5.4613825791048037E-2</v>
      </c>
      <c r="J175" s="271">
        <f t="shared" si="50"/>
        <v>5.5786716936018763E-2</v>
      </c>
      <c r="K175" s="271">
        <f t="shared" si="50"/>
        <v>5.4669989689399005E-2</v>
      </c>
      <c r="L175" s="271">
        <f t="shared" si="50"/>
        <v>5.5427813646660246E-2</v>
      </c>
      <c r="M175" s="271">
        <f t="shared" si="50"/>
        <v>5.6175958133551494E-2</v>
      </c>
      <c r="N175" s="271">
        <f t="shared" si="50"/>
        <v>5.6499560826056207E-2</v>
      </c>
      <c r="O175" s="271">
        <f t="shared" si="50"/>
        <v>5.4769924652588349E-2</v>
      </c>
      <c r="P175" s="271">
        <f t="shared" si="50"/>
        <v>5.4636202691863416E-2</v>
      </c>
      <c r="Q175" s="271">
        <f t="shared" si="50"/>
        <v>5.636814641374905E-2</v>
      </c>
      <c r="R175" s="271">
        <f t="shared" si="50"/>
        <v>5.6605921011552471E-2</v>
      </c>
      <c r="S175" s="271">
        <f t="shared" si="50"/>
        <v>5.4892471086773649E-2</v>
      </c>
      <c r="T175" s="271">
        <f t="shared" si="50"/>
        <v>5.3501340471279253E-2</v>
      </c>
      <c r="U175" s="271">
        <f t="shared" si="50"/>
        <v>5.3614283140692255E-2</v>
      </c>
      <c r="V175" s="271">
        <f t="shared" si="50"/>
        <v>5.4760193173952025E-2</v>
      </c>
      <c r="W175" s="271">
        <f t="shared" si="50"/>
        <v>5.1809308109350777E-2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5.8233572662913853E-2</v>
      </c>
      <c r="C176" s="320">
        <f t="shared" si="51"/>
        <v>5.668127357673259E-2</v>
      </c>
      <c r="D176" s="320">
        <f t="shared" si="51"/>
        <v>5.6387297020065646E-2</v>
      </c>
      <c r="E176" s="320">
        <f t="shared" si="51"/>
        <v>5.6470169176298733E-2</v>
      </c>
      <c r="F176" s="320">
        <f t="shared" si="51"/>
        <v>5.5981724318453427E-2</v>
      </c>
      <c r="G176" s="320">
        <f t="shared" si="51"/>
        <v>5.514822578013772E-2</v>
      </c>
      <c r="H176" s="320">
        <f t="shared" si="51"/>
        <v>5.3670193792049667E-2</v>
      </c>
      <c r="I176" s="320">
        <f t="shared" si="51"/>
        <v>5.4613825791048037E-2</v>
      </c>
      <c r="J176" s="320">
        <f t="shared" si="51"/>
        <v>5.5786716936018763E-2</v>
      </c>
      <c r="K176" s="320">
        <f t="shared" si="51"/>
        <v>5.4669989689399005E-2</v>
      </c>
      <c r="L176" s="320">
        <f t="shared" si="51"/>
        <v>5.5427813646660246E-2</v>
      </c>
      <c r="M176" s="320">
        <f t="shared" si="51"/>
        <v>5.6175958133551494E-2</v>
      </c>
      <c r="N176" s="320">
        <f t="shared" si="51"/>
        <v>5.6499560826056207E-2</v>
      </c>
      <c r="O176" s="320">
        <f t="shared" si="51"/>
        <v>5.4769924652588349E-2</v>
      </c>
      <c r="P176" s="320">
        <f t="shared" si="51"/>
        <v>5.4636202691863416E-2</v>
      </c>
      <c r="Q176" s="320">
        <f t="shared" si="51"/>
        <v>5.636814641374905E-2</v>
      </c>
      <c r="R176" s="320">
        <f t="shared" si="51"/>
        <v>5.6605921011552471E-2</v>
      </c>
      <c r="S176" s="320">
        <f t="shared" si="51"/>
        <v>5.4892471086773649E-2</v>
      </c>
      <c r="T176" s="320">
        <f t="shared" si="51"/>
        <v>5.3501340471279253E-2</v>
      </c>
      <c r="U176" s="320">
        <f t="shared" si="51"/>
        <v>5.3614283140692255E-2</v>
      </c>
      <c r="V176" s="320">
        <f t="shared" si="51"/>
        <v>5.4760193173952025E-2</v>
      </c>
      <c r="W176" s="320">
        <f t="shared" si="51"/>
        <v>5.1809308109350777E-2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0.23974787094482972</v>
      </c>
      <c r="C179" s="312">
        <f t="shared" si="54"/>
        <v>0.26003915040133074</v>
      </c>
      <c r="D179" s="312">
        <f t="shared" si="54"/>
        <v>0.26397741275394415</v>
      </c>
      <c r="E179" s="312">
        <f t="shared" si="54"/>
        <v>0.26280848449041372</v>
      </c>
      <c r="F179" s="312">
        <f t="shared" si="54"/>
        <v>0.26900543139355609</v>
      </c>
      <c r="G179" s="312">
        <f t="shared" si="54"/>
        <v>0.27996580762299189</v>
      </c>
      <c r="H179" s="312">
        <f t="shared" si="54"/>
        <v>0.2995330264419242</v>
      </c>
      <c r="I179" s="312">
        <f t="shared" si="54"/>
        <v>0.28754703061936021</v>
      </c>
      <c r="J179" s="312">
        <f t="shared" si="54"/>
        <v>0.2721498327424331</v>
      </c>
      <c r="K179" s="312">
        <f t="shared" si="54"/>
        <v>0.28684250118028232</v>
      </c>
      <c r="L179" s="312">
        <f t="shared" si="54"/>
        <v>0.27687301539334053</v>
      </c>
      <c r="M179" s="312">
        <f t="shared" si="54"/>
        <v>0.26738061903940724</v>
      </c>
      <c r="N179" s="312">
        <f t="shared" si="54"/>
        <v>0.26282925226715059</v>
      </c>
      <c r="O179" s="312">
        <f t="shared" si="54"/>
        <v>0.28528432822934313</v>
      </c>
      <c r="P179" s="312">
        <f t="shared" si="54"/>
        <v>0.28720231546595454</v>
      </c>
      <c r="Q179" s="312">
        <f t="shared" si="54"/>
        <v>0.26422611895443726</v>
      </c>
      <c r="R179" s="312">
        <f t="shared" si="54"/>
        <v>0.26132444589422926</v>
      </c>
      <c r="S179" s="312">
        <f t="shared" si="54"/>
        <v>0.28368627860336088</v>
      </c>
      <c r="T179" s="312">
        <f t="shared" si="54"/>
        <v>0.3017660597106121</v>
      </c>
      <c r="U179" s="312">
        <f t="shared" si="54"/>
        <v>0.30033396286229352</v>
      </c>
      <c r="V179" s="312">
        <f t="shared" si="54"/>
        <v>0.28539272994499115</v>
      </c>
      <c r="W179" s="312">
        <f t="shared" si="54"/>
        <v>0.32380129170691674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230.76569136221531</v>
      </c>
      <c r="C183" s="322">
        <f t="shared" si="55"/>
        <v>218.28279706937164</v>
      </c>
      <c r="D183" s="322">
        <f t="shared" si="55"/>
        <v>220.14399418994239</v>
      </c>
      <c r="E183" s="322">
        <f t="shared" si="55"/>
        <v>226.67437393769993</v>
      </c>
      <c r="F183" s="322">
        <f t="shared" si="55"/>
        <v>215.76441075604151</v>
      </c>
      <c r="G183" s="322">
        <f t="shared" si="55"/>
        <v>217.88385247067063</v>
      </c>
      <c r="H183" s="322">
        <f t="shared" si="55"/>
        <v>208.2095535402234</v>
      </c>
      <c r="I183" s="322">
        <f t="shared" si="55"/>
        <v>210.52306462381199</v>
      </c>
      <c r="J183" s="322">
        <f t="shared" si="55"/>
        <v>220.0234471287857</v>
      </c>
      <c r="K183" s="322">
        <f t="shared" si="55"/>
        <v>218.76118748936511</v>
      </c>
      <c r="L183" s="322">
        <f t="shared" si="55"/>
        <v>213.70952463092496</v>
      </c>
      <c r="M183" s="322">
        <f t="shared" si="55"/>
        <v>222.16818185480048</v>
      </c>
      <c r="N183" s="322">
        <f t="shared" si="55"/>
        <v>226.31784392189951</v>
      </c>
      <c r="O183" s="322">
        <f t="shared" si="55"/>
        <v>216.49703597847082</v>
      </c>
      <c r="P183" s="322">
        <f t="shared" si="55"/>
        <v>201.77022270976639</v>
      </c>
      <c r="Q183" s="322">
        <f t="shared" si="55"/>
        <v>214.57284172674301</v>
      </c>
      <c r="R183" s="322">
        <f t="shared" si="55"/>
        <v>202.36319951719634</v>
      </c>
      <c r="S183" s="322">
        <f t="shared" si="55"/>
        <v>189.73638347555527</v>
      </c>
      <c r="T183" s="322">
        <f t="shared" si="55"/>
        <v>187.13178644617835</v>
      </c>
      <c r="U183" s="322">
        <f t="shared" si="55"/>
        <v>186.92307683304421</v>
      </c>
      <c r="V183" s="322">
        <f t="shared" si="55"/>
        <v>204.52735339975146</v>
      </c>
      <c r="W183" s="322">
        <f t="shared" si="55"/>
        <v>192.82145525529432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0.56346803679879853</v>
      </c>
      <c r="C188" s="277">
        <f>IF(C$10=0,0,C$10/NMM!C$9*1000)</f>
        <v>0.52040628968906599</v>
      </c>
      <c r="D188" s="277">
        <f>IF(D$10=0,0,D$10/NMM!D$9*1000)</f>
        <v>0.51061173533307225</v>
      </c>
      <c r="E188" s="277">
        <f>IF(E$10=0,0,E$10/NMM!E$9*1000)</f>
        <v>0.51906229826440153</v>
      </c>
      <c r="F188" s="277">
        <f>IF(F$10=0,0,F$10/NMM!F$9*1000)</f>
        <v>0.48760112075460404</v>
      </c>
      <c r="G188" s="277">
        <f>IF(G$10=0,0,G$10/NMM!G$9*1000)</f>
        <v>0.47794818195943178</v>
      </c>
      <c r="H188" s="277">
        <f>IF(H$10=0,0,H$10/NMM!H$9*1000)</f>
        <v>0.42969435664904337</v>
      </c>
      <c r="I188" s="277">
        <f>IF(I$10=0,0,I$10/NMM!I$9*1000)</f>
        <v>0.43396079803543258</v>
      </c>
      <c r="J188" s="277">
        <f>IF(J$10=0,0,J$10/NMM!J$9*1000)</f>
        <v>0.44771841556224545</v>
      </c>
      <c r="K188" s="277">
        <f>IF(K$10=0,0,K$10/NMM!K$9*1000)</f>
        <v>0.41310736279007043</v>
      </c>
      <c r="L188" s="277">
        <f>IF(L$10=0,0,L$10/NMM!L$9*1000)</f>
        <v>0.39664262157528785</v>
      </c>
      <c r="M188" s="277">
        <f>IF(M$10=0,0,M$10/NMM!M$9*1000)</f>
        <v>0.39154227997853369</v>
      </c>
      <c r="N188" s="277">
        <f>IF(N$10=0,0,N$10/NMM!N$9*1000)</f>
        <v>0.42447877534122452</v>
      </c>
      <c r="O188" s="277">
        <f>IF(O$10=0,0,O$10/NMM!O$9*1000)</f>
        <v>0.41893301255941456</v>
      </c>
      <c r="P188" s="277">
        <f>IF(P$10=0,0,P$10/NMM!P$9*1000)</f>
        <v>0.4179618389878163</v>
      </c>
      <c r="Q188" s="277">
        <f>IF(Q$10=0,0,Q$10/NMM!Q$9*1000)</f>
        <v>0.42197774797242638</v>
      </c>
      <c r="R188" s="277">
        <f>IF(R$10=0,0,R$10/NMM!R$9*1000)</f>
        <v>0.43585514767732703</v>
      </c>
      <c r="S188" s="277">
        <f>IF(S$10=0,0,S$10/NMM!S$9*1000)</f>
        <v>0.43025048711022928</v>
      </c>
      <c r="T188" s="277">
        <f>IF(T$10=0,0,T$10/NMM!T$9*1000)</f>
        <v>0.42467836054845209</v>
      </c>
      <c r="U188" s="277">
        <f>IF(U$10=0,0,U$10/NMM!U$9*1000)</f>
        <v>0.4174454341167817</v>
      </c>
      <c r="V188" s="277">
        <f>IF(V$10=0,0,V$10/NMM!V$9*1000)</f>
        <v>0.43286424712128529</v>
      </c>
      <c r="W188" s="277">
        <f>IF(W$10=0,0,W$10/NMM!W$9*1000)</f>
        <v>0.40625349508276454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91.17123393326672</v>
      </c>
      <c r="C190" s="278">
        <f>IF(C$17=0,0,C$17/NMM!C$9*1000)</f>
        <v>86.244457524532734</v>
      </c>
      <c r="D190" s="278">
        <f>IF(D$17=0,0,D$17/NMM!D$9*1000)</f>
        <v>86.985460878965171</v>
      </c>
      <c r="E190" s="278">
        <f>IF(E$17=0,0,E$17/NMM!E$9*1000)</f>
        <v>89.568460829254235</v>
      </c>
      <c r="F190" s="278">
        <f>IF(F$17=0,0,F$17/NMM!F$9*1000)</f>
        <v>85.616264377819974</v>
      </c>
      <c r="G190" s="278">
        <f>IF(G$17=0,0,G$17/NMM!G$9*1000)</f>
        <v>86.45454477294949</v>
      </c>
      <c r="H190" s="278">
        <f>IF(H$17=0,0,H$17/NMM!H$9*1000)</f>
        <v>82.720021809773485</v>
      </c>
      <c r="I190" s="278">
        <f>IF(I$17=0,0,I$17/NMM!I$9*1000)</f>
        <v>83.591391875548055</v>
      </c>
      <c r="J190" s="278">
        <f>IF(J$17=0,0,J$17/NMM!J$9*1000)</f>
        <v>87.358539138321689</v>
      </c>
      <c r="K190" s="278">
        <f>IF(K$17=0,0,K$17/NMM!K$9*1000)</f>
        <v>86.905270292080672</v>
      </c>
      <c r="L190" s="278">
        <f>IF(L$17=0,0,L$17/NMM!L$9*1000)</f>
        <v>84.925724055109399</v>
      </c>
      <c r="M190" s="278">
        <f>IF(M$17=0,0,M$17/NMM!M$9*1000)</f>
        <v>88.325017498231418</v>
      </c>
      <c r="N190" s="278">
        <f>IF(N$17=0,0,N$17/NMM!N$9*1000)</f>
        <v>90.048224838259884</v>
      </c>
      <c r="O190" s="278">
        <f>IF(O$17=0,0,O$17/NMM!O$9*1000)</f>
        <v>86.188093306690718</v>
      </c>
      <c r="P190" s="278">
        <f>IF(P$17=0,0,P$17/NMM!P$9*1000)</f>
        <v>80.448832571369024</v>
      </c>
      <c r="Q190" s="278">
        <f>IF(Q$17=0,0,Q$17/NMM!Q$9*1000)</f>
        <v>85.589558700788757</v>
      </c>
      <c r="R190" s="278">
        <f>IF(R$17=0,0,R$17/NMM!R$9*1000)</f>
        <v>80.663133653633352</v>
      </c>
      <c r="S190" s="278">
        <f>IF(S$17=0,0,S$17/NMM!S$9*1000)</f>
        <v>75.664331755597715</v>
      </c>
      <c r="T190" s="278">
        <f>IF(T$17=0,0,T$17/NMM!T$9*1000)</f>
        <v>74.656765837743023</v>
      </c>
      <c r="U190" s="278">
        <f>IF(U$17=0,0,U$17/NMM!U$9*1000)</f>
        <v>74.617495031555421</v>
      </c>
      <c r="V190" s="278">
        <f>IF(V$17=0,0,V$17/NMM!V$9*1000)</f>
        <v>81.640082637106318</v>
      </c>
      <c r="W190" s="278">
        <f>IF(W$17=0,0,W$17/NMM!W$9*1000)</f>
        <v>76.783411078311303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135.44562449445579</v>
      </c>
      <c r="C191" s="278">
        <f>IF(C$25=0,0,C$25/NMM!C$9*1000)</f>
        <v>128.12631687255865</v>
      </c>
      <c r="D191" s="278">
        <f>IF(D$25=0,0,D$25/NMM!D$9*1000)</f>
        <v>129.22716477999242</v>
      </c>
      <c r="E191" s="278">
        <f>IF(E$25=0,0,E$25/NMM!E$9*1000)</f>
        <v>133.06451595143906</v>
      </c>
      <c r="F191" s="278">
        <f>IF(F$25=0,0,F$25/NMM!F$9*1000)</f>
        <v>127.19306183817</v>
      </c>
      <c r="G191" s="278">
        <f>IF(G$25=0,0,G$25/NMM!G$9*1000)</f>
        <v>128.43842626641592</v>
      </c>
      <c r="H191" s="278">
        <f>IF(H$25=0,0,H$25/NMM!H$9*1000)</f>
        <v>122.89035180132204</v>
      </c>
      <c r="I191" s="278">
        <f>IF(I$25=0,0,I$25/NMM!I$9*1000)</f>
        <v>124.18487483926837</v>
      </c>
      <c r="J191" s="278">
        <f>IF(J$25=0,0,J$25/NMM!J$9*1000)</f>
        <v>129.78141655046673</v>
      </c>
      <c r="K191" s="278">
        <f>IF(K$25=0,0,K$25/NMM!K$9*1000)</f>
        <v>129.10803220219819</v>
      </c>
      <c r="L191" s="278">
        <f>IF(L$25=0,0,L$25/NMM!L$9*1000)</f>
        <v>126.16718271804537</v>
      </c>
      <c r="M191" s="278">
        <f>IF(M$25=0,0,M$25/NMM!M$9*1000)</f>
        <v>131.21723418033633</v>
      </c>
      <c r="N191" s="278">
        <f>IF(N$25=0,0,N$25/NMM!N$9*1000)</f>
        <v>133.777261989924</v>
      </c>
      <c r="O191" s="278">
        <f>IF(O$25=0,0,O$25/NMM!O$9*1000)</f>
        <v>128.04258117703941</v>
      </c>
      <c r="P191" s="278">
        <f>IF(P$25=0,0,P$25/NMM!P$9*1000)</f>
        <v>119.51623223016485</v>
      </c>
      <c r="Q191" s="278">
        <f>IF(Q$25=0,0,Q$25/NMM!Q$9*1000)</f>
        <v>127.15338740417381</v>
      </c>
      <c r="R191" s="278">
        <f>IF(R$25=0,0,R$25/NMM!R$9*1000)</f>
        <v>119.83460177135568</v>
      </c>
      <c r="S191" s="278">
        <f>IF(S$25=0,0,S$25/NMM!S$9*1000)</f>
        <v>112.40829178745115</v>
      </c>
      <c r="T191" s="278">
        <f>IF(T$25=0,0,T$25/NMM!T$9*1000)</f>
        <v>110.91143374269724</v>
      </c>
      <c r="U191" s="278">
        <f>IF(U$25=0,0,U$25/NMM!U$9*1000)</f>
        <v>110.85309232689082</v>
      </c>
      <c r="V191" s="278">
        <f>IF(V$25=0,0,V$25/NMM!V$9*1000)</f>
        <v>121.28597474786459</v>
      </c>
      <c r="W191" s="278">
        <f>IF(W$25=0,0,W$25/NMM!W$9*1000)</f>
        <v>114.07081615160222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3.5853648976939962</v>
      </c>
      <c r="C192" s="279">
        <f>IF(C$33=0,0,C$33/NMM!C$9*1000)</f>
        <v>3.391616382591184</v>
      </c>
      <c r="D192" s="279">
        <f>IF(D$33=0,0,D$33/NMM!D$9*1000)</f>
        <v>3.4207567956517324</v>
      </c>
      <c r="E192" s="279">
        <f>IF(E$33=0,0,E$33/NMM!E$9*1000)</f>
        <v>3.5223348587422323</v>
      </c>
      <c r="F192" s="279">
        <f>IF(F$33=0,0,F$33/NMM!F$9*1000)</f>
        <v>2.4674834192969541</v>
      </c>
      <c r="G192" s="279">
        <f>IF(G$33=0,0,G$33/NMM!G$9*1000)</f>
        <v>2.5129332493457999</v>
      </c>
      <c r="H192" s="279">
        <f>IF(H$33=0,0,H$33/NMM!H$9*1000)</f>
        <v>2.1694855724788411</v>
      </c>
      <c r="I192" s="279">
        <f>IF(I$33=0,0,I$33/NMM!I$9*1000)</f>
        <v>2.3128371109601145</v>
      </c>
      <c r="J192" s="279">
        <f>IF(J$33=0,0,J$33/NMM!J$9*1000)</f>
        <v>2.435773024435048</v>
      </c>
      <c r="K192" s="279">
        <f>IF(K$33=0,0,K$33/NMM!K$9*1000)</f>
        <v>2.3347776322961939</v>
      </c>
      <c r="L192" s="279">
        <f>IF(L$33=0,0,L$33/NMM!L$9*1000)</f>
        <v>2.2199752361949248</v>
      </c>
      <c r="M192" s="279">
        <f>IF(M$33=0,0,M$33/NMM!M$9*1000)</f>
        <v>2.234387896254205</v>
      </c>
      <c r="N192" s="279">
        <f>IF(N$33=0,0,N$33/NMM!N$9*1000)</f>
        <v>2.067878318374389</v>
      </c>
      <c r="O192" s="279">
        <f>IF(O$33=0,0,O$33/NMM!O$9*1000)</f>
        <v>1.8474284821812794</v>
      </c>
      <c r="P192" s="279">
        <f>IF(P$33=0,0,P$33/NMM!P$9*1000)</f>
        <v>1.3871960692447041</v>
      </c>
      <c r="Q192" s="279">
        <f>IF(Q$33=0,0,Q$33/NMM!Q$9*1000)</f>
        <v>1.4079178738080336</v>
      </c>
      <c r="R192" s="279">
        <f>IF(R$33=0,0,R$33/NMM!R$9*1000)</f>
        <v>1.4296089445299858</v>
      </c>
      <c r="S192" s="279">
        <f>IF(S$33=0,0,S$33/NMM!S$9*1000)</f>
        <v>1.233509445396193</v>
      </c>
      <c r="T192" s="279">
        <f>IF(T$33=0,0,T$33/NMM!T$9*1000)</f>
        <v>1.1389085051896355</v>
      </c>
      <c r="U192" s="279">
        <f>IF(U$33=0,0,U$33/NMM!U$9*1000)</f>
        <v>1.0350440404811705</v>
      </c>
      <c r="V192" s="279">
        <f>IF(V$33=0,0,V$33/NMM!V$9*1000)</f>
        <v>1.1684317676592932</v>
      </c>
      <c r="W192" s="279">
        <f>IF(W$33=0,0,W$33/NMM!W$9*1000)</f>
        <v>1.56097453029804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122.43034417663631</v>
      </c>
      <c r="C194" s="322">
        <f t="shared" si="56"/>
        <v>114.63105759467061</v>
      </c>
      <c r="D194" s="322">
        <f t="shared" si="56"/>
        <v>118.45461741418634</v>
      </c>
      <c r="E194" s="322">
        <f t="shared" si="56"/>
        <v>117.85802226805987</v>
      </c>
      <c r="F194" s="322">
        <f t="shared" si="56"/>
        <v>117.85354764465855</v>
      </c>
      <c r="G194" s="322">
        <f t="shared" si="56"/>
        <v>111.56731739950264</v>
      </c>
      <c r="H194" s="322">
        <f t="shared" si="56"/>
        <v>104.56573251806651</v>
      </c>
      <c r="I194" s="322">
        <f t="shared" si="56"/>
        <v>106.98732529241515</v>
      </c>
      <c r="J194" s="322">
        <f t="shared" si="56"/>
        <v>112.51617325377921</v>
      </c>
      <c r="K194" s="322">
        <f t="shared" si="56"/>
        <v>109.37919435033996</v>
      </c>
      <c r="L194" s="322">
        <f t="shared" si="56"/>
        <v>105.67378747106453</v>
      </c>
      <c r="M194" s="322">
        <f t="shared" si="56"/>
        <v>110.56926618945045</v>
      </c>
      <c r="N194" s="322">
        <f t="shared" si="56"/>
        <v>113.18999597261769</v>
      </c>
      <c r="O194" s="322">
        <f t="shared" si="56"/>
        <v>108.01599686611154</v>
      </c>
      <c r="P194" s="322">
        <f t="shared" si="56"/>
        <v>100.60936970976864</v>
      </c>
      <c r="Q194" s="322">
        <f t="shared" si="56"/>
        <v>107.00585686445537</v>
      </c>
      <c r="R194" s="322">
        <f t="shared" si="56"/>
        <v>101.94250739207624</v>
      </c>
      <c r="S194" s="322">
        <f t="shared" si="56"/>
        <v>94.962106816343493</v>
      </c>
      <c r="T194" s="322">
        <f t="shared" si="56"/>
        <v>93.575884898038154</v>
      </c>
      <c r="U194" s="322">
        <f t="shared" si="56"/>
        <v>92.866956807474423</v>
      </c>
      <c r="V194" s="322">
        <f t="shared" si="56"/>
        <v>101.53053753679771</v>
      </c>
      <c r="W194" s="322">
        <f t="shared" si="56"/>
        <v>96.406952506876962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0.68177224131937542</v>
      </c>
      <c r="C199" s="277">
        <f>IF(C$53=0,0,C$53/NMM!C$10*1000)</f>
        <v>0.62567991199408879</v>
      </c>
      <c r="D199" s="277">
        <f>IF(D$53=0,0,D$53/NMM!D$10*1000)</f>
        <v>0.63016436136537857</v>
      </c>
      <c r="E199" s="277">
        <f>IF(E$53=0,0,E$53/NMM!E$10*1000)</f>
        <v>0.62246746622067539</v>
      </c>
      <c r="F199" s="277">
        <f>IF(F$53=0,0,F$53/NMM!F$10*1000)</f>
        <v>0.62280630583496766</v>
      </c>
      <c r="G199" s="277">
        <f>IF(G$53=0,0,G$53/NMM!G$10*1000)</f>
        <v>0.57391539782200773</v>
      </c>
      <c r="H199" s="277">
        <f>IF(H$53=0,0,H$53/NMM!H$10*1000)</f>
        <v>0.5076680791927588</v>
      </c>
      <c r="I199" s="277">
        <f>IF(I$53=0,0,I$53/NMM!I$10*1000)</f>
        <v>0.51219456245397399</v>
      </c>
      <c r="J199" s="277">
        <f>IF(J$53=0,0,J$53/NMM!J$10*1000)</f>
        <v>0.5349547280702257</v>
      </c>
      <c r="K199" s="277">
        <f>IF(K$53=0,0,K$53/NMM!K$10*1000)</f>
        <v>0.48727254985664109</v>
      </c>
      <c r="L199" s="277">
        <f>IF(L$53=0,0,L$53/NMM!L$10*1000)</f>
        <v>0.46568919526505631</v>
      </c>
      <c r="M199" s="277">
        <f>IF(M$53=0,0,M$53/NMM!M$10*1000)</f>
        <v>0.46264101254291345</v>
      </c>
      <c r="N199" s="277">
        <f>IF(N$53=0,0,N$53/NMM!N$10*1000)</f>
        <v>0.50503482082823925</v>
      </c>
      <c r="O199" s="277">
        <f>IF(O$53=0,0,O$53/NMM!O$10*1000)</f>
        <v>0.49683812248444803</v>
      </c>
      <c r="P199" s="277">
        <f>IF(P$53=0,0,P$53/NMM!P$10*1000)</f>
        <v>0.48712218048117467</v>
      </c>
      <c r="Q199" s="277">
        <f>IF(Q$53=0,0,Q$53/NMM!Q$10*1000)</f>
        <v>0.5034136080151006</v>
      </c>
      <c r="R199" s="277">
        <f>IF(R$53=0,0,R$53/NMM!R$10*1000)</f>
        <v>0.51267235646535003</v>
      </c>
      <c r="S199" s="277">
        <f>IF(S$53=0,0,S$53/NMM!S$10*1000)</f>
        <v>0.49802923814881855</v>
      </c>
      <c r="T199" s="277">
        <f>IF(T$53=0,0,T$53/NMM!T$10*1000)</f>
        <v>0.49277627654827028</v>
      </c>
      <c r="U199" s="277">
        <f>IF(U$53=0,0,U$53/NMM!U$10*1000)</f>
        <v>0.48232799588655506</v>
      </c>
      <c r="V199" s="277">
        <f>IF(V$53=0,0,V$53/NMM!V$10*1000)</f>
        <v>0.50462094991790585</v>
      </c>
      <c r="W199" s="277">
        <f>IF(W$53=0,0,W$53/NMM!W$10*1000)</f>
        <v>0.47777909896622528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19.644872991002</v>
      </c>
      <c r="C201" s="278">
        <f>IF(C$60=0,0,C$60/NMM!C$10*1000)</f>
        <v>18.182162916660101</v>
      </c>
      <c r="D201" s="278">
        <f>IF(D$60=0,0,D$60/NMM!D$10*1000)</f>
        <v>18.689691304135657</v>
      </c>
      <c r="E201" s="278">
        <f>IF(E$60=0,0,E$60/NMM!E$10*1000)</f>
        <v>18.272982725881711</v>
      </c>
      <c r="F201" s="278">
        <f>IF(F$60=0,0,F$60/NMM!F$10*1000)</f>
        <v>16.861438825273986</v>
      </c>
      <c r="G201" s="278">
        <f>IF(G$60=0,0,G$60/NMM!G$10*1000)</f>
        <v>15.821922816010828</v>
      </c>
      <c r="H201" s="278">
        <f>IF(H$60=0,0,H$60/NMM!H$10*1000)</f>
        <v>14.527635341100385</v>
      </c>
      <c r="I201" s="278">
        <f>IF(I$60=0,0,I$60/NMM!I$10*1000)</f>
        <v>15.640414827574222</v>
      </c>
      <c r="J201" s="278">
        <f>IF(J$60=0,0,J$60/NMM!J$10*1000)</f>
        <v>16.119554847424368</v>
      </c>
      <c r="K201" s="278">
        <f>IF(K$60=0,0,K$60/NMM!K$10*1000)</f>
        <v>15.09341841862463</v>
      </c>
      <c r="L201" s="278">
        <f>IF(L$60=0,0,L$60/NMM!L$10*1000)</f>
        <v>14.194880584007038</v>
      </c>
      <c r="M201" s="278">
        <f>IF(M$60=0,0,M$60/NMM!M$10*1000)</f>
        <v>14.822243262096856</v>
      </c>
      <c r="N201" s="278">
        <f>IF(N$60=0,0,N$60/NMM!N$10*1000)</f>
        <v>14.912051083113051</v>
      </c>
      <c r="O201" s="278">
        <f>IF(O$60=0,0,O$60/NMM!O$10*1000)</f>
        <v>14.185714959773513</v>
      </c>
      <c r="P201" s="278">
        <f>IF(P$60=0,0,P$60/NMM!P$10*1000)</f>
        <v>13.867530711287365</v>
      </c>
      <c r="Q201" s="278">
        <f>IF(Q$60=0,0,Q$60/NMM!Q$10*1000)</f>
        <v>13.424750542909061</v>
      </c>
      <c r="R201" s="278">
        <f>IF(R$60=0,0,R$60/NMM!R$10*1000)</f>
        <v>14.120671710216167</v>
      </c>
      <c r="S201" s="278">
        <f>IF(S$60=0,0,S$60/NMM!S$10*1000)</f>
        <v>13.540288542886294</v>
      </c>
      <c r="T201" s="278">
        <f>IF(T$60=0,0,T$60/NMM!T$10*1000)</f>
        <v>13.136171095710202</v>
      </c>
      <c r="U201" s="278">
        <f>IF(U$60=0,0,U$60/NMM!U$10*1000)</f>
        <v>12.870549374198234</v>
      </c>
      <c r="V201" s="278">
        <f>IF(V$60=0,0,V$60/NMM!V$10*1000)</f>
        <v>13.595610186802039</v>
      </c>
      <c r="W201" s="278">
        <f>IF(W$60=0,0,W$60/NMM!W$10*1000)</f>
        <v>13.115977180830624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93.689215123910941</v>
      </c>
      <c r="C202" s="278">
        <f>IF(C$79=0,0,C$79/NMM!C$10*1000)</f>
        <v>88.064851760522089</v>
      </c>
      <c r="D202" s="278">
        <f>IF(D$79=0,0,D$79/NMM!D$10*1000)</f>
        <v>91.174093444874046</v>
      </c>
      <c r="E202" s="278">
        <f>IF(E$79=0,0,E$79/NMM!E$10*1000)</f>
        <v>91.225031522872357</v>
      </c>
      <c r="F202" s="278">
        <f>IF(F$79=0,0,F$79/NMM!F$10*1000)</f>
        <v>92.876602298425126</v>
      </c>
      <c r="G202" s="278">
        <f>IF(G$79=0,0,G$79/NMM!G$10*1000)</f>
        <v>88.169145090766122</v>
      </c>
      <c r="H202" s="278">
        <f>IF(H$79=0,0,H$79/NMM!H$10*1000)</f>
        <v>83.002769970829334</v>
      </c>
      <c r="I202" s="278">
        <f>IF(I$79=0,0,I$79/NMM!I$10*1000)</f>
        <v>83.793003901536537</v>
      </c>
      <c r="J202" s="278">
        <f>IF(J$79=0,0,J$79/NMM!J$10*1000)</f>
        <v>88.650088526424909</v>
      </c>
      <c r="K202" s="278">
        <f>IF(K$79=0,0,K$79/NMM!K$10*1000)</f>
        <v>87.059639446937382</v>
      </c>
      <c r="L202" s="278">
        <f>IF(L$79=0,0,L$79/NMM!L$10*1000)</f>
        <v>84.683301001482363</v>
      </c>
      <c r="M202" s="278">
        <f>IF(M$79=0,0,M$79/NMM!M$10*1000)</f>
        <v>88.636160482092478</v>
      </c>
      <c r="N202" s="278">
        <f>IF(N$79=0,0,N$79/NMM!N$10*1000)</f>
        <v>90.991796026741739</v>
      </c>
      <c r="O202" s="278">
        <f>IF(O$79=0,0,O$79/NMM!O$10*1000)</f>
        <v>86.811915485426098</v>
      </c>
      <c r="P202" s="278">
        <f>IF(P$79=0,0,P$79/NMM!P$10*1000)</f>
        <v>79.631107990323343</v>
      </c>
      <c r="Q202" s="278">
        <f>IF(Q$79=0,0,Q$79/NMM!Q$10*1000)</f>
        <v>86.719731936637643</v>
      </c>
      <c r="R202" s="278">
        <f>IF(R$79=0,0,R$79/NMM!R$10*1000)</f>
        <v>80.581351951850039</v>
      </c>
      <c r="S202" s="278">
        <f>IF(S$79=0,0,S$79/NMM!S$10*1000)</f>
        <v>74.385178366583474</v>
      </c>
      <c r="T202" s="278">
        <f>IF(T$79=0,0,T$79/NMM!T$10*1000)</f>
        <v>73.573356642830646</v>
      </c>
      <c r="U202" s="278">
        <f>IF(U$79=0,0,U$79/NMM!U$10*1000)</f>
        <v>73.22260226124213</v>
      </c>
      <c r="V202" s="278">
        <f>IF(V$79=0,0,V$79/NMM!V$10*1000)</f>
        <v>80.831145743688737</v>
      </c>
      <c r="W202" s="278">
        <f>IF(W$79=0,0,W$79/NMM!W$10*1000)</f>
        <v>76.69360934679537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8.4144838204040013</v>
      </c>
      <c r="C203" s="279">
        <f>IF(C$89=0,0,C$89/NMM!C$10*1000)</f>
        <v>7.7583630054943304</v>
      </c>
      <c r="D203" s="279">
        <f>IF(D$89=0,0,D$89/NMM!D$10*1000)</f>
        <v>7.9606683038112545</v>
      </c>
      <c r="E203" s="279">
        <f>IF(E$89=0,0,E$89/NMM!E$10*1000)</f>
        <v>7.73754055308512</v>
      </c>
      <c r="F203" s="279">
        <f>IF(F$89=0,0,F$89/NMM!F$10*1000)</f>
        <v>7.4927002151244757</v>
      </c>
      <c r="G203" s="279">
        <f>IF(G$89=0,0,G$89/NMM!G$10*1000)</f>
        <v>7.0023340949036861</v>
      </c>
      <c r="H203" s="279">
        <f>IF(H$89=0,0,H$89/NMM!H$10*1000)</f>
        <v>6.5276591269440329</v>
      </c>
      <c r="I203" s="279">
        <f>IF(I$89=0,0,I$89/NMM!I$10*1000)</f>
        <v>7.041712000850409</v>
      </c>
      <c r="J203" s="279">
        <f>IF(J$89=0,0,J$89/NMM!J$10*1000)</f>
        <v>7.211575151859706</v>
      </c>
      <c r="K203" s="279">
        <f>IF(K$89=0,0,K$89/NMM!K$10*1000)</f>
        <v>6.7388639349213166</v>
      </c>
      <c r="L203" s="279">
        <f>IF(L$89=0,0,L$89/NMM!L$10*1000)</f>
        <v>6.3299166903100756</v>
      </c>
      <c r="M203" s="279">
        <f>IF(M$89=0,0,M$89/NMM!M$10*1000)</f>
        <v>6.6482214327181959</v>
      </c>
      <c r="N203" s="279">
        <f>IF(N$89=0,0,N$89/NMM!N$10*1000)</f>
        <v>6.781114041934674</v>
      </c>
      <c r="O203" s="279">
        <f>IF(O$89=0,0,O$89/NMM!O$10*1000)</f>
        <v>6.5215282984274721</v>
      </c>
      <c r="P203" s="279">
        <f>IF(P$89=0,0,P$89/NMM!P$10*1000)</f>
        <v>6.6236088276767582</v>
      </c>
      <c r="Q203" s="279">
        <f>IF(Q$89=0,0,Q$89/NMM!Q$10*1000)</f>
        <v>6.3579607768935595</v>
      </c>
      <c r="R203" s="279">
        <f>IF(R$89=0,0,R$89/NMM!R$10*1000)</f>
        <v>6.7278113735446752</v>
      </c>
      <c r="S203" s="279">
        <f>IF(S$89=0,0,S$89/NMM!S$10*1000)</f>
        <v>6.5386106687248997</v>
      </c>
      <c r="T203" s="279">
        <f>IF(T$89=0,0,T$89/NMM!T$10*1000)</f>
        <v>6.3735808829490388</v>
      </c>
      <c r="U203" s="279">
        <f>IF(U$89=0,0,U$89/NMM!U$10*1000)</f>
        <v>6.2914771761475103</v>
      </c>
      <c r="V203" s="279">
        <f>IF(V$89=0,0,V$89/NMM!V$10*1000)</f>
        <v>6.5991606563890359</v>
      </c>
      <c r="W203" s="279">
        <f>IF(W$89=0,0,W$89/NMM!W$10*1000)</f>
        <v>6.1195868802847393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393.16183009735158</v>
      </c>
      <c r="C205" s="322">
        <f t="shared" si="57"/>
        <v>358.17536752220491</v>
      </c>
      <c r="D205" s="322">
        <f t="shared" si="57"/>
        <v>356.14117423456742</v>
      </c>
      <c r="E205" s="322">
        <f t="shared" si="57"/>
        <v>369.36176119290894</v>
      </c>
      <c r="F205" s="322">
        <f t="shared" si="57"/>
        <v>374.68374181579446</v>
      </c>
      <c r="G205" s="322">
        <f t="shared" si="57"/>
        <v>370.57826286720666</v>
      </c>
      <c r="H205" s="322">
        <f t="shared" si="57"/>
        <v>325.80884413855733</v>
      </c>
      <c r="I205" s="322">
        <f t="shared" si="57"/>
        <v>347.89025609970878</v>
      </c>
      <c r="J205" s="322">
        <f t="shared" si="57"/>
        <v>353.32983049237708</v>
      </c>
      <c r="K205" s="322">
        <f t="shared" si="57"/>
        <v>320.67350479240571</v>
      </c>
      <c r="L205" s="322">
        <f t="shared" si="57"/>
        <v>288.29388298487646</v>
      </c>
      <c r="M205" s="322">
        <f t="shared" si="57"/>
        <v>308.57018841003941</v>
      </c>
      <c r="N205" s="322">
        <f t="shared" si="57"/>
        <v>314.23940137595724</v>
      </c>
      <c r="O205" s="322">
        <f t="shared" si="57"/>
        <v>286.44031421564222</v>
      </c>
      <c r="P205" s="322">
        <f t="shared" si="57"/>
        <v>286.0645682764511</v>
      </c>
      <c r="Q205" s="322">
        <f t="shared" si="57"/>
        <v>283.36338091712872</v>
      </c>
      <c r="R205" s="322">
        <f t="shared" si="57"/>
        <v>270.71381345210057</v>
      </c>
      <c r="S205" s="322">
        <f t="shared" si="57"/>
        <v>251.48112830299209</v>
      </c>
      <c r="T205" s="322">
        <f t="shared" si="57"/>
        <v>236.27471570227368</v>
      </c>
      <c r="U205" s="322">
        <f t="shared" si="57"/>
        <v>230.41366938648994</v>
      </c>
      <c r="V205" s="322">
        <f t="shared" si="57"/>
        <v>242.45421126519767</v>
      </c>
      <c r="W205" s="322">
        <f t="shared" si="57"/>
        <v>213.48956106152662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2.9253743155226264</v>
      </c>
      <c r="C210" s="277">
        <f>IF(C$104=0,0,C$104/NMM!C$11*1000)</f>
        <v>2.6527184592793098</v>
      </c>
      <c r="D210" s="277">
        <f>IF(D$104=0,0,D$104/NMM!D$11*1000)</f>
        <v>2.5893997472655581</v>
      </c>
      <c r="E210" s="277">
        <f>IF(E$104=0,0,E$104/NMM!E$11*1000)</f>
        <v>2.7288953624262735</v>
      </c>
      <c r="F210" s="277">
        <f>IF(F$104=0,0,F$104/NMM!F$11*1000)</f>
        <v>2.8595262333138005</v>
      </c>
      <c r="G210" s="277">
        <f>IF(G$104=0,0,G$104/NMM!G$11*1000)</f>
        <v>2.7889831184190421</v>
      </c>
      <c r="H210" s="277">
        <f>IF(H$104=0,0,H$104/NMM!H$11*1000)</f>
        <v>2.3276261592808436</v>
      </c>
      <c r="I210" s="277">
        <f>IF(I$104=0,0,I$104/NMM!I$11*1000)</f>
        <v>2.3255615608799163</v>
      </c>
      <c r="J210" s="277">
        <f>IF(J$104=0,0,J$104/NMM!J$11*1000)</f>
        <v>2.4084547446603173</v>
      </c>
      <c r="K210" s="277">
        <f>IF(K$104=0,0,K$104/NMM!K$11*1000)</f>
        <v>2.1310534714919598</v>
      </c>
      <c r="L210" s="277">
        <f>IF(L$104=0,0,L$104/NMM!L$11*1000)</f>
        <v>1.9490781191410211</v>
      </c>
      <c r="M210" s="277">
        <f>IF(M$104=0,0,M$104/NMM!M$11*1000)</f>
        <v>1.9740001225341399</v>
      </c>
      <c r="N210" s="277">
        <f>IF(N$104=0,0,N$104/NMM!N$11*1000)</f>
        <v>2.1505045353906196</v>
      </c>
      <c r="O210" s="277">
        <f>IF(O$104=0,0,O$104/NMM!O$11*1000)</f>
        <v>2.004891984474964</v>
      </c>
      <c r="P210" s="277">
        <f>IF(P$104=0,0,P$104/NMM!P$11*1000)</f>
        <v>1.9333211263407453</v>
      </c>
      <c r="Q210" s="277">
        <f>IF(Q$104=0,0,Q$104/NMM!Q$11*1000)</f>
        <v>2.0607375756043749</v>
      </c>
      <c r="R210" s="277">
        <f>IF(R$104=0,0,R$104/NMM!R$11*1000)</f>
        <v>1.8952526647570882</v>
      </c>
      <c r="S210" s="277">
        <f>IF(S$104=0,0,S$104/NMM!S$11*1000)</f>
        <v>1.7598139000130177</v>
      </c>
      <c r="T210" s="277">
        <f>IF(T$104=0,0,T$104/NMM!T$11*1000)</f>
        <v>1.6781459075371832</v>
      </c>
      <c r="U210" s="277">
        <f>IF(U$104=0,0,U$104/NMM!U$11*1000)</f>
        <v>1.6228196832643813</v>
      </c>
      <c r="V210" s="277">
        <f>IF(V$104=0,0,V$104/NMM!V$11*1000)</f>
        <v>1.7032810691209122</v>
      </c>
      <c r="W210" s="277">
        <f>IF(W$104=0,0,W$104/NMM!W$11*1000)</f>
        <v>1.5310790467844158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360.12115965012049</v>
      </c>
      <c r="C211" s="278">
        <f>IF(C$110=0,0,C$110/NMM!C$11*1000)</f>
        <v>328.08628400930974</v>
      </c>
      <c r="D211" s="278">
        <f>IF(D$110=0,0,D$110/NMM!D$11*1000)</f>
        <v>326.26750560667028</v>
      </c>
      <c r="E211" s="278">
        <f>IF(E$110=0,0,E$110/NMM!E$11*1000)</f>
        <v>338.3391040291126</v>
      </c>
      <c r="F211" s="278">
        <f>IF(F$110=0,0,F$110/NMM!F$11*1000)</f>
        <v>343.12982735887783</v>
      </c>
      <c r="G211" s="278">
        <f>IF(G$110=0,0,G$110/NMM!G$11*1000)</f>
        <v>339.40627526625701</v>
      </c>
      <c r="H211" s="278">
        <f>IF(H$110=0,0,H$110/NMM!H$11*1000)</f>
        <v>298.51755164786124</v>
      </c>
      <c r="I211" s="278">
        <f>IF(I$110=0,0,I$110/NMM!I$11*1000)</f>
        <v>318.89680394452114</v>
      </c>
      <c r="J211" s="278">
        <f>IF(J$110=0,0,J$110/NMM!J$11*1000)</f>
        <v>323.84009978538739</v>
      </c>
      <c r="K211" s="278">
        <f>IF(K$110=0,0,K$110/NMM!K$11*1000)</f>
        <v>293.95991908970456</v>
      </c>
      <c r="L211" s="278">
        <f>IF(L$110=0,0,L$110/NMM!L$11*1000)</f>
        <v>264.24702679671515</v>
      </c>
      <c r="M211" s="278">
        <f>IF(M$110=0,0,M$110/NMM!M$11*1000)</f>
        <v>282.93557209870573</v>
      </c>
      <c r="N211" s="278">
        <f>IF(N$110=0,0,N$110/NMM!N$11*1000)</f>
        <v>288.00439779256783</v>
      </c>
      <c r="O211" s="278">
        <f>IF(O$110=0,0,O$110/NMM!O$11*1000)</f>
        <v>262.48499488404082</v>
      </c>
      <c r="P211" s="278">
        <f>IF(P$110=0,0,P$110/NMM!P$11*1000)</f>
        <v>262.20429357768182</v>
      </c>
      <c r="Q211" s="278">
        <f>IF(Q$110=0,0,Q$110/NMM!Q$11*1000)</f>
        <v>259.59397855291581</v>
      </c>
      <c r="R211" s="278">
        <f>IF(R$110=0,0,R$110/NMM!R$11*1000)</f>
        <v>248.07331660560422</v>
      </c>
      <c r="S211" s="278">
        <f>IF(S$110=0,0,S$110/NMM!S$11*1000)</f>
        <v>230.44984137112661</v>
      </c>
      <c r="T211" s="278">
        <f>IF(T$110=0,0,T$110/NMM!T$11*1000)</f>
        <v>216.49230232772837</v>
      </c>
      <c r="U211" s="278">
        <f>IF(U$110=0,0,U$110/NMM!U$11*1000)</f>
        <v>211.13462079648824</v>
      </c>
      <c r="V211" s="278">
        <f>IF(V$110=0,0,V$110/NMM!V$11*1000)</f>
        <v>222.17171892706969</v>
      </c>
      <c r="W211" s="278">
        <f>IF(W$110=0,0,W$110/NMM!W$11*1000)</f>
        <v>195.60123922277185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30.115296131708497</v>
      </c>
      <c r="C213" s="278">
        <f>IF(C$119=0,0,C$119/NMM!C$11*1000)</f>
        <v>27.436365053615869</v>
      </c>
      <c r="D213" s="278">
        <f>IF(D$119=0,0,D$119/NMM!D$11*1000)</f>
        <v>27.284268880631576</v>
      </c>
      <c r="E213" s="278">
        <f>IF(E$119=0,0,E$119/NMM!E$11*1000)</f>
        <v>28.293761801370039</v>
      </c>
      <c r="F213" s="278">
        <f>IF(F$119=0,0,F$119/NMM!F$11*1000)</f>
        <v>28.694388223602846</v>
      </c>
      <c r="G213" s="278">
        <f>IF(G$119=0,0,G$119/NMM!G$11*1000)</f>
        <v>28.383004482530634</v>
      </c>
      <c r="H213" s="278">
        <f>IF(H$119=0,0,H$119/NMM!H$11*1000)</f>
        <v>24.963666331415258</v>
      </c>
      <c r="I213" s="278">
        <f>IF(I$119=0,0,I$119/NMM!I$11*1000)</f>
        <v>26.667890594307739</v>
      </c>
      <c r="J213" s="278">
        <f>IF(J$119=0,0,J$119/NMM!J$11*1000)</f>
        <v>27.081275962329332</v>
      </c>
      <c r="K213" s="278">
        <f>IF(K$119=0,0,K$119/NMM!K$11*1000)</f>
        <v>24.582532231209218</v>
      </c>
      <c r="L213" s="278">
        <f>IF(L$119=0,0,L$119/NMM!L$11*1000)</f>
        <v>22.097778069020283</v>
      </c>
      <c r="M213" s="278">
        <f>IF(M$119=0,0,M$119/NMM!M$11*1000)</f>
        <v>23.660616188799498</v>
      </c>
      <c r="N213" s="278">
        <f>IF(N$119=0,0,N$119/NMM!N$11*1000)</f>
        <v>24.084499047998808</v>
      </c>
      <c r="O213" s="278">
        <f>IF(O$119=0,0,O$119/NMM!O$11*1000)</f>
        <v>21.950427347126418</v>
      </c>
      <c r="P213" s="278">
        <f>IF(P$119=0,0,P$119/NMM!P$11*1000)</f>
        <v>21.926953572428548</v>
      </c>
      <c r="Q213" s="278">
        <f>IF(Q$119=0,0,Q$119/NMM!Q$11*1000)</f>
        <v>21.708664788608544</v>
      </c>
      <c r="R213" s="278">
        <f>IF(R$119=0,0,R$119/NMM!R$11*1000)</f>
        <v>20.745244181739249</v>
      </c>
      <c r="S213" s="278">
        <f>IF(S$119=0,0,S$119/NMM!S$11*1000)</f>
        <v>19.271473031852459</v>
      </c>
      <c r="T213" s="278">
        <f>IF(T$119=0,0,T$119/NMM!T$11*1000)</f>
        <v>18.104267467008114</v>
      </c>
      <c r="U213" s="278">
        <f>IF(U$119=0,0,U$119/NMM!U$11*1000)</f>
        <v>17.656228906737329</v>
      </c>
      <c r="V213" s="278">
        <f>IF(V$119=0,0,V$119/NMM!V$11*1000)</f>
        <v>18.579211269007072</v>
      </c>
      <c r="W213" s="278">
        <f>IF(W$119=0,0,W$119/NMM!W$11*1000)</f>
        <v>16.357242791970336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IT: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13776.099629040807</v>
      </c>
      <c r="C3" s="205">
        <f t="shared" si="0"/>
        <v>13675.405774707238</v>
      </c>
      <c r="D3" s="205">
        <f t="shared" si="0"/>
        <v>13786.851159682168</v>
      </c>
      <c r="E3" s="205">
        <f t="shared" si="0"/>
        <v>12860.216081843389</v>
      </c>
      <c r="F3" s="205">
        <f t="shared" si="0"/>
        <v>12828.239144410029</v>
      </c>
      <c r="G3" s="205">
        <f t="shared" si="0"/>
        <v>12257.868416223155</v>
      </c>
      <c r="H3" s="205">
        <f t="shared" si="0"/>
        <v>12255.536203035579</v>
      </c>
      <c r="I3" s="205">
        <f t="shared" si="0"/>
        <v>12232.939075607092</v>
      </c>
      <c r="J3" s="205">
        <f t="shared" si="0"/>
        <v>11458.387041333677</v>
      </c>
      <c r="K3" s="205">
        <f t="shared" si="0"/>
        <v>10185.713533715851</v>
      </c>
      <c r="L3" s="205">
        <f t="shared" si="0"/>
        <v>10371.670408668795</v>
      </c>
      <c r="M3" s="205">
        <f t="shared" si="0"/>
        <v>10304.078981553652</v>
      </c>
      <c r="N3" s="205">
        <f t="shared" si="0"/>
        <v>9816.6278006636312</v>
      </c>
      <c r="O3" s="205">
        <f t="shared" si="0"/>
        <v>9329.89324204902</v>
      </c>
      <c r="P3" s="205">
        <f t="shared" si="0"/>
        <v>9568.7559880994395</v>
      </c>
      <c r="Q3" s="205">
        <f t="shared" si="0"/>
        <v>9321.7000000000007</v>
      </c>
      <c r="R3" s="205">
        <f t="shared" si="0"/>
        <v>10088.945236279355</v>
      </c>
      <c r="S3" s="205">
        <f t="shared" si="0"/>
        <v>10173.136325181498</v>
      </c>
      <c r="T3" s="205">
        <f t="shared" si="0"/>
        <v>10120.46434236005</v>
      </c>
      <c r="U3" s="205">
        <f t="shared" si="0"/>
        <v>10182.98270490301</v>
      </c>
      <c r="V3" s="205">
        <f t="shared" si="0"/>
        <v>9157.151655848771</v>
      </c>
      <c r="W3" s="205">
        <f t="shared" si="0"/>
        <v>9299.7396347366739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6295.70747217806</v>
      </c>
      <c r="C4" s="243">
        <f t="shared" si="1"/>
        <v>6052.2047837358086</v>
      </c>
      <c r="D4" s="243">
        <f t="shared" si="1"/>
        <v>5701.13121611921</v>
      </c>
      <c r="E4" s="243">
        <f t="shared" si="1"/>
        <v>5531.0020078401376</v>
      </c>
      <c r="F4" s="243">
        <f t="shared" si="1"/>
        <v>5720.8813044240542</v>
      </c>
      <c r="G4" s="243">
        <f t="shared" si="1"/>
        <v>5389.2916131400261</v>
      </c>
      <c r="H4" s="243">
        <f t="shared" si="1"/>
        <v>5222.6922119930323</v>
      </c>
      <c r="I4" s="243">
        <f t="shared" si="1"/>
        <v>5216.1068794850034</v>
      </c>
      <c r="J4" s="243">
        <f t="shared" si="1"/>
        <v>4892.6914153132238</v>
      </c>
      <c r="K4" s="243">
        <f t="shared" si="1"/>
        <v>4789.7036374164345</v>
      </c>
      <c r="L4" s="243">
        <f t="shared" si="1"/>
        <v>4946.8214063603491</v>
      </c>
      <c r="M4" s="243">
        <f t="shared" si="1"/>
        <v>5114.4712912444784</v>
      </c>
      <c r="N4" s="243">
        <f t="shared" si="1"/>
        <v>4981.7655095897999</v>
      </c>
      <c r="O4" s="243">
        <f t="shared" si="1"/>
        <v>4848.9034709031257</v>
      </c>
      <c r="P4" s="243">
        <f t="shared" si="1"/>
        <v>5224.3457213453685</v>
      </c>
      <c r="Q4" s="243">
        <f t="shared" si="1"/>
        <v>5126.8</v>
      </c>
      <c r="R4" s="243">
        <f t="shared" si="1"/>
        <v>5420.8060538227637</v>
      </c>
      <c r="S4" s="243">
        <f t="shared" si="1"/>
        <v>5685.7575697955817</v>
      </c>
      <c r="T4" s="243">
        <f t="shared" si="1"/>
        <v>5673.6953750644643</v>
      </c>
      <c r="U4" s="243">
        <f t="shared" si="1"/>
        <v>5902.5185442409156</v>
      </c>
      <c r="V4" s="243">
        <f t="shared" si="1"/>
        <v>5617.8518974747712</v>
      </c>
      <c r="W4" s="243">
        <f t="shared" si="1"/>
        <v>5510.7200932427231</v>
      </c>
      <c r="DA4" s="83"/>
    </row>
    <row r="5" spans="1:105" ht="12" customHeight="1" x14ac:dyDescent="0.25">
      <c r="A5" s="99" t="s">
        <v>52</v>
      </c>
      <c r="B5" s="284">
        <v>30.096281227166578</v>
      </c>
      <c r="C5" s="284">
        <v>28.29579010498572</v>
      </c>
      <c r="D5" s="284">
        <v>27.699145284521698</v>
      </c>
      <c r="E5" s="284">
        <v>28.011523880653279</v>
      </c>
      <c r="F5" s="284">
        <v>29.278803027023141</v>
      </c>
      <c r="G5" s="284">
        <v>27.941856427345641</v>
      </c>
      <c r="H5" s="284">
        <v>26.322795638034339</v>
      </c>
      <c r="I5" s="284">
        <v>25.852017938873299</v>
      </c>
      <c r="J5" s="284">
        <v>25.335825311959439</v>
      </c>
      <c r="K5" s="284">
        <v>22.078021849816039</v>
      </c>
      <c r="L5" s="284">
        <v>25.606000323230351</v>
      </c>
      <c r="M5" s="284">
        <v>47.468883755683933</v>
      </c>
      <c r="N5" s="284">
        <v>14.60177359104291</v>
      </c>
      <c r="O5" s="284">
        <v>17.848957888253551</v>
      </c>
      <c r="P5" s="284">
        <v>12.734663447932011</v>
      </c>
      <c r="Q5" s="284">
        <v>13.07387199461829</v>
      </c>
      <c r="R5" s="284">
        <v>13.48933820424817</v>
      </c>
      <c r="S5" s="284">
        <v>13.73390542038748</v>
      </c>
      <c r="T5" s="284">
        <v>13.9896715527758</v>
      </c>
      <c r="U5" s="284">
        <v>14.254009814807491</v>
      </c>
      <c r="V5" s="284">
        <v>9.0144414581594621</v>
      </c>
      <c r="W5" s="284">
        <v>9.0147226682977717</v>
      </c>
      <c r="DA5" s="94" t="s">
        <v>1812</v>
      </c>
    </row>
    <row r="6" spans="1:105" ht="12" customHeight="1" x14ac:dyDescent="0.25">
      <c r="A6" s="99" t="s">
        <v>59</v>
      </c>
      <c r="B6" s="284">
        <v>6265.6111909508936</v>
      </c>
      <c r="C6" s="284">
        <v>6023.9089936308228</v>
      </c>
      <c r="D6" s="284">
        <v>5673.4320708346886</v>
      </c>
      <c r="E6" s="284">
        <v>5502.9904839594847</v>
      </c>
      <c r="F6" s="284">
        <v>5691.6025013970311</v>
      </c>
      <c r="G6" s="284">
        <v>5361.3497567126806</v>
      </c>
      <c r="H6" s="284">
        <v>5196.3694163549981</v>
      </c>
      <c r="I6" s="284">
        <v>5190.2548615461301</v>
      </c>
      <c r="J6" s="284">
        <v>4867.3555900012643</v>
      </c>
      <c r="K6" s="284">
        <v>4767.6256155666188</v>
      </c>
      <c r="L6" s="284">
        <v>4921.2154060371186</v>
      </c>
      <c r="M6" s="284">
        <v>5067.0024074887942</v>
      </c>
      <c r="N6" s="284">
        <v>4967.1637359987571</v>
      </c>
      <c r="O6" s="284">
        <v>4831.0545130148721</v>
      </c>
      <c r="P6" s="284">
        <v>5211.6110578974367</v>
      </c>
      <c r="Q6" s="284">
        <v>5113.7261280053817</v>
      </c>
      <c r="R6" s="284">
        <v>5407.3167156185154</v>
      </c>
      <c r="S6" s="284">
        <v>5672.0236643751941</v>
      </c>
      <c r="T6" s="284">
        <v>5659.7057035116886</v>
      </c>
      <c r="U6" s="284">
        <v>5888.2645344261082</v>
      </c>
      <c r="V6" s="284">
        <v>5608.8374560166121</v>
      </c>
      <c r="W6" s="284">
        <v>5501.7053705744256</v>
      </c>
      <c r="DA6" s="94" t="s">
        <v>1813</v>
      </c>
    </row>
    <row r="7" spans="1:105" ht="12" customHeight="1" x14ac:dyDescent="0.25">
      <c r="A7" s="49" t="s">
        <v>60</v>
      </c>
      <c r="B7" s="244">
        <v>7480.3921568627466</v>
      </c>
      <c r="C7" s="244">
        <v>7623.2009909714297</v>
      </c>
      <c r="D7" s="244">
        <v>8085.7199435629582</v>
      </c>
      <c r="E7" s="244">
        <v>7329.2140740032519</v>
      </c>
      <c r="F7" s="244">
        <v>7107.3578399859744</v>
      </c>
      <c r="G7" s="244">
        <v>6868.5768030831296</v>
      </c>
      <c r="H7" s="244">
        <v>7032.8439910425468</v>
      </c>
      <c r="I7" s="244">
        <v>7016.8321961220881</v>
      </c>
      <c r="J7" s="244">
        <v>6565.6956260204533</v>
      </c>
      <c r="K7" s="244">
        <v>5396.0098962994161</v>
      </c>
      <c r="L7" s="244">
        <v>5424.849002308446</v>
      </c>
      <c r="M7" s="244">
        <v>5189.6076903091734</v>
      </c>
      <c r="N7" s="244">
        <v>4834.8622910738313</v>
      </c>
      <c r="O7" s="244">
        <v>4480.9897711458943</v>
      </c>
      <c r="P7" s="244">
        <v>4344.410266754071</v>
      </c>
      <c r="Q7" s="244">
        <v>4194.9000000000005</v>
      </c>
      <c r="R7" s="244">
        <v>4668.1391824565908</v>
      </c>
      <c r="S7" s="244">
        <v>4487.3787553859174</v>
      </c>
      <c r="T7" s="244">
        <v>4446.7689672955858</v>
      </c>
      <c r="U7" s="244">
        <v>4280.4641606620944</v>
      </c>
      <c r="V7" s="244">
        <v>3539.2997583739998</v>
      </c>
      <c r="W7" s="244">
        <v>3789.0195414939508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434</v>
      </c>
      <c r="C10" s="243">
        <v>415</v>
      </c>
      <c r="D10" s="243">
        <v>450.17</v>
      </c>
      <c r="E10" s="243">
        <v>478</v>
      </c>
      <c r="F10" s="243">
        <v>492</v>
      </c>
      <c r="G10" s="243">
        <v>515.55999999999995</v>
      </c>
      <c r="H10" s="243">
        <v>501.63</v>
      </c>
      <c r="I10" s="243">
        <v>498.39</v>
      </c>
      <c r="J10" s="243">
        <v>487.51</v>
      </c>
      <c r="K10" s="243">
        <v>376.49</v>
      </c>
      <c r="L10" s="243">
        <v>395</v>
      </c>
      <c r="M10" s="243">
        <v>385.91</v>
      </c>
      <c r="N10" s="243">
        <v>379.37601651873717</v>
      </c>
      <c r="O10" s="243">
        <v>383.10859799594829</v>
      </c>
      <c r="P10" s="243">
        <v>402.20924492322212</v>
      </c>
      <c r="Q10" s="243">
        <v>393.03702881779287</v>
      </c>
      <c r="R10" s="243">
        <v>392</v>
      </c>
      <c r="S10" s="243">
        <v>388.35</v>
      </c>
      <c r="T10" s="243">
        <v>369.15</v>
      </c>
      <c r="U10" s="243">
        <v>333.78</v>
      </c>
      <c r="V10" s="243">
        <v>222.58</v>
      </c>
      <c r="W10" s="243">
        <v>243</v>
      </c>
      <c r="DA10" s="83" t="s">
        <v>1816</v>
      </c>
    </row>
    <row r="11" spans="1:105" ht="12" customHeight="1" x14ac:dyDescent="0.25">
      <c r="A11" s="107" t="s">
        <v>1817</v>
      </c>
      <c r="B11" s="284">
        <v>9129.32</v>
      </c>
      <c r="C11" s="284">
        <v>8926</v>
      </c>
      <c r="D11" s="284">
        <v>9317.26</v>
      </c>
      <c r="E11" s="284">
        <v>9491</v>
      </c>
      <c r="F11" s="284">
        <v>9667</v>
      </c>
      <c r="G11" s="284">
        <v>9999.3700000000008</v>
      </c>
      <c r="H11" s="284">
        <v>10008.36</v>
      </c>
      <c r="I11" s="284">
        <v>10112.030000000001</v>
      </c>
      <c r="J11" s="284">
        <v>9467.02</v>
      </c>
      <c r="K11" s="284">
        <v>8404.17</v>
      </c>
      <c r="L11" s="284">
        <v>9086.76</v>
      </c>
      <c r="M11" s="284">
        <v>9130.26</v>
      </c>
      <c r="N11" s="284">
        <v>8587.5987622581451</v>
      </c>
      <c r="O11" s="284">
        <v>8652.1457905364332</v>
      </c>
      <c r="P11" s="284">
        <v>8649.1</v>
      </c>
      <c r="Q11" s="284">
        <v>8840.82</v>
      </c>
      <c r="R11" s="284">
        <v>8888</v>
      </c>
      <c r="S11" s="284">
        <v>9071.15</v>
      </c>
      <c r="T11" s="284">
        <v>9080.99</v>
      </c>
      <c r="U11" s="284">
        <v>8908.94</v>
      </c>
      <c r="V11" s="284">
        <v>8513.7000000000007</v>
      </c>
      <c r="W11" s="284">
        <v>9889</v>
      </c>
      <c r="DA11" s="94" t="s">
        <v>1818</v>
      </c>
    </row>
    <row r="12" spans="1:105" ht="12" customHeight="1" x14ac:dyDescent="0.25">
      <c r="A12" s="49" t="s">
        <v>1819</v>
      </c>
      <c r="B12" s="244">
        <v>2361.0191521197012</v>
      </c>
      <c r="C12" s="244">
        <v>2320.6729088639208</v>
      </c>
      <c r="D12" s="244">
        <v>2411.4103990024951</v>
      </c>
      <c r="E12" s="244">
        <v>2308.0935960591141</v>
      </c>
      <c r="F12" s="244">
        <v>2336.69495694957</v>
      </c>
      <c r="G12" s="244">
        <v>2355.2413586291309</v>
      </c>
      <c r="H12" s="244">
        <v>2385.7032515337442</v>
      </c>
      <c r="I12" s="244">
        <v>2408.500245398774</v>
      </c>
      <c r="J12" s="244">
        <v>2289.6643419434199</v>
      </c>
      <c r="K12" s="244">
        <v>2019.6598031980329</v>
      </c>
      <c r="L12" s="244">
        <v>2081.3619512195128</v>
      </c>
      <c r="M12" s="244">
        <v>2088.9153658536588</v>
      </c>
      <c r="N12" s="244">
        <v>1968.360317292487</v>
      </c>
      <c r="O12" s="244">
        <v>1890.0834452431709</v>
      </c>
      <c r="P12" s="244">
        <v>1986.872761080708</v>
      </c>
      <c r="Q12" s="244">
        <v>2026.944225838052</v>
      </c>
      <c r="R12" s="244">
        <v>2176.790123456788</v>
      </c>
      <c r="S12" s="244">
        <v>2320.699252801991</v>
      </c>
      <c r="T12" s="244">
        <v>2318.402963885429</v>
      </c>
      <c r="U12" s="244">
        <v>1960.5769696969701</v>
      </c>
      <c r="V12" s="244">
        <v>1853.150303030304</v>
      </c>
      <c r="W12" s="244">
        <v>3377.333333333333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516.66666666666663</v>
      </c>
      <c r="C15" s="243">
        <v>461.45448355092128</v>
      </c>
      <c r="D15" s="243">
        <v>516.66666666666663</v>
      </c>
      <c r="E15" s="243">
        <v>516.66666666666663</v>
      </c>
      <c r="F15" s="243">
        <v>571.87884978241198</v>
      </c>
      <c r="G15" s="243">
        <v>571.87884978241198</v>
      </c>
      <c r="H15" s="243">
        <v>571.87884978241198</v>
      </c>
      <c r="I15" s="243">
        <v>571.87884978241198</v>
      </c>
      <c r="J15" s="243">
        <v>571.87884978241198</v>
      </c>
      <c r="K15" s="243">
        <v>571.87884978241198</v>
      </c>
      <c r="L15" s="243">
        <v>571.87884978241198</v>
      </c>
      <c r="M15" s="243">
        <v>516.66666666666663</v>
      </c>
      <c r="N15" s="243">
        <v>516.66666666666663</v>
      </c>
      <c r="O15" s="243">
        <v>516.66666666666663</v>
      </c>
      <c r="P15" s="243">
        <v>461.45448355092128</v>
      </c>
      <c r="Q15" s="243">
        <v>461.45448355092128</v>
      </c>
      <c r="R15" s="243">
        <v>461.45448355092128</v>
      </c>
      <c r="S15" s="243">
        <v>461.45448355092128</v>
      </c>
      <c r="T15" s="243">
        <v>461.45448355092128</v>
      </c>
      <c r="U15" s="243">
        <v>461.45448355092128</v>
      </c>
      <c r="V15" s="243">
        <v>406.24230043517588</v>
      </c>
      <c r="W15" s="243">
        <v>406.24230043517588</v>
      </c>
      <c r="DA15" s="83" t="s">
        <v>1821</v>
      </c>
    </row>
    <row r="16" spans="1:105" ht="12" customHeight="1" x14ac:dyDescent="0.25">
      <c r="A16" s="107" t="s">
        <v>1817</v>
      </c>
      <c r="B16" s="284">
        <v>10143.68888888889</v>
      </c>
      <c r="C16" s="284">
        <v>10143.68888888889</v>
      </c>
      <c r="D16" s="284">
        <v>10143.68888888889</v>
      </c>
      <c r="E16" s="284">
        <v>10143.68888888889</v>
      </c>
      <c r="F16" s="284">
        <v>11049.96464952952</v>
      </c>
      <c r="G16" s="284">
        <v>11049.96464952952</v>
      </c>
      <c r="H16" s="284">
        <v>11049.96464952952</v>
      </c>
      <c r="I16" s="284">
        <v>11049.96464952952</v>
      </c>
      <c r="J16" s="284">
        <v>11049.96464952952</v>
      </c>
      <c r="K16" s="284">
        <v>10143.68888888889</v>
      </c>
      <c r="L16" s="284">
        <v>10143.68888888889</v>
      </c>
      <c r="M16" s="284">
        <v>10143.68888888889</v>
      </c>
      <c r="N16" s="284">
        <v>9237.4131282482595</v>
      </c>
      <c r="O16" s="284">
        <v>9237.4131282482595</v>
      </c>
      <c r="P16" s="284">
        <v>9237.4131282482595</v>
      </c>
      <c r="Q16" s="284">
        <v>10143.68888888889</v>
      </c>
      <c r="R16" s="284">
        <v>10143.68888888889</v>
      </c>
      <c r="S16" s="284">
        <v>10143.68888888889</v>
      </c>
      <c r="T16" s="284">
        <v>10143.68888888889</v>
      </c>
      <c r="U16" s="284">
        <v>10143.68888888889</v>
      </c>
      <c r="V16" s="284">
        <v>9237.4131282482595</v>
      </c>
      <c r="W16" s="284">
        <v>11049.964649529509</v>
      </c>
      <c r="DA16" s="94" t="s">
        <v>1822</v>
      </c>
    </row>
    <row r="17" spans="1:105" ht="12" customHeight="1" x14ac:dyDescent="0.25">
      <c r="A17" s="49" t="s">
        <v>1819</v>
      </c>
      <c r="B17" s="244">
        <v>2623.3546134663352</v>
      </c>
      <c r="C17" s="244">
        <v>2623.3546134663352</v>
      </c>
      <c r="D17" s="244">
        <v>2623.3546134663352</v>
      </c>
      <c r="E17" s="244">
        <v>2623.3546134663352</v>
      </c>
      <c r="F17" s="244">
        <v>2623.3546134663352</v>
      </c>
      <c r="G17" s="244">
        <v>2623.3546134663352</v>
      </c>
      <c r="H17" s="244">
        <v>2623.3546134663352</v>
      </c>
      <c r="I17" s="244">
        <v>2623.3546134663352</v>
      </c>
      <c r="J17" s="244">
        <v>2623.3546134663352</v>
      </c>
      <c r="K17" s="244">
        <v>2623.3546134663352</v>
      </c>
      <c r="L17" s="244">
        <v>2381.0642216527558</v>
      </c>
      <c r="M17" s="244">
        <v>2381.0642216527558</v>
      </c>
      <c r="N17" s="244">
        <v>2138.7738298391769</v>
      </c>
      <c r="O17" s="244">
        <v>2138.7738298391769</v>
      </c>
      <c r="P17" s="244">
        <v>2138.7738298391769</v>
      </c>
      <c r="Q17" s="244">
        <v>2138.7738298391769</v>
      </c>
      <c r="R17" s="244">
        <v>2381.0642216527558</v>
      </c>
      <c r="S17" s="244">
        <v>2623.3546134663352</v>
      </c>
      <c r="T17" s="244">
        <v>2623.3546134663352</v>
      </c>
      <c r="U17" s="244">
        <v>2381.0642216527558</v>
      </c>
      <c r="V17" s="244">
        <v>2381.0642216527558</v>
      </c>
      <c r="W17" s="244">
        <v>3592.5161807206509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55.212183115745333</v>
      </c>
      <c r="E19" s="243">
        <v>0</v>
      </c>
      <c r="F19" s="243">
        <v>110.42436623149069</v>
      </c>
      <c r="G19" s="243">
        <v>0</v>
      </c>
      <c r="H19" s="243">
        <v>0</v>
      </c>
      <c r="I19" s="243">
        <v>55.212183115745333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55.212183115745333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906.27576064062794</v>
      </c>
      <c r="D20" s="284">
        <v>0</v>
      </c>
      <c r="E20" s="284">
        <v>0</v>
      </c>
      <c r="F20" s="284">
        <v>1812.5515212812561</v>
      </c>
      <c r="G20" s="284">
        <v>0</v>
      </c>
      <c r="H20" s="284">
        <v>0</v>
      </c>
      <c r="I20" s="284">
        <v>906.27576064062794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1812.5515212812561</v>
      </c>
      <c r="R20" s="284">
        <v>0</v>
      </c>
      <c r="S20" s="284">
        <v>906.27576064062794</v>
      </c>
      <c r="T20" s="284">
        <v>0</v>
      </c>
      <c r="U20" s="284">
        <v>0</v>
      </c>
      <c r="V20" s="284">
        <v>0</v>
      </c>
      <c r="W20" s="284">
        <v>1812.5515212812561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242.29039181357911</v>
      </c>
      <c r="D21" s="244">
        <v>0</v>
      </c>
      <c r="E21" s="244">
        <v>242.29039181357911</v>
      </c>
      <c r="F21" s="244">
        <v>242.29039181357911</v>
      </c>
      <c r="G21" s="244">
        <v>0</v>
      </c>
      <c r="H21" s="244">
        <v>242.29039181357911</v>
      </c>
      <c r="I21" s="244">
        <v>0</v>
      </c>
      <c r="J21" s="244">
        <v>242.29039181357911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242.29039181357911</v>
      </c>
      <c r="Q21" s="244">
        <v>0</v>
      </c>
      <c r="R21" s="244">
        <v>484.58078362715821</v>
      </c>
      <c r="S21" s="244">
        <v>484.58078362715821</v>
      </c>
      <c r="T21" s="244">
        <v>0</v>
      </c>
      <c r="U21" s="244">
        <v>0</v>
      </c>
      <c r="V21" s="244">
        <v>0</v>
      </c>
      <c r="W21" s="244">
        <v>1453.742350881475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55.212183115745347</v>
      </c>
      <c r="D23" s="243">
        <f t="shared" si="2"/>
        <v>0</v>
      </c>
      <c r="E23" s="243">
        <f t="shared" si="2"/>
        <v>0</v>
      </c>
      <c r="F23" s="243">
        <f t="shared" si="2"/>
        <v>55.212183115745347</v>
      </c>
      <c r="G23" s="243">
        <f t="shared" si="2"/>
        <v>0</v>
      </c>
      <c r="H23" s="243">
        <f t="shared" si="2"/>
        <v>0</v>
      </c>
      <c r="I23" s="243">
        <f t="shared" si="2"/>
        <v>55.212183115745347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55.212183115745347</v>
      </c>
      <c r="N23" s="243">
        <f t="shared" si="2"/>
        <v>0</v>
      </c>
      <c r="O23" s="243">
        <f t="shared" si="2"/>
        <v>0</v>
      </c>
      <c r="P23" s="243">
        <f t="shared" si="2"/>
        <v>55.212183115745347</v>
      </c>
      <c r="Q23" s="243">
        <f t="shared" si="2"/>
        <v>0</v>
      </c>
      <c r="R23" s="243">
        <f t="shared" si="2"/>
        <v>0</v>
      </c>
      <c r="S23" s="243">
        <f t="shared" si="2"/>
        <v>55.212183115745347</v>
      </c>
      <c r="T23" s="243">
        <f t="shared" si="2"/>
        <v>0</v>
      </c>
      <c r="U23" s="243">
        <f t="shared" si="2"/>
        <v>0</v>
      </c>
      <c r="V23" s="243">
        <f t="shared" si="2"/>
        <v>55.212183115745404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906.2757606406285</v>
      </c>
      <c r="D24" s="284">
        <f t="shared" si="3"/>
        <v>0</v>
      </c>
      <c r="E24" s="284">
        <f t="shared" si="3"/>
        <v>0</v>
      </c>
      <c r="F24" s="284">
        <f t="shared" si="3"/>
        <v>906.27576064062669</v>
      </c>
      <c r="G24" s="284">
        <f t="shared" si="3"/>
        <v>0</v>
      </c>
      <c r="H24" s="284">
        <f t="shared" si="3"/>
        <v>0</v>
      </c>
      <c r="I24" s="284">
        <f t="shared" si="3"/>
        <v>906.2757606406285</v>
      </c>
      <c r="J24" s="284">
        <f t="shared" si="3"/>
        <v>0</v>
      </c>
      <c r="K24" s="284">
        <f t="shared" si="3"/>
        <v>906.27576064063032</v>
      </c>
      <c r="L24" s="284">
        <f t="shared" si="3"/>
        <v>0</v>
      </c>
      <c r="M24" s="284">
        <f t="shared" si="3"/>
        <v>0</v>
      </c>
      <c r="N24" s="284">
        <f t="shared" si="3"/>
        <v>906.27576064063032</v>
      </c>
      <c r="O24" s="284">
        <f t="shared" si="3"/>
        <v>0</v>
      </c>
      <c r="P24" s="284">
        <f t="shared" si="3"/>
        <v>0</v>
      </c>
      <c r="Q24" s="284">
        <f t="shared" si="3"/>
        <v>906.27576064062669</v>
      </c>
      <c r="R24" s="284">
        <f t="shared" si="3"/>
        <v>0</v>
      </c>
      <c r="S24" s="284">
        <f t="shared" si="3"/>
        <v>906.2757606406285</v>
      </c>
      <c r="T24" s="284">
        <f t="shared" si="3"/>
        <v>0</v>
      </c>
      <c r="U24" s="284">
        <f t="shared" si="3"/>
        <v>0</v>
      </c>
      <c r="V24" s="284">
        <f t="shared" si="3"/>
        <v>906.27576064063032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242.29039181357894</v>
      </c>
      <c r="D25" s="244">
        <f t="shared" si="4"/>
        <v>0</v>
      </c>
      <c r="E25" s="244">
        <f t="shared" si="4"/>
        <v>242.29039181357894</v>
      </c>
      <c r="F25" s="244">
        <f t="shared" si="4"/>
        <v>242.29039181357894</v>
      </c>
      <c r="G25" s="244">
        <f t="shared" si="4"/>
        <v>0</v>
      </c>
      <c r="H25" s="244">
        <f t="shared" si="4"/>
        <v>242.29039181357894</v>
      </c>
      <c r="I25" s="244">
        <f t="shared" si="4"/>
        <v>0</v>
      </c>
      <c r="J25" s="244">
        <f t="shared" si="4"/>
        <v>242.29039181357894</v>
      </c>
      <c r="K25" s="244">
        <f t="shared" si="4"/>
        <v>0</v>
      </c>
      <c r="L25" s="244">
        <f t="shared" si="4"/>
        <v>242.29039181357939</v>
      </c>
      <c r="M25" s="244">
        <f t="shared" si="4"/>
        <v>0</v>
      </c>
      <c r="N25" s="244">
        <f t="shared" si="4"/>
        <v>242.29039181357894</v>
      </c>
      <c r="O25" s="244">
        <f t="shared" si="4"/>
        <v>0</v>
      </c>
      <c r="P25" s="244">
        <f t="shared" si="4"/>
        <v>242.29039181357894</v>
      </c>
      <c r="Q25" s="244">
        <f t="shared" si="4"/>
        <v>0</v>
      </c>
      <c r="R25" s="244">
        <f t="shared" si="4"/>
        <v>242.29039181357939</v>
      </c>
      <c r="S25" s="244">
        <f t="shared" si="4"/>
        <v>242.29039181357894</v>
      </c>
      <c r="T25" s="244">
        <f t="shared" si="4"/>
        <v>0</v>
      </c>
      <c r="U25" s="244">
        <f t="shared" si="4"/>
        <v>242.29039181357939</v>
      </c>
      <c r="V25" s="244">
        <f t="shared" si="4"/>
        <v>0</v>
      </c>
      <c r="W25" s="244">
        <f t="shared" si="4"/>
        <v>242.29039181357984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82.666666666666629</v>
      </c>
      <c r="C27" s="243">
        <f t="shared" si="5"/>
        <v>46.454483550921282</v>
      </c>
      <c r="D27" s="243">
        <f t="shared" si="5"/>
        <v>66.496666666666613</v>
      </c>
      <c r="E27" s="243">
        <f t="shared" si="5"/>
        <v>38.666666666666629</v>
      </c>
      <c r="F27" s="243">
        <f t="shared" si="5"/>
        <v>79.878849782411976</v>
      </c>
      <c r="G27" s="243">
        <f t="shared" si="5"/>
        <v>56.31884978241203</v>
      </c>
      <c r="H27" s="243">
        <f t="shared" si="5"/>
        <v>70.24884978241198</v>
      </c>
      <c r="I27" s="243">
        <f t="shared" si="5"/>
        <v>73.48884978241199</v>
      </c>
      <c r="J27" s="243">
        <f t="shared" si="5"/>
        <v>84.368849782411985</v>
      </c>
      <c r="K27" s="243">
        <f t="shared" si="5"/>
        <v>195.38884978241197</v>
      </c>
      <c r="L27" s="243">
        <f t="shared" si="5"/>
        <v>176.87884978241198</v>
      </c>
      <c r="M27" s="243">
        <f t="shared" si="5"/>
        <v>130.7566666666666</v>
      </c>
      <c r="N27" s="243">
        <f t="shared" si="5"/>
        <v>137.29065014792945</v>
      </c>
      <c r="O27" s="243">
        <f t="shared" si="5"/>
        <v>133.55806867071834</v>
      </c>
      <c r="P27" s="243">
        <f t="shared" si="5"/>
        <v>59.245238627699166</v>
      </c>
      <c r="Q27" s="243">
        <f t="shared" si="5"/>
        <v>68.417454733128409</v>
      </c>
      <c r="R27" s="243">
        <f t="shared" si="5"/>
        <v>69.454483550921282</v>
      </c>
      <c r="S27" s="243">
        <f t="shared" si="5"/>
        <v>73.104483550921259</v>
      </c>
      <c r="T27" s="243">
        <f t="shared" si="5"/>
        <v>92.304483550921304</v>
      </c>
      <c r="U27" s="243">
        <f t="shared" si="5"/>
        <v>127.67448355092131</v>
      </c>
      <c r="V27" s="243">
        <f t="shared" si="5"/>
        <v>183.66230043517587</v>
      </c>
      <c r="W27" s="243">
        <f t="shared" si="5"/>
        <v>163.24230043517588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1014.3688888888901</v>
      </c>
      <c r="C28" s="284">
        <f t="shared" si="6"/>
        <v>1217.6888888888898</v>
      </c>
      <c r="D28" s="284">
        <f t="shared" si="6"/>
        <v>826.42888888888956</v>
      </c>
      <c r="E28" s="284">
        <f t="shared" si="6"/>
        <v>652.68888888888978</v>
      </c>
      <c r="F28" s="284">
        <f t="shared" si="6"/>
        <v>1382.9646495295201</v>
      </c>
      <c r="G28" s="284">
        <f t="shared" si="6"/>
        <v>1050.5946495295193</v>
      </c>
      <c r="H28" s="284">
        <f t="shared" si="6"/>
        <v>1041.6046495295195</v>
      </c>
      <c r="I28" s="284">
        <f t="shared" si="6"/>
        <v>937.93464952951945</v>
      </c>
      <c r="J28" s="284">
        <f t="shared" si="6"/>
        <v>1582.9446495295197</v>
      </c>
      <c r="K28" s="284">
        <f t="shared" si="6"/>
        <v>1739.5188888888897</v>
      </c>
      <c r="L28" s="284">
        <f t="shared" si="6"/>
        <v>1056.9288888888896</v>
      </c>
      <c r="M28" s="284">
        <f t="shared" si="6"/>
        <v>1013.4288888888896</v>
      </c>
      <c r="N28" s="284">
        <f t="shared" si="6"/>
        <v>649.81436599011431</v>
      </c>
      <c r="O28" s="284">
        <f t="shared" si="6"/>
        <v>585.26733771182626</v>
      </c>
      <c r="P28" s="284">
        <f t="shared" si="6"/>
        <v>588.31312824825909</v>
      </c>
      <c r="Q28" s="284">
        <f t="shared" si="6"/>
        <v>1302.8688888888901</v>
      </c>
      <c r="R28" s="284">
        <f t="shared" si="6"/>
        <v>1255.6888888888898</v>
      </c>
      <c r="S28" s="284">
        <f t="shared" si="6"/>
        <v>1072.5388888888901</v>
      </c>
      <c r="T28" s="284">
        <f t="shared" si="6"/>
        <v>1062.69888888889</v>
      </c>
      <c r="U28" s="284">
        <f t="shared" si="6"/>
        <v>1234.7488888888893</v>
      </c>
      <c r="V28" s="284">
        <f t="shared" si="6"/>
        <v>723.71312824825873</v>
      </c>
      <c r="W28" s="284">
        <f t="shared" si="6"/>
        <v>1160.9646495295092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262.33546134663402</v>
      </c>
      <c r="C29" s="244">
        <f t="shared" si="7"/>
        <v>302.68170460241436</v>
      </c>
      <c r="D29" s="244">
        <f t="shared" si="7"/>
        <v>211.94421446384013</v>
      </c>
      <c r="E29" s="244">
        <f t="shared" si="7"/>
        <v>315.26101740722106</v>
      </c>
      <c r="F29" s="244">
        <f t="shared" si="7"/>
        <v>286.65965651676515</v>
      </c>
      <c r="G29" s="244">
        <f t="shared" si="7"/>
        <v>268.11325483720429</v>
      </c>
      <c r="H29" s="244">
        <f t="shared" si="7"/>
        <v>237.65136193259104</v>
      </c>
      <c r="I29" s="244">
        <f t="shared" si="7"/>
        <v>214.85436806756115</v>
      </c>
      <c r="J29" s="244">
        <f t="shared" si="7"/>
        <v>333.69027152291528</v>
      </c>
      <c r="K29" s="244">
        <f t="shared" si="7"/>
        <v>603.69481026830226</v>
      </c>
      <c r="L29" s="244">
        <f t="shared" si="7"/>
        <v>299.70227043324303</v>
      </c>
      <c r="M29" s="244">
        <f t="shared" si="7"/>
        <v>292.14885579909696</v>
      </c>
      <c r="N29" s="244">
        <f t="shared" si="7"/>
        <v>170.41351254668984</v>
      </c>
      <c r="O29" s="244">
        <f t="shared" si="7"/>
        <v>248.69038459600597</v>
      </c>
      <c r="P29" s="244">
        <f t="shared" si="7"/>
        <v>151.90106875846891</v>
      </c>
      <c r="Q29" s="244">
        <f t="shared" si="7"/>
        <v>111.82960400112484</v>
      </c>
      <c r="R29" s="244">
        <f t="shared" si="7"/>
        <v>204.27409819596778</v>
      </c>
      <c r="S29" s="244">
        <f t="shared" si="7"/>
        <v>302.65536066434424</v>
      </c>
      <c r="T29" s="244">
        <f t="shared" si="7"/>
        <v>304.95164958090618</v>
      </c>
      <c r="U29" s="244">
        <f t="shared" si="7"/>
        <v>420.48725195578572</v>
      </c>
      <c r="V29" s="244">
        <f t="shared" si="7"/>
        <v>527.91391862245177</v>
      </c>
      <c r="W29" s="244">
        <f t="shared" si="7"/>
        <v>215.18284738731791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2640.307566638005</v>
      </c>
      <c r="C32" s="212">
        <v>2680.5340498710229</v>
      </c>
      <c r="D32" s="212">
        <v>2719.0975064488389</v>
      </c>
      <c r="E32" s="212">
        <v>2797.7619948409279</v>
      </c>
      <c r="F32" s="212">
        <v>2867.3473774720551</v>
      </c>
      <c r="G32" s="212">
        <v>2736.3882201203778</v>
      </c>
      <c r="H32" s="212">
        <v>2771.4937231298359</v>
      </c>
      <c r="I32" s="212">
        <v>2837.4820292347372</v>
      </c>
      <c r="J32" s="212">
        <v>2567.3593293207218</v>
      </c>
      <c r="K32" s="212">
        <v>2433.2138435081679</v>
      </c>
      <c r="L32" s="212">
        <v>2411.822871883061</v>
      </c>
      <c r="M32" s="212">
        <v>2246.1546001719689</v>
      </c>
      <c r="N32" s="212">
        <v>2355.8350816852958</v>
      </c>
      <c r="O32" s="212">
        <v>2020.103611349957</v>
      </c>
      <c r="P32" s="212">
        <v>2243.8138435081678</v>
      </c>
      <c r="Q32" s="212">
        <v>2372.3773860705069</v>
      </c>
      <c r="R32" s="212">
        <v>2314.0466036113498</v>
      </c>
      <c r="S32" s="212">
        <v>2286.3755803955291</v>
      </c>
      <c r="T32" s="212">
        <v>2060.8692175408419</v>
      </c>
      <c r="U32" s="212">
        <v>2057.7553740326739</v>
      </c>
      <c r="V32" s="212">
        <v>2040.459157351677</v>
      </c>
      <c r="W32" s="212">
        <v>3285.2551075489</v>
      </c>
      <c r="DA32" s="109" t="s">
        <v>1827</v>
      </c>
    </row>
    <row r="33" spans="1:105" ht="12" customHeight="1" x14ac:dyDescent="0.25">
      <c r="A33" s="24" t="s">
        <v>30</v>
      </c>
      <c r="B33" s="215">
        <v>2.546087704213241</v>
      </c>
      <c r="C33" s="215">
        <v>1.2730868443680139</v>
      </c>
      <c r="D33" s="215">
        <v>1.270077386070507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155.04436801375755</v>
      </c>
      <c r="C34" s="206">
        <f t="shared" si="8"/>
        <v>185.43035253654344</v>
      </c>
      <c r="D34" s="206">
        <f t="shared" si="8"/>
        <v>183.5625967325881</v>
      </c>
      <c r="E34" s="206">
        <f t="shared" si="8"/>
        <v>195.41891659501294</v>
      </c>
      <c r="F34" s="206">
        <f t="shared" si="8"/>
        <v>209.51564918314699</v>
      </c>
      <c r="G34" s="206">
        <f t="shared" si="8"/>
        <v>196.90937231298361</v>
      </c>
      <c r="H34" s="206">
        <f t="shared" si="8"/>
        <v>197.55417024935505</v>
      </c>
      <c r="I34" s="206">
        <f t="shared" si="8"/>
        <v>203.97437661220977</v>
      </c>
      <c r="J34" s="206">
        <f t="shared" si="8"/>
        <v>209.56337059329314</v>
      </c>
      <c r="K34" s="206">
        <f t="shared" si="8"/>
        <v>129.8748065348237</v>
      </c>
      <c r="L34" s="206">
        <f t="shared" si="8"/>
        <v>73.397334479793642</v>
      </c>
      <c r="M34" s="206">
        <f t="shared" si="8"/>
        <v>44.014531384350818</v>
      </c>
      <c r="N34" s="206">
        <f t="shared" si="8"/>
        <v>55.230782459157339</v>
      </c>
      <c r="O34" s="206">
        <f t="shared" si="8"/>
        <v>62.525021496130691</v>
      </c>
      <c r="P34" s="206">
        <f t="shared" si="8"/>
        <v>60.738521066208079</v>
      </c>
      <c r="Q34" s="206">
        <f t="shared" si="8"/>
        <v>67.631556319862426</v>
      </c>
      <c r="R34" s="206">
        <f t="shared" si="8"/>
        <v>72.427687016337046</v>
      </c>
      <c r="S34" s="206">
        <f t="shared" si="8"/>
        <v>55.332846087704205</v>
      </c>
      <c r="T34" s="206">
        <f t="shared" si="8"/>
        <v>47.46345657781599</v>
      </c>
      <c r="U34" s="206">
        <f t="shared" si="8"/>
        <v>33.79148753224419</v>
      </c>
      <c r="V34" s="206">
        <f t="shared" si="8"/>
        <v>62.296474634565769</v>
      </c>
      <c r="W34" s="206">
        <f t="shared" si="8"/>
        <v>169.75631986242476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7.690799656061909</v>
      </c>
      <c r="C36" s="206">
        <v>7.690799656061909</v>
      </c>
      <c r="D36" s="206">
        <v>6.592175408426483</v>
      </c>
      <c r="E36" s="206">
        <v>7.690799656061909</v>
      </c>
      <c r="F36" s="206">
        <v>9.8882201203783318</v>
      </c>
      <c r="G36" s="206">
        <v>9.8882201203783318</v>
      </c>
      <c r="H36" s="206">
        <v>9.8882201203783318</v>
      </c>
      <c r="I36" s="206">
        <v>8.7895098882201186</v>
      </c>
      <c r="J36" s="206">
        <v>7.690799656061909</v>
      </c>
      <c r="K36" s="206">
        <v>6.592175408426483</v>
      </c>
      <c r="L36" s="206">
        <v>8.7895098882201186</v>
      </c>
      <c r="M36" s="206">
        <v>6.592175408426483</v>
      </c>
      <c r="N36" s="206">
        <v>6.592175408426483</v>
      </c>
      <c r="O36" s="206">
        <v>4.3947549441100593</v>
      </c>
      <c r="P36" s="206">
        <v>4.3947549441100593</v>
      </c>
      <c r="Q36" s="206">
        <v>5.4934651762682716</v>
      </c>
      <c r="R36" s="206">
        <v>6.592175408426483</v>
      </c>
      <c r="S36" s="206">
        <v>7.690799656061909</v>
      </c>
      <c r="T36" s="206">
        <v>6.592175408426483</v>
      </c>
      <c r="U36" s="206">
        <v>6.8799656061908836</v>
      </c>
      <c r="V36" s="206">
        <v>16.087016337059332</v>
      </c>
      <c r="W36" s="206">
        <v>37.333533963886502</v>
      </c>
      <c r="DA36" s="71" t="s">
        <v>1830</v>
      </c>
    </row>
    <row r="37" spans="1:105" ht="12" customHeight="1" x14ac:dyDescent="0.25">
      <c r="A37" s="18" t="s">
        <v>69</v>
      </c>
      <c r="B37" s="206">
        <v>19.332158211521929</v>
      </c>
      <c r="C37" s="206">
        <v>16.27970765262253</v>
      </c>
      <c r="D37" s="206">
        <v>19.332158211521929</v>
      </c>
      <c r="E37" s="206">
        <v>23.402149613069639</v>
      </c>
      <c r="F37" s="206">
        <v>30.524505588993978</v>
      </c>
      <c r="G37" s="206">
        <v>27.47205503009458</v>
      </c>
      <c r="H37" s="206">
        <v>22.38460877042132</v>
      </c>
      <c r="I37" s="206">
        <v>20.349699054170252</v>
      </c>
      <c r="J37" s="206">
        <v>20.349699054170252</v>
      </c>
      <c r="K37" s="206">
        <v>16.27970765262253</v>
      </c>
      <c r="L37" s="206">
        <v>25.437059329320721</v>
      </c>
      <c r="M37" s="206">
        <v>18.314703353396389</v>
      </c>
      <c r="N37" s="206">
        <v>14.24479793637145</v>
      </c>
      <c r="O37" s="206">
        <v>13.22725709372313</v>
      </c>
      <c r="P37" s="206">
        <v>15.262252794496989</v>
      </c>
      <c r="Q37" s="206">
        <v>16.27970765262253</v>
      </c>
      <c r="R37" s="206">
        <v>14.24479793637145</v>
      </c>
      <c r="S37" s="206">
        <v>13.22725709372313</v>
      </c>
      <c r="T37" s="206">
        <v>12.209802235597589</v>
      </c>
      <c r="U37" s="206">
        <v>11.61865864144454</v>
      </c>
      <c r="V37" s="206">
        <v>28.824333619948401</v>
      </c>
      <c r="W37" s="206">
        <v>43.233877901977642</v>
      </c>
      <c r="DA37" s="71" t="s">
        <v>1831</v>
      </c>
    </row>
    <row r="38" spans="1:105" ht="12" customHeight="1" x14ac:dyDescent="0.25">
      <c r="A38" s="18" t="s">
        <v>70</v>
      </c>
      <c r="B38" s="206">
        <v>128.02141014617371</v>
      </c>
      <c r="C38" s="206">
        <v>161.45984522785901</v>
      </c>
      <c r="D38" s="206">
        <v>157.63826311263969</v>
      </c>
      <c r="E38" s="206">
        <v>164.32596732588141</v>
      </c>
      <c r="F38" s="206">
        <v>169.10292347377469</v>
      </c>
      <c r="G38" s="206">
        <v>159.54909716251069</v>
      </c>
      <c r="H38" s="206">
        <v>165.28134135855541</v>
      </c>
      <c r="I38" s="206">
        <v>174.83516766981941</v>
      </c>
      <c r="J38" s="206">
        <v>181.52287188306099</v>
      </c>
      <c r="K38" s="206">
        <v>107.0029234737747</v>
      </c>
      <c r="L38" s="206">
        <v>39.170765262252793</v>
      </c>
      <c r="M38" s="206">
        <v>19.10765262252794</v>
      </c>
      <c r="N38" s="206">
        <v>34.393809114359406</v>
      </c>
      <c r="O38" s="206">
        <v>44.903009458297497</v>
      </c>
      <c r="P38" s="206">
        <v>41.08151332760103</v>
      </c>
      <c r="Q38" s="206">
        <v>45.858383490971619</v>
      </c>
      <c r="R38" s="206">
        <v>51.59071367153912</v>
      </c>
      <c r="S38" s="206">
        <v>34.414789337919167</v>
      </c>
      <c r="T38" s="206">
        <v>28.661478933791919</v>
      </c>
      <c r="U38" s="206">
        <v>15.292863284608771</v>
      </c>
      <c r="V38" s="206">
        <v>17.385124677558039</v>
      </c>
      <c r="W38" s="206">
        <v>89.188907996560616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1614.2734307824589</v>
      </c>
      <c r="C40" s="206">
        <f t="shared" si="9"/>
        <v>1611.801375752364</v>
      </c>
      <c r="D40" s="206">
        <f t="shared" si="9"/>
        <v>1633.1470335339641</v>
      </c>
      <c r="E40" s="206">
        <f t="shared" si="9"/>
        <v>1674.828030954428</v>
      </c>
      <c r="F40" s="206">
        <f t="shared" si="9"/>
        <v>1024.7420464316419</v>
      </c>
      <c r="G40" s="206">
        <f t="shared" si="9"/>
        <v>882.09372312983658</v>
      </c>
      <c r="H40" s="206">
        <f t="shared" si="9"/>
        <v>899.97850386930349</v>
      </c>
      <c r="I40" s="206">
        <f t="shared" si="9"/>
        <v>947.69991401547713</v>
      </c>
      <c r="J40" s="206">
        <f t="shared" si="9"/>
        <v>828.71883061049004</v>
      </c>
      <c r="K40" s="206">
        <f t="shared" si="9"/>
        <v>953.65434221840064</v>
      </c>
      <c r="L40" s="206">
        <f t="shared" si="9"/>
        <v>984.0498710232157</v>
      </c>
      <c r="M40" s="206">
        <f t="shared" si="9"/>
        <v>788.04815133276009</v>
      </c>
      <c r="N40" s="206">
        <f t="shared" si="9"/>
        <v>673.19432502149607</v>
      </c>
      <c r="O40" s="206">
        <f t="shared" si="9"/>
        <v>612.96216680997418</v>
      </c>
      <c r="P40" s="206">
        <f t="shared" si="9"/>
        <v>600</v>
      </c>
      <c r="Q40" s="206">
        <f t="shared" si="9"/>
        <v>612.96216680997418</v>
      </c>
      <c r="R40" s="206">
        <f t="shared" si="9"/>
        <v>623.83920894239031</v>
      </c>
      <c r="S40" s="206">
        <f t="shared" si="9"/>
        <v>657.50335339638866</v>
      </c>
      <c r="T40" s="206">
        <f t="shared" si="9"/>
        <v>617.93645743766115</v>
      </c>
      <c r="U40" s="206">
        <f t="shared" si="9"/>
        <v>617.29303525365435</v>
      </c>
      <c r="V40" s="206">
        <f t="shared" si="9"/>
        <v>603.68323301805674</v>
      </c>
      <c r="W40" s="206">
        <f t="shared" si="9"/>
        <v>1636.253482373173</v>
      </c>
      <c r="DA40" s="71"/>
    </row>
    <row r="41" spans="1:105" ht="12" customHeight="1" x14ac:dyDescent="0.25">
      <c r="A41" s="18" t="s">
        <v>72</v>
      </c>
      <c r="B41" s="206">
        <v>1614.2734307824589</v>
      </c>
      <c r="C41" s="206">
        <v>1611.801375752364</v>
      </c>
      <c r="D41" s="206">
        <v>1633.1470335339641</v>
      </c>
      <c r="E41" s="206">
        <v>1674.828030954428</v>
      </c>
      <c r="F41" s="206">
        <v>1024.7420464316419</v>
      </c>
      <c r="G41" s="206">
        <v>882.09372312983658</v>
      </c>
      <c r="H41" s="206">
        <v>899.97850386930349</v>
      </c>
      <c r="I41" s="206">
        <v>947.69991401547713</v>
      </c>
      <c r="J41" s="206">
        <v>828.71883061049004</v>
      </c>
      <c r="K41" s="206">
        <v>953.65434221840064</v>
      </c>
      <c r="L41" s="206">
        <v>984.0498710232157</v>
      </c>
      <c r="M41" s="206">
        <v>788.04815133276009</v>
      </c>
      <c r="N41" s="206">
        <v>673.19432502149607</v>
      </c>
      <c r="O41" s="206">
        <v>612.96216680997418</v>
      </c>
      <c r="P41" s="206">
        <v>600</v>
      </c>
      <c r="Q41" s="206">
        <v>612.96216680997418</v>
      </c>
      <c r="R41" s="206">
        <v>623.83920894239031</v>
      </c>
      <c r="S41" s="206">
        <v>657.50335339638866</v>
      </c>
      <c r="T41" s="206">
        <v>617.93645743766115</v>
      </c>
      <c r="U41" s="206">
        <v>617.29303525365435</v>
      </c>
      <c r="V41" s="206">
        <v>603.68323301805674</v>
      </c>
      <c r="W41" s="206">
        <v>1636.253482373173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0.40601891659501288</v>
      </c>
      <c r="O43" s="206">
        <f t="shared" si="10"/>
        <v>0.40601891659501288</v>
      </c>
      <c r="P43" s="206">
        <f t="shared" si="10"/>
        <v>0.40601891659501288</v>
      </c>
      <c r="Q43" s="206">
        <f t="shared" si="10"/>
        <v>0.42992261392949266</v>
      </c>
      <c r="R43" s="206">
        <f t="shared" si="10"/>
        <v>0.45382631126397249</v>
      </c>
      <c r="S43" s="206">
        <f t="shared" si="10"/>
        <v>0.4336199484092863</v>
      </c>
      <c r="T43" s="206">
        <f t="shared" si="10"/>
        <v>0.45692175408426489</v>
      </c>
      <c r="U43" s="206">
        <f t="shared" si="10"/>
        <v>0.40748065348237317</v>
      </c>
      <c r="V43" s="206">
        <f t="shared" si="10"/>
        <v>0.41754084264832325</v>
      </c>
      <c r="W43" s="206">
        <f t="shared" si="10"/>
        <v>0.82621674924353306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2.3903697334479789E-2</v>
      </c>
      <c r="R44" s="206">
        <v>4.7807394668959592E-2</v>
      </c>
      <c r="S44" s="206">
        <v>5.1504729148753217E-2</v>
      </c>
      <c r="T44" s="206">
        <v>7.1023215821152189E-2</v>
      </c>
      <c r="U44" s="206">
        <v>7.2398968185726567E-2</v>
      </c>
      <c r="V44" s="206">
        <v>7.3086844368013756E-2</v>
      </c>
      <c r="W44" s="206">
        <v>8.4522785898538261E-2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0.40601891659501288</v>
      </c>
      <c r="O45" s="206">
        <v>0.40601891659501288</v>
      </c>
      <c r="P45" s="206">
        <v>0.40601891659501288</v>
      </c>
      <c r="Q45" s="206">
        <v>0.40601891659501288</v>
      </c>
      <c r="R45" s="206">
        <v>0.40601891659501288</v>
      </c>
      <c r="S45" s="206">
        <v>0.3821152192605331</v>
      </c>
      <c r="T45" s="206">
        <v>0.38589853826311271</v>
      </c>
      <c r="U45" s="206">
        <v>0.33508168529664661</v>
      </c>
      <c r="V45" s="206">
        <v>0.34445399828030948</v>
      </c>
      <c r="W45" s="206">
        <v>0.33619948409286332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0.40549447925213139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703.85494411006016</v>
      </c>
      <c r="G50" s="206">
        <v>716.80042992261383</v>
      </c>
      <c r="H50" s="206">
        <v>738.53542562338771</v>
      </c>
      <c r="I50" s="206">
        <v>770.15855546001706</v>
      </c>
      <c r="J50" s="206">
        <v>645.24221840068788</v>
      </c>
      <c r="K50" s="206">
        <v>543.49380911435935</v>
      </c>
      <c r="L50" s="206">
        <v>515.16672398968183</v>
      </c>
      <c r="M50" s="206">
        <v>588.89845227858984</v>
      </c>
      <c r="N50" s="206">
        <v>844.2008598452278</v>
      </c>
      <c r="O50" s="206">
        <v>563.55692175408421</v>
      </c>
      <c r="P50" s="206">
        <v>837.01152192605321</v>
      </c>
      <c r="Q50" s="206">
        <v>940.19294926913142</v>
      </c>
      <c r="R50" s="206">
        <v>873.81771281169381</v>
      </c>
      <c r="S50" s="206">
        <v>833.31599312123808</v>
      </c>
      <c r="T50" s="206">
        <v>665.81152192605327</v>
      </c>
      <c r="U50" s="206">
        <v>658.2963026655201</v>
      </c>
      <c r="V50" s="206">
        <v>622.83912295786752</v>
      </c>
      <c r="W50" s="206">
        <v>668.22080825451417</v>
      </c>
      <c r="DA50" s="71" t="s">
        <v>1842</v>
      </c>
    </row>
    <row r="51" spans="1:105" ht="12" customHeight="1" x14ac:dyDescent="0.25">
      <c r="A51" s="21" t="s">
        <v>38</v>
      </c>
      <c r="B51" s="209">
        <v>868.44368013757514</v>
      </c>
      <c r="C51" s="209">
        <v>882.02923473774717</v>
      </c>
      <c r="D51" s="209">
        <v>901.11779879621668</v>
      </c>
      <c r="E51" s="209">
        <v>927.51504729148746</v>
      </c>
      <c r="F51" s="209">
        <v>929.23473774720549</v>
      </c>
      <c r="G51" s="209">
        <v>940.58469475494405</v>
      </c>
      <c r="H51" s="209">
        <v>935.4256233877901</v>
      </c>
      <c r="I51" s="209">
        <v>915.64918314703345</v>
      </c>
      <c r="J51" s="209">
        <v>883.83490971625099</v>
      </c>
      <c r="K51" s="209">
        <v>806.19088564058461</v>
      </c>
      <c r="L51" s="209">
        <v>839.20894239036966</v>
      </c>
      <c r="M51" s="209">
        <v>825.19346517626821</v>
      </c>
      <c r="N51" s="209">
        <v>782.80309544282022</v>
      </c>
      <c r="O51" s="209">
        <v>780.65348237317278</v>
      </c>
      <c r="P51" s="209">
        <v>745.6577815993121</v>
      </c>
      <c r="Q51" s="209">
        <v>751.16079105760957</v>
      </c>
      <c r="R51" s="209">
        <v>743.50816852966466</v>
      </c>
      <c r="S51" s="209">
        <v>739.78976784178838</v>
      </c>
      <c r="T51" s="209">
        <v>729.2008598452278</v>
      </c>
      <c r="U51" s="209">
        <v>747.96706792777297</v>
      </c>
      <c r="V51" s="209">
        <v>751.22278589853818</v>
      </c>
      <c r="W51" s="209">
        <v>810.1982803095442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2640.3075666380046</v>
      </c>
      <c r="C52" s="286">
        <f t="shared" si="11"/>
        <v>2680.5340498710229</v>
      </c>
      <c r="D52" s="286">
        <f t="shared" si="11"/>
        <v>2719.0975064488393</v>
      </c>
      <c r="E52" s="286">
        <f t="shared" si="11"/>
        <v>2797.7619948409283</v>
      </c>
      <c r="F52" s="286">
        <f t="shared" si="11"/>
        <v>2867.3473774720533</v>
      </c>
      <c r="G52" s="286">
        <f t="shared" si="11"/>
        <v>2736.3882201203787</v>
      </c>
      <c r="H52" s="286">
        <f t="shared" si="11"/>
        <v>2771.4937231298368</v>
      </c>
      <c r="I52" s="286">
        <f t="shared" si="11"/>
        <v>2837.4820292347376</v>
      </c>
      <c r="J52" s="286">
        <f t="shared" si="11"/>
        <v>2567.3593293207218</v>
      </c>
      <c r="K52" s="286">
        <f t="shared" si="11"/>
        <v>2433.2138435081679</v>
      </c>
      <c r="L52" s="286">
        <f t="shared" si="11"/>
        <v>2411.8228718830605</v>
      </c>
      <c r="M52" s="286">
        <f t="shared" si="11"/>
        <v>2246.1546001719689</v>
      </c>
      <c r="N52" s="286">
        <f t="shared" si="11"/>
        <v>2355.8350816852972</v>
      </c>
      <c r="O52" s="286">
        <f t="shared" si="11"/>
        <v>2020.1036113499576</v>
      </c>
      <c r="P52" s="286">
        <f t="shared" si="11"/>
        <v>2243.8138435081682</v>
      </c>
      <c r="Q52" s="286">
        <f t="shared" si="11"/>
        <v>2372.3773860705069</v>
      </c>
      <c r="R52" s="286">
        <f t="shared" si="11"/>
        <v>2314.0466036113498</v>
      </c>
      <c r="S52" s="286">
        <f t="shared" si="11"/>
        <v>2286.3755803955291</v>
      </c>
      <c r="T52" s="286">
        <f t="shared" si="11"/>
        <v>2060.8692175408428</v>
      </c>
      <c r="U52" s="286">
        <f t="shared" si="11"/>
        <v>2057.7553740326739</v>
      </c>
      <c r="V52" s="286">
        <f t="shared" si="11"/>
        <v>2040.459157351675</v>
      </c>
      <c r="W52" s="286">
        <f t="shared" si="11"/>
        <v>3285.2551075489</v>
      </c>
      <c r="DA52" s="118"/>
    </row>
    <row r="53" spans="1:105" ht="12" customHeight="1" x14ac:dyDescent="0.25">
      <c r="A53" s="51" t="s">
        <v>52</v>
      </c>
      <c r="B53" s="243">
        <f>PPA_fec!B5</f>
        <v>102.5211531207172</v>
      </c>
      <c r="C53" s="243">
        <f>PPA_fec!C5</f>
        <v>103.8792831035272</v>
      </c>
      <c r="D53" s="243">
        <f>PPA_fec!D5</f>
        <v>106.0560521180186</v>
      </c>
      <c r="E53" s="243">
        <f>PPA_fec!E5</f>
        <v>115.2472424912317</v>
      </c>
      <c r="F53" s="243">
        <f>PPA_fec!F5</f>
        <v>117.9380261434608</v>
      </c>
      <c r="G53" s="243">
        <f>PPA_fec!G5</f>
        <v>114.4401845003662</v>
      </c>
      <c r="H53" s="243">
        <f>PPA_fec!H5</f>
        <v>113.05080880906181</v>
      </c>
      <c r="I53" s="243">
        <f>PPA_fec!I5</f>
        <v>112.98430521251539</v>
      </c>
      <c r="J53" s="243">
        <f>PPA_fec!J5</f>
        <v>106.8953499668814</v>
      </c>
      <c r="K53" s="243">
        <f>PPA_fec!K5</f>
        <v>88.704209375911105</v>
      </c>
      <c r="L53" s="243">
        <f>PPA_fec!L5</f>
        <v>86.055861725136083</v>
      </c>
      <c r="M53" s="243">
        <f>PPA_fec!M5</f>
        <v>78.018134979097525</v>
      </c>
      <c r="N53" s="243">
        <f>PPA_fec!N5</f>
        <v>85.367524160286195</v>
      </c>
      <c r="O53" s="243">
        <f>PPA_fec!O5</f>
        <v>73.897745513945296</v>
      </c>
      <c r="P53" s="243">
        <f>PPA_fec!P5</f>
        <v>85.787477323751929</v>
      </c>
      <c r="Q53" s="243">
        <f>PPA_fec!Q5</f>
        <v>92.162364033402838</v>
      </c>
      <c r="R53" s="243">
        <f>PPA_fec!R5</f>
        <v>89.506517637369882</v>
      </c>
      <c r="S53" s="243">
        <f>PPA_fec!S5</f>
        <v>84.119942079726059</v>
      </c>
      <c r="T53" s="243">
        <f>PPA_fec!T5</f>
        <v>72.153992725572863</v>
      </c>
      <c r="U53" s="243">
        <f>PPA_fec!U5</f>
        <v>68.073209975502081</v>
      </c>
      <c r="V53" s="243">
        <f>PPA_fec!V5</f>
        <v>47.651579436648888</v>
      </c>
      <c r="W53" s="243">
        <f>PPA_fec!W5</f>
        <v>72.934662623435358</v>
      </c>
      <c r="DA53" s="83"/>
    </row>
    <row r="54" spans="1:105" ht="12" customHeight="1" x14ac:dyDescent="0.25">
      <c r="A54" s="99" t="s">
        <v>59</v>
      </c>
      <c r="B54" s="284">
        <f>PPA_fec!B32</f>
        <v>2051.6013429141958</v>
      </c>
      <c r="C54" s="284">
        <f>PPA_fec!C32</f>
        <v>2083.0624092869662</v>
      </c>
      <c r="D54" s="284">
        <f>PPA_fec!D32</f>
        <v>2112.348038967531</v>
      </c>
      <c r="E54" s="284">
        <f>PPA_fec!E32</f>
        <v>2167.3360927951162</v>
      </c>
      <c r="F54" s="284">
        <f>PPA_fec!F32</f>
        <v>2221.4172701124839</v>
      </c>
      <c r="G54" s="284">
        <f>PPA_fec!G32</f>
        <v>2118.0707158686901</v>
      </c>
      <c r="H54" s="284">
        <f>PPA_fec!H32</f>
        <v>2148.1012827313648</v>
      </c>
      <c r="I54" s="284">
        <f>PPA_fec!I32</f>
        <v>2202.0050348560462</v>
      </c>
      <c r="J54" s="284">
        <f>PPA_fec!J32</f>
        <v>1987.7115649907321</v>
      </c>
      <c r="K54" s="284">
        <f>PPA_fec!K32</f>
        <v>1896.4587103511369</v>
      </c>
      <c r="L54" s="284">
        <f>PPA_fec!L32</f>
        <v>1881.6550104556629</v>
      </c>
      <c r="M54" s="284">
        <f>PPA_fec!M32</f>
        <v>1754.5305479623239</v>
      </c>
      <c r="N54" s="284">
        <f>PPA_fec!N32</f>
        <v>1836.6651248118981</v>
      </c>
      <c r="O54" s="284">
        <f>PPA_fec!O32</f>
        <v>1574.2248779693839</v>
      </c>
      <c r="P54" s="284">
        <f>PPA_fec!P32</f>
        <v>1773.295784355812</v>
      </c>
      <c r="Q54" s="284">
        <f>PPA_fec!Q32</f>
        <v>1889.85484242499</v>
      </c>
      <c r="R54" s="284">
        <f>PPA_fec!R32</f>
        <v>1841.104048905097</v>
      </c>
      <c r="S54" s="284">
        <f>PPA_fec!S32</f>
        <v>1791.7798572897209</v>
      </c>
      <c r="T54" s="284">
        <f>PPA_fec!T32</f>
        <v>1609.06011829</v>
      </c>
      <c r="U54" s="284">
        <f>PPA_fec!U32</f>
        <v>1667.142276792435</v>
      </c>
      <c r="V54" s="284">
        <f>PPA_fec!V32</f>
        <v>1665.841876185782</v>
      </c>
      <c r="W54" s="284">
        <f>PPA_fec!W32</f>
        <v>2685.887098916483</v>
      </c>
      <c r="DA54" s="94"/>
    </row>
    <row r="55" spans="1:105" ht="12" customHeight="1" x14ac:dyDescent="0.25">
      <c r="A55" s="52" t="s">
        <v>60</v>
      </c>
      <c r="B55" s="244">
        <f>PPA_fec!B83</f>
        <v>486.18507060309162</v>
      </c>
      <c r="C55" s="244">
        <f>PPA_fec!C83</f>
        <v>493.59235748052993</v>
      </c>
      <c r="D55" s="244">
        <f>PPA_fec!D83</f>
        <v>500.69341536328977</v>
      </c>
      <c r="E55" s="244">
        <f>PPA_fec!E83</f>
        <v>515.17865955458024</v>
      </c>
      <c r="F55" s="244">
        <f>PPA_fec!F83</f>
        <v>527.99208121610877</v>
      </c>
      <c r="G55" s="244">
        <f>PPA_fec!G83</f>
        <v>503.87731975132237</v>
      </c>
      <c r="H55" s="244">
        <f>PPA_fec!H83</f>
        <v>510.3416315894101</v>
      </c>
      <c r="I55" s="244">
        <f>PPA_fec!I83</f>
        <v>522.49268916617621</v>
      </c>
      <c r="J55" s="244">
        <f>PPA_fec!J83</f>
        <v>472.75241436310858</v>
      </c>
      <c r="K55" s="244">
        <f>PPA_fec!K83</f>
        <v>448.05092378111959</v>
      </c>
      <c r="L55" s="244">
        <f>PPA_fec!L83</f>
        <v>444.1119997022617</v>
      </c>
      <c r="M55" s="244">
        <f>PPA_fec!M83</f>
        <v>413.60591723054767</v>
      </c>
      <c r="N55" s="244">
        <f>PPA_fec!N83</f>
        <v>433.80243271311269</v>
      </c>
      <c r="O55" s="244">
        <f>PPA_fec!O83</f>
        <v>371.98098786662848</v>
      </c>
      <c r="P55" s="244">
        <f>PPA_fec!P83</f>
        <v>384.73058182860422</v>
      </c>
      <c r="Q55" s="244">
        <f>PPA_fec!Q83</f>
        <v>390.36017961211428</v>
      </c>
      <c r="R55" s="244">
        <f>PPA_fec!R83</f>
        <v>383.43603706888308</v>
      </c>
      <c r="S55" s="244">
        <f>PPA_fec!S83</f>
        <v>410.4757810260819</v>
      </c>
      <c r="T55" s="244">
        <f>PPA_fec!T83</f>
        <v>379.65510652527001</v>
      </c>
      <c r="U55" s="244">
        <f>PPA_fec!U83</f>
        <v>322.53988726473671</v>
      </c>
      <c r="V55" s="244">
        <f>PPA_fec!V83</f>
        <v>326.96570172924419</v>
      </c>
      <c r="W55" s="244">
        <f>PPA_fec!W83</f>
        <v>526.43334600898152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4296.5990848729243</v>
      </c>
      <c r="C57" s="205">
        <f t="shared" si="12"/>
        <v>4384.8775498725354</v>
      </c>
      <c r="D57" s="205">
        <f t="shared" si="12"/>
        <v>4429.1663977361532</v>
      </c>
      <c r="E57" s="205">
        <f t="shared" si="12"/>
        <v>4559.2607069975693</v>
      </c>
      <c r="F57" s="205">
        <f t="shared" si="12"/>
        <v>3075.7240828785034</v>
      </c>
      <c r="G57" s="205">
        <f t="shared" si="12"/>
        <v>2700.2424938388135</v>
      </c>
      <c r="H57" s="205">
        <f t="shared" si="12"/>
        <v>2745.0425991588468</v>
      </c>
      <c r="I57" s="205">
        <f t="shared" si="12"/>
        <v>2878.8745755589371</v>
      </c>
      <c r="J57" s="205">
        <f t="shared" si="12"/>
        <v>2618.181836998886</v>
      </c>
      <c r="K57" s="205">
        <f t="shared" si="12"/>
        <v>2654.6123829585285</v>
      </c>
      <c r="L57" s="205">
        <f t="shared" si="12"/>
        <v>2540.404504438663</v>
      </c>
      <c r="M57" s="205">
        <f t="shared" si="12"/>
        <v>1987.1188938011171</v>
      </c>
      <c r="N57" s="205">
        <f t="shared" si="12"/>
        <v>1754.2603346390874</v>
      </c>
      <c r="O57" s="205">
        <f t="shared" si="12"/>
        <v>1637.881153921245</v>
      </c>
      <c r="P57" s="205">
        <f t="shared" si="12"/>
        <v>1601.3652166792019</v>
      </c>
      <c r="Q57" s="205">
        <f t="shared" si="12"/>
        <v>1653.3497534392638</v>
      </c>
      <c r="R57" s="205">
        <f t="shared" si="12"/>
        <v>1694.0632946390674</v>
      </c>
      <c r="S57" s="205">
        <f t="shared" si="12"/>
        <v>1717.2190357191369</v>
      </c>
      <c r="T57" s="205">
        <f t="shared" si="12"/>
        <v>1599.5814407990008</v>
      </c>
      <c r="U57" s="205">
        <f t="shared" si="12"/>
        <v>1553.6743923608662</v>
      </c>
      <c r="V57" s="205">
        <f t="shared" si="12"/>
        <v>1606.1909547610778</v>
      </c>
      <c r="W57" s="205">
        <f t="shared" si="12"/>
        <v>4365.0077165986904</v>
      </c>
      <c r="DA57" s="112"/>
    </row>
    <row r="58" spans="1:105" ht="12" customHeight="1" x14ac:dyDescent="0.25">
      <c r="A58" s="51" t="s">
        <v>52</v>
      </c>
      <c r="B58" s="243">
        <f>PPA_emi!B5</f>
        <v>148.63801740713831</v>
      </c>
      <c r="C58" s="243">
        <f>PPA_emi!C5</f>
        <v>151.47420424959739</v>
      </c>
      <c r="D58" s="243">
        <f>PPA_emi!D5</f>
        <v>153.4956950174905</v>
      </c>
      <c r="E58" s="243">
        <f>PPA_emi!E5</f>
        <v>167.07088671199591</v>
      </c>
      <c r="F58" s="243">
        <f>PPA_emi!F5</f>
        <v>113.42970319893649</v>
      </c>
      <c r="G58" s="243">
        <f>PPA_emi!G5</f>
        <v>98.989523269837477</v>
      </c>
      <c r="H58" s="243">
        <f>PPA_emi!H5</f>
        <v>98.851486549336371</v>
      </c>
      <c r="I58" s="243">
        <f>PPA_emi!I5</f>
        <v>102.8891481129821</v>
      </c>
      <c r="J58" s="243">
        <f>PPA_emi!J5</f>
        <v>95.642279858423976</v>
      </c>
      <c r="K58" s="243">
        <f>PPA_emi!K5</f>
        <v>85.647641930210355</v>
      </c>
      <c r="L58" s="243">
        <f>PPA_emi!L5</f>
        <v>78.26363052048174</v>
      </c>
      <c r="M58" s="243">
        <f>PPA_emi!M5</f>
        <v>57.986811956333383</v>
      </c>
      <c r="N58" s="243">
        <f>PPA_emi!N5</f>
        <v>55.762213595328127</v>
      </c>
      <c r="O58" s="243">
        <f>PPA_emi!O5</f>
        <v>49.187422614564291</v>
      </c>
      <c r="P58" s="243">
        <f>PPA_emi!P5</f>
        <v>52.640334965197553</v>
      </c>
      <c r="Q58" s="243">
        <f>PPA_emi!Q5</f>
        <v>55.521608899930783</v>
      </c>
      <c r="R58" s="243">
        <f>PPA_emi!R5</f>
        <v>56.536084408845078</v>
      </c>
      <c r="S58" s="243">
        <f>PPA_emi!S5</f>
        <v>55.507381144052736</v>
      </c>
      <c r="T58" s="243">
        <f>PPA_emi!T5</f>
        <v>47.951294779698408</v>
      </c>
      <c r="U58" s="243">
        <f>PPA_emi!U5</f>
        <v>41.017957761330123</v>
      </c>
      <c r="V58" s="243">
        <f>PPA_emi!V5</f>
        <v>29.737562775507261</v>
      </c>
      <c r="W58" s="243">
        <f>PPA_emi!W5</f>
        <v>90.249512489129899</v>
      </c>
      <c r="DA58" s="83"/>
    </row>
    <row r="59" spans="1:105" ht="12" customHeight="1" x14ac:dyDescent="0.25">
      <c r="A59" s="99" t="s">
        <v>59</v>
      </c>
      <c r="B59" s="284">
        <f>PPA_emi!B32</f>
        <v>3982.7591998000962</v>
      </c>
      <c r="C59" s="284">
        <f>PPA_emi!C32</f>
        <v>4066.779145042256</v>
      </c>
      <c r="D59" s="284">
        <f>PPA_emi!D32</f>
        <v>4110.3210125384248</v>
      </c>
      <c r="E59" s="284">
        <f>PPA_emi!E32</f>
        <v>4221.4922190986663</v>
      </c>
      <c r="F59" s="284">
        <f>PPA_emi!F32</f>
        <v>2797.5014479771162</v>
      </c>
      <c r="G59" s="284">
        <f>PPA_emi!G32</f>
        <v>2479.8822948902321</v>
      </c>
      <c r="H59" s="284">
        <f>PPA_emi!H32</f>
        <v>2514.4156397839911</v>
      </c>
      <c r="I59" s="284">
        <f>PPA_emi!I32</f>
        <v>2615.2023040926192</v>
      </c>
      <c r="J59" s="284">
        <f>PPA_emi!J32</f>
        <v>2409.873774320371</v>
      </c>
      <c r="K59" s="284">
        <f>PPA_emi!K32</f>
        <v>2438.2495270461131</v>
      </c>
      <c r="L59" s="284">
        <f>PPA_emi!L32</f>
        <v>2352.6229397764268</v>
      </c>
      <c r="M59" s="284">
        <f>PPA_emi!M32</f>
        <v>1853.210378955026</v>
      </c>
      <c r="N59" s="284">
        <f>PPA_emi!N32</f>
        <v>1586.434779700068</v>
      </c>
      <c r="O59" s="284">
        <f>PPA_emi!O32</f>
        <v>1538.598331092368</v>
      </c>
      <c r="P59" s="284">
        <f>PPA_emi!P32</f>
        <v>1460.3330022555101</v>
      </c>
      <c r="Q59" s="284">
        <f>PPA_emi!Q32</f>
        <v>1495.8478502497089</v>
      </c>
      <c r="R59" s="284">
        <f>PPA_emi!R32</f>
        <v>1540.7372306164009</v>
      </c>
      <c r="S59" s="284">
        <f>PPA_emi!S32</f>
        <v>1547.690502317145</v>
      </c>
      <c r="T59" s="284">
        <f>PPA_emi!T32</f>
        <v>1475.034151309643</v>
      </c>
      <c r="U59" s="284">
        <f>PPA_emi!U32</f>
        <v>1466.523534945801</v>
      </c>
      <c r="V59" s="284">
        <f>PPA_emi!V32</f>
        <v>1531.6606861911109</v>
      </c>
      <c r="W59" s="284">
        <f>PPA_emi!W32</f>
        <v>3955.342215572553</v>
      </c>
      <c r="DA59" s="94"/>
    </row>
    <row r="60" spans="1:105" ht="12" customHeight="1" x14ac:dyDescent="0.25">
      <c r="A60" s="52" t="s">
        <v>60</v>
      </c>
      <c r="B60" s="244">
        <f>PPA_emi!B83</f>
        <v>165.20186766569</v>
      </c>
      <c r="C60" s="244">
        <f>PPA_emi!C83</f>
        <v>166.62420058068119</v>
      </c>
      <c r="D60" s="244">
        <f>PPA_emi!D83</f>
        <v>165.3496901802379</v>
      </c>
      <c r="E60" s="244">
        <f>PPA_emi!E83</f>
        <v>170.6976011869076</v>
      </c>
      <c r="F60" s="244">
        <f>PPA_emi!F83</f>
        <v>164.79293170245089</v>
      </c>
      <c r="G60" s="244">
        <f>PPA_emi!G83</f>
        <v>121.37067567874401</v>
      </c>
      <c r="H60" s="244">
        <f>PPA_emi!H83</f>
        <v>131.77547282551939</v>
      </c>
      <c r="I60" s="244">
        <f>PPA_emi!I83</f>
        <v>160.7831233533357</v>
      </c>
      <c r="J60" s="244">
        <f>PPA_emi!J83</f>
        <v>112.665782820091</v>
      </c>
      <c r="K60" s="244">
        <f>PPA_emi!K83</f>
        <v>130.7152139822052</v>
      </c>
      <c r="L60" s="244">
        <f>PPA_emi!L83</f>
        <v>109.5179341417544</v>
      </c>
      <c r="M60" s="244">
        <f>PPA_emi!M83</f>
        <v>75.921702889757725</v>
      </c>
      <c r="N60" s="244">
        <f>PPA_emi!N83</f>
        <v>112.06334134369121</v>
      </c>
      <c r="O60" s="244">
        <f>PPA_emi!O83</f>
        <v>50.095400214312761</v>
      </c>
      <c r="P60" s="244">
        <f>PPA_emi!P83</f>
        <v>88.39187945849423</v>
      </c>
      <c r="Q60" s="244">
        <f>PPA_emi!Q83</f>
        <v>101.9802942896242</v>
      </c>
      <c r="R60" s="244">
        <f>PPA_emi!R83</f>
        <v>96.78997961382143</v>
      </c>
      <c r="S60" s="244">
        <f>PPA_emi!S83</f>
        <v>114.02115225793899</v>
      </c>
      <c r="T60" s="244">
        <f>PPA_emi!T83</f>
        <v>76.595994709659365</v>
      </c>
      <c r="U60" s="244">
        <f>PPA_emi!U83</f>
        <v>46.132899653735187</v>
      </c>
      <c r="V60" s="244">
        <f>PPA_emi!V83</f>
        <v>44.792705794459657</v>
      </c>
      <c r="W60" s="244">
        <f>PPA_emi!W83</f>
        <v>319.41598853700748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69.346270108678752</v>
      </c>
      <c r="C63" s="289">
        <f t="shared" si="13"/>
        <v>68.182626759001735</v>
      </c>
      <c r="D63" s="289">
        <f t="shared" si="13"/>
        <v>61.530411365754489</v>
      </c>
      <c r="E63" s="289">
        <f t="shared" si="13"/>
        <v>58.60151439467213</v>
      </c>
      <c r="F63" s="289">
        <f t="shared" si="13"/>
        <v>59.509762250047032</v>
      </c>
      <c r="G63" s="289">
        <f t="shared" si="13"/>
        <v>54.197099129772759</v>
      </c>
      <c r="H63" s="289">
        <f t="shared" si="13"/>
        <v>52.474524326763429</v>
      </c>
      <c r="I63" s="289">
        <f t="shared" si="13"/>
        <v>51.871060693178634</v>
      </c>
      <c r="J63" s="289">
        <f t="shared" si="13"/>
        <v>51.969857668477445</v>
      </c>
      <c r="K63" s="289">
        <f t="shared" si="13"/>
        <v>58.641721824792263</v>
      </c>
      <c r="L63" s="289">
        <f t="shared" si="13"/>
        <v>64.825317274000881</v>
      </c>
      <c r="M63" s="289">
        <f t="shared" si="13"/>
        <v>123.00506272365041</v>
      </c>
      <c r="N63" s="289">
        <f t="shared" si="13"/>
        <v>38.488921163316967</v>
      </c>
      <c r="O63" s="289">
        <f t="shared" si="13"/>
        <v>46.589812866696143</v>
      </c>
      <c r="P63" s="289">
        <f t="shared" si="13"/>
        <v>31.661787014276452</v>
      </c>
      <c r="Q63" s="289">
        <f t="shared" si="13"/>
        <v>33.263715721500574</v>
      </c>
      <c r="R63" s="289">
        <f t="shared" si="13"/>
        <v>34.411577051653495</v>
      </c>
      <c r="S63" s="289">
        <f t="shared" si="13"/>
        <v>35.364762251544946</v>
      </c>
      <c r="T63" s="289">
        <f t="shared" si="13"/>
        <v>37.896983753963973</v>
      </c>
      <c r="U63" s="289">
        <f t="shared" si="13"/>
        <v>42.704805005714817</v>
      </c>
      <c r="V63" s="289">
        <f t="shared" si="13"/>
        <v>40.499781912837911</v>
      </c>
      <c r="W63" s="289">
        <f t="shared" si="13"/>
        <v>37.097624149373544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686.31740271464832</v>
      </c>
      <c r="C64" s="290">
        <f t="shared" si="14"/>
        <v>674.87217047174795</v>
      </c>
      <c r="D64" s="290">
        <f t="shared" si="14"/>
        <v>608.91636284000754</v>
      </c>
      <c r="E64" s="290">
        <f t="shared" si="14"/>
        <v>579.811451265355</v>
      </c>
      <c r="F64" s="290">
        <f t="shared" si="14"/>
        <v>588.76616338026599</v>
      </c>
      <c r="G64" s="290">
        <f t="shared" si="14"/>
        <v>536.16875430278913</v>
      </c>
      <c r="H64" s="290">
        <f t="shared" si="14"/>
        <v>519.20288802111418</v>
      </c>
      <c r="I64" s="290">
        <f t="shared" si="14"/>
        <v>513.27526337897837</v>
      </c>
      <c r="J64" s="290">
        <f t="shared" si="14"/>
        <v>514.13809097279443</v>
      </c>
      <c r="K64" s="290">
        <f t="shared" si="14"/>
        <v>567.29285766073485</v>
      </c>
      <c r="L64" s="290">
        <f t="shared" si="14"/>
        <v>541.58087217414334</v>
      </c>
      <c r="M64" s="290">
        <f t="shared" si="14"/>
        <v>554.96803020820812</v>
      </c>
      <c r="N64" s="290">
        <f t="shared" si="14"/>
        <v>578.41125016565411</v>
      </c>
      <c r="O64" s="290">
        <f t="shared" si="14"/>
        <v>558.36489929457673</v>
      </c>
      <c r="P64" s="290">
        <f t="shared" si="14"/>
        <v>602.56108241290258</v>
      </c>
      <c r="Q64" s="290">
        <f t="shared" si="14"/>
        <v>578.42215179195841</v>
      </c>
      <c r="R64" s="290">
        <f t="shared" si="14"/>
        <v>608.38396890397337</v>
      </c>
      <c r="S64" s="290">
        <f t="shared" si="14"/>
        <v>625.28165275353115</v>
      </c>
      <c r="T64" s="290">
        <f t="shared" si="14"/>
        <v>623.24765290036532</v>
      </c>
      <c r="U64" s="290">
        <f t="shared" si="14"/>
        <v>660.93884731809942</v>
      </c>
      <c r="V64" s="290">
        <f t="shared" si="14"/>
        <v>658.80139727928065</v>
      </c>
      <c r="W64" s="290">
        <f t="shared" si="14"/>
        <v>556.34597740665652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3168.2894864054447</v>
      </c>
      <c r="C65" s="291">
        <f t="shared" si="15"/>
        <v>3284.9097181486673</v>
      </c>
      <c r="D65" s="291">
        <f t="shared" si="15"/>
        <v>3353.1081838693653</v>
      </c>
      <c r="E65" s="291">
        <f t="shared" si="15"/>
        <v>3175.4405828764052</v>
      </c>
      <c r="F65" s="291">
        <f t="shared" si="15"/>
        <v>3041.6284414223451</v>
      </c>
      <c r="G65" s="291">
        <f t="shared" si="15"/>
        <v>2916.2942379209012</v>
      </c>
      <c r="H65" s="291">
        <f t="shared" si="15"/>
        <v>2947.9123132859058</v>
      </c>
      <c r="I65" s="291">
        <f t="shared" si="15"/>
        <v>2913.3616280617462</v>
      </c>
      <c r="J65" s="291">
        <f t="shared" si="15"/>
        <v>2867.5363046653492</v>
      </c>
      <c r="K65" s="291">
        <f t="shared" si="15"/>
        <v>2671.7419873164267</v>
      </c>
      <c r="L65" s="291">
        <f t="shared" si="15"/>
        <v>2606.3938562583576</v>
      </c>
      <c r="M65" s="291">
        <f t="shared" si="15"/>
        <v>2484.3551706980629</v>
      </c>
      <c r="N65" s="291">
        <f t="shared" si="15"/>
        <v>2456.28925181964</v>
      </c>
      <c r="O65" s="291">
        <f t="shared" si="15"/>
        <v>2370.7893862693386</v>
      </c>
      <c r="P65" s="291">
        <f t="shared" si="15"/>
        <v>2186.5568605364751</v>
      </c>
      <c r="Q65" s="291">
        <f t="shared" si="15"/>
        <v>2069.5685389496075</v>
      </c>
      <c r="R65" s="291">
        <f t="shared" si="15"/>
        <v>2144.5058630840758</v>
      </c>
      <c r="S65" s="291">
        <f t="shared" si="15"/>
        <v>1933.6321800284536</v>
      </c>
      <c r="T65" s="291">
        <f t="shared" si="15"/>
        <v>1918.0310914730769</v>
      </c>
      <c r="U65" s="291">
        <f t="shared" si="15"/>
        <v>2183.2675925616372</v>
      </c>
      <c r="V65" s="291">
        <f t="shared" si="15"/>
        <v>1909.882729202523</v>
      </c>
      <c r="W65" s="291">
        <f t="shared" si="15"/>
        <v>1121.8968243665468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0.23622385511685992</v>
      </c>
      <c r="C67" s="254">
        <f t="shared" si="16"/>
        <v>0.25031152555066793</v>
      </c>
      <c r="D67" s="254">
        <f t="shared" si="16"/>
        <v>0.23559111473003219</v>
      </c>
      <c r="E67" s="254">
        <f t="shared" si="16"/>
        <v>0.24110301776408305</v>
      </c>
      <c r="F67" s="254">
        <f t="shared" si="16"/>
        <v>0.23971143525093661</v>
      </c>
      <c r="G67" s="254">
        <f t="shared" si="16"/>
        <v>0.22197258224138067</v>
      </c>
      <c r="H67" s="254">
        <f t="shared" si="16"/>
        <v>0.22536692145418297</v>
      </c>
      <c r="I67" s="254">
        <f t="shared" si="16"/>
        <v>0.22669857985215475</v>
      </c>
      <c r="J67" s="254">
        <f t="shared" si="16"/>
        <v>0.2192680149471424</v>
      </c>
      <c r="K67" s="254">
        <f t="shared" si="16"/>
        <v>0.23560840759624718</v>
      </c>
      <c r="L67" s="254">
        <f t="shared" si="16"/>
        <v>0.21786294107629389</v>
      </c>
      <c r="M67" s="254">
        <f t="shared" si="16"/>
        <v>0.20216665797491001</v>
      </c>
      <c r="N67" s="254">
        <f t="shared" si="16"/>
        <v>0.22502087755478856</v>
      </c>
      <c r="O67" s="254">
        <f t="shared" si="16"/>
        <v>0.19288981218512571</v>
      </c>
      <c r="P67" s="254">
        <f t="shared" si="16"/>
        <v>0.21329066501225732</v>
      </c>
      <c r="Q67" s="254">
        <f t="shared" si="16"/>
        <v>0.23448773849786092</v>
      </c>
      <c r="R67" s="254">
        <f t="shared" si="16"/>
        <v>0.22833295315655583</v>
      </c>
      <c r="S67" s="254">
        <f t="shared" si="16"/>
        <v>0.21660858009456946</v>
      </c>
      <c r="T67" s="254">
        <f t="shared" si="16"/>
        <v>0.19545982046748711</v>
      </c>
      <c r="U67" s="254">
        <f t="shared" si="16"/>
        <v>0.20394634182845614</v>
      </c>
      <c r="V67" s="254">
        <f t="shared" si="16"/>
        <v>0.21408742670792022</v>
      </c>
      <c r="W67" s="254">
        <f t="shared" si="16"/>
        <v>0.30014264454088624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0.22472663275185839</v>
      </c>
      <c r="C68" s="293">
        <f t="shared" si="17"/>
        <v>0.23337020045787207</v>
      </c>
      <c r="D68" s="293">
        <f t="shared" si="17"/>
        <v>0.22671343710141512</v>
      </c>
      <c r="E68" s="293">
        <f t="shared" si="17"/>
        <v>0.22835697953799561</v>
      </c>
      <c r="F68" s="293">
        <f t="shared" si="17"/>
        <v>0.22979386263706258</v>
      </c>
      <c r="G68" s="293">
        <f t="shared" si="17"/>
        <v>0.2118204162730942</v>
      </c>
      <c r="H68" s="293">
        <f t="shared" si="17"/>
        <v>0.21463069701043574</v>
      </c>
      <c r="I68" s="293">
        <f t="shared" si="17"/>
        <v>0.21776092781133424</v>
      </c>
      <c r="J68" s="293">
        <f t="shared" si="17"/>
        <v>0.20996169491463332</v>
      </c>
      <c r="K68" s="293">
        <f t="shared" si="17"/>
        <v>0.22565687157103401</v>
      </c>
      <c r="L68" s="293">
        <f t="shared" si="17"/>
        <v>0.20707656089251425</v>
      </c>
      <c r="M68" s="293">
        <f t="shared" si="17"/>
        <v>0.19216654815550968</v>
      </c>
      <c r="N68" s="293">
        <f t="shared" si="17"/>
        <v>0.21387411960650793</v>
      </c>
      <c r="O68" s="293">
        <f t="shared" si="17"/>
        <v>0.18194618029798384</v>
      </c>
      <c r="P68" s="293">
        <f t="shared" si="17"/>
        <v>0.20502662523913609</v>
      </c>
      <c r="Q68" s="293">
        <f t="shared" si="17"/>
        <v>0.2137646555890732</v>
      </c>
      <c r="R68" s="293">
        <f t="shared" si="17"/>
        <v>0.20714491999382278</v>
      </c>
      <c r="S68" s="293">
        <f t="shared" si="17"/>
        <v>0.19752510511784294</v>
      </c>
      <c r="T68" s="293">
        <f t="shared" si="17"/>
        <v>0.17718994496084678</v>
      </c>
      <c r="U68" s="293">
        <f t="shared" si="17"/>
        <v>0.18713138451852127</v>
      </c>
      <c r="V68" s="293">
        <f t="shared" si="17"/>
        <v>0.19566602959768159</v>
      </c>
      <c r="W68" s="293">
        <f t="shared" si="17"/>
        <v>0.27160350883976975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0.20592169706315139</v>
      </c>
      <c r="C69" s="255">
        <f t="shared" si="18"/>
        <v>0.21269363536551419</v>
      </c>
      <c r="D69" s="255">
        <f t="shared" si="18"/>
        <v>0.20763509005783784</v>
      </c>
      <c r="E69" s="255">
        <f t="shared" si="18"/>
        <v>0.22320527227934203</v>
      </c>
      <c r="F69" s="255">
        <f t="shared" si="18"/>
        <v>0.22595678552127921</v>
      </c>
      <c r="G69" s="255">
        <f t="shared" si="18"/>
        <v>0.21393871923368582</v>
      </c>
      <c r="H69" s="255">
        <f t="shared" si="18"/>
        <v>0.21391664334670152</v>
      </c>
      <c r="I69" s="255">
        <f t="shared" si="18"/>
        <v>0.21693694661827506</v>
      </c>
      <c r="J69" s="255">
        <f t="shared" si="18"/>
        <v>0.20647236614684145</v>
      </c>
      <c r="K69" s="255">
        <f t="shared" si="18"/>
        <v>0.22184474982947761</v>
      </c>
      <c r="L69" s="255">
        <f t="shared" si="18"/>
        <v>0.21337566944665601</v>
      </c>
      <c r="M69" s="255">
        <f t="shared" si="18"/>
        <v>0.19800032303440065</v>
      </c>
      <c r="N69" s="255">
        <f t="shared" si="18"/>
        <v>0.2203877150448833</v>
      </c>
      <c r="O69" s="255">
        <f t="shared" si="18"/>
        <v>0.19680664830053091</v>
      </c>
      <c r="P69" s="255">
        <f t="shared" si="18"/>
        <v>0.19363624554364517</v>
      </c>
      <c r="Q69" s="255">
        <f t="shared" si="18"/>
        <v>0.19258555545637551</v>
      </c>
      <c r="R69" s="255">
        <f t="shared" si="18"/>
        <v>0.1761474535082779</v>
      </c>
      <c r="S69" s="255">
        <f t="shared" si="18"/>
        <v>0.17687590519559018</v>
      </c>
      <c r="T69" s="255">
        <f t="shared" si="18"/>
        <v>0.16375716924076181</v>
      </c>
      <c r="U69" s="255">
        <f t="shared" si="18"/>
        <v>0.16451273897937757</v>
      </c>
      <c r="V69" s="255">
        <f t="shared" si="18"/>
        <v>0.17643776718735879</v>
      </c>
      <c r="W69" s="255">
        <f t="shared" si="18"/>
        <v>0.15587248697462935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0.15934879212552039</v>
      </c>
      <c r="C71" s="254">
        <f>IF(PPA_ued!C$5=0,"",PPA_ued!C$5/C$10)</f>
        <v>0.16859536390898794</v>
      </c>
      <c r="D71" s="254">
        <f>IF(PPA_ued!D$5=0,"",PPA_ued!D$5/D$10)</f>
        <v>0.15919259392252849</v>
      </c>
      <c r="E71" s="254">
        <f>IF(PPA_ued!E$5=0,"",PPA_ued!E$5/E$10)</f>
        <v>0.1629072950846355</v>
      </c>
      <c r="F71" s="254">
        <f>IF(PPA_ued!F$5=0,"",PPA_ued!F$5/F$10)</f>
        <v>0.16420249310281898</v>
      </c>
      <c r="G71" s="254">
        <f>IF(PPA_ued!G$5=0,"",PPA_ued!G$5/G$10)</f>
        <v>0.15168162952838396</v>
      </c>
      <c r="H71" s="254">
        <f>IF(PPA_ued!H$5=0,"",PPA_ued!H$5/H$10)</f>
        <v>0.15412269591610567</v>
      </c>
      <c r="I71" s="254">
        <f>IF(PPA_ued!I$5=0,"",PPA_ued!I$5/I$10)</f>
        <v>0.15675302168041977</v>
      </c>
      <c r="J71" s="254">
        <f>IF(PPA_ued!J$5=0,"",PPA_ued!J$5/J$10)</f>
        <v>0.15095544094472377</v>
      </c>
      <c r="K71" s="254">
        <f>IF(PPA_ued!K$5=0,"",PPA_ued!K$5/K$10)</f>
        <v>0.16303969416063116</v>
      </c>
      <c r="L71" s="254">
        <f>IF(PPA_ued!L$5=0,"",PPA_ued!L$5/L$10)</f>
        <v>0.15091491700431633</v>
      </c>
      <c r="M71" s="254">
        <f>IF(PPA_ued!M$5=0,"",PPA_ued!M$5/M$10)</f>
        <v>0.13985398463485663</v>
      </c>
      <c r="N71" s="254">
        <f>IF(PPA_ued!N$5=0,"",PPA_ued!N$5/N$10)</f>
        <v>0.15651160011394979</v>
      </c>
      <c r="O71" s="254">
        <f>IF(PPA_ued!O$5=0,"",PPA_ued!O$5/O$10)</f>
        <v>0.13288327503939526</v>
      </c>
      <c r="P71" s="254">
        <f>IF(PPA_ued!P$5=0,"",PPA_ued!P$5/P$10)</f>
        <v>0.148096856945203</v>
      </c>
      <c r="Q71" s="254">
        <f>IF(PPA_ued!Q$5=0,"",PPA_ued!Q$5/Q$10)</f>
        <v>0.16308688464787158</v>
      </c>
      <c r="R71" s="254">
        <f>IF(PPA_ued!R$5=0,"",PPA_ued!R$5/R$10)</f>
        <v>0.15862585974757115</v>
      </c>
      <c r="S71" s="254">
        <f>IF(PPA_ued!S$5=0,"",PPA_ued!S$5/S$10)</f>
        <v>0.15303721167215042</v>
      </c>
      <c r="T71" s="254">
        <f>IF(PPA_ued!T$5=0,"",PPA_ued!T$5/T$10)</f>
        <v>0.13879456993467396</v>
      </c>
      <c r="U71" s="254">
        <f>IF(PPA_ued!U$5=0,"",PPA_ued!U$5/U$10)</f>
        <v>0.14494650547309426</v>
      </c>
      <c r="V71" s="254">
        <f>IF(PPA_ued!V$5=0,"",PPA_ued!V$5/V$10)</f>
        <v>0.15223206201325742</v>
      </c>
      <c r="W71" s="254">
        <f>IF(PPA_ued!W$5=0,"",PPA_ued!W$5/W$10)</f>
        <v>0.21678478234254145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0.13916285084480454</v>
      </c>
      <c r="C72" s="293">
        <f>IF(PPA_ued!C$32=0,"",PPA_ued!C$32/C$11)</f>
        <v>0.14441438206862761</v>
      </c>
      <c r="D72" s="293">
        <f>IF(PPA_ued!D$32=0,"",PPA_ued!D$32/D$11)</f>
        <v>0.14029550885429418</v>
      </c>
      <c r="E72" s="293">
        <f>IF(PPA_ued!E$32=0,"",PPA_ued!E$32/E$11)</f>
        <v>0.14129949265620756</v>
      </c>
      <c r="F72" s="293">
        <f>IF(PPA_ued!F$32=0,"",PPA_ued!F$32/F$11)</f>
        <v>0.14329896813766513</v>
      </c>
      <c r="G72" s="293">
        <f>IF(PPA_ued!G$32=0,"",PPA_ued!G$32/G$11)</f>
        <v>0.13168557509248391</v>
      </c>
      <c r="H72" s="293">
        <f>IF(PPA_ued!H$32=0,"",PPA_ued!H$32/H$11)</f>
        <v>0.13354136282340873</v>
      </c>
      <c r="I72" s="293">
        <f>IF(PPA_ued!I$32=0,"",PPA_ued!I$32/I$11)</f>
        <v>0.13685448412150319</v>
      </c>
      <c r="J72" s="293">
        <f>IF(PPA_ued!J$32=0,"",PPA_ued!J$32/J$11)</f>
        <v>0.13130961434545727</v>
      </c>
      <c r="K72" s="293">
        <f>IF(PPA_ued!K$32=0,"",PPA_ued!K$32/K$11)</f>
        <v>0.14216069420057006</v>
      </c>
      <c r="L72" s="293">
        <f>IF(PPA_ued!L$32=0,"",PPA_ued!L$32/L$11)</f>
        <v>0.13075543862423097</v>
      </c>
      <c r="M72" s="293">
        <f>IF(PPA_ued!M$32=0,"",PPA_ued!M$32/M$11)</f>
        <v>0.1210724788154828</v>
      </c>
      <c r="N72" s="293">
        <f>IF(PPA_ued!N$32=0,"",PPA_ued!N$32/N$11)</f>
        <v>0.13528125103686592</v>
      </c>
      <c r="O72" s="293">
        <f>IF(PPA_ued!O$32=0,"",PPA_ued!O$32/O$11)</f>
        <v>0.11395495655004954</v>
      </c>
      <c r="P72" s="293">
        <f>IF(PPA_ued!P$32=0,"",PPA_ued!P$32/P$11)</f>
        <v>0.12940616130235089</v>
      </c>
      <c r="Q72" s="293">
        <f>IF(PPA_ued!Q$32=0,"",PPA_ued!Q$32/Q$11)</f>
        <v>0.14020377361242858</v>
      </c>
      <c r="R72" s="293">
        <f>IF(PPA_ued!R$32=0,"",PPA_ued!R$32/R$11)</f>
        <v>0.1361764711079633</v>
      </c>
      <c r="S72" s="293">
        <f>IF(PPA_ued!S$32=0,"",PPA_ued!S$32/S$11)</f>
        <v>0.13271221912023051</v>
      </c>
      <c r="T72" s="293">
        <f>IF(PPA_ued!T$32=0,"",PPA_ued!T$32/T$11)</f>
        <v>0.11859897458881113</v>
      </c>
      <c r="U72" s="293">
        <f>IF(PPA_ued!U$32=0,"",PPA_ued!U$32/U$11)</f>
        <v>0.12476804774525251</v>
      </c>
      <c r="V72" s="293">
        <f>IF(PPA_ued!V$32=0,"",PPA_ued!V$32/V$11)</f>
        <v>0.13024446944537627</v>
      </c>
      <c r="W72" s="293">
        <f>IF(PPA_ued!W$32=0,"",PPA_ued!W$32/W$11)</f>
        <v>0.1903813166882698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0.1158848882952537</v>
      </c>
      <c r="C73" s="255">
        <f>IF(PPA_ued!C$83=0,"",PPA_ued!C$83/C$12)</f>
        <v>0.11989209359891075</v>
      </c>
      <c r="D73" s="255">
        <f>IF(PPA_ued!D$83=0,"",PPA_ued!D$83/D$12)</f>
        <v>0.11705908267120645</v>
      </c>
      <c r="E73" s="255">
        <f>IF(PPA_ued!E$83=0,"",PPA_ued!E$83/E$12)</f>
        <v>0.12635519502216191</v>
      </c>
      <c r="F73" s="255">
        <f>IF(PPA_ued!F$83=0,"",PPA_ued!F$83/F$12)</f>
        <v>0.12916376908993027</v>
      </c>
      <c r="G73" s="255">
        <f>IF(PPA_ued!G$83=0,"",PPA_ued!G$83/G$12)</f>
        <v>0.12271389134437322</v>
      </c>
      <c r="H73" s="255">
        <f>IF(PPA_ued!H$83=0,"",PPA_ued!H$83/H$12)</f>
        <v>0.12356226246168818</v>
      </c>
      <c r="I73" s="255">
        <f>IF(PPA_ued!I$83=0,"",PPA_ued!I$83/I$12)</f>
        <v>0.12506312151200216</v>
      </c>
      <c r="J73" s="255">
        <f>IF(PPA_ued!J$83=0,"",PPA_ued!J$83/J$12)</f>
        <v>0.12055445909058796</v>
      </c>
      <c r="K73" s="255">
        <f>IF(PPA_ued!K$83=0,"",PPA_ued!K$83/K$12)</f>
        <v>0.12907839728312814</v>
      </c>
      <c r="L73" s="255">
        <f>IF(PPA_ued!L$83=0,"",PPA_ued!L$83/L$12)</f>
        <v>0.12429515022733405</v>
      </c>
      <c r="M73" s="255">
        <f>IF(PPA_ued!M$83=0,"",PPA_ued!M$83/M$12)</f>
        <v>0.1158105157896988</v>
      </c>
      <c r="N73" s="255">
        <f>IF(PPA_ued!N$83=0,"",PPA_ued!N$83/N$12)</f>
        <v>0.1287002725272236</v>
      </c>
      <c r="O73" s="255">
        <f>IF(PPA_ued!O$83=0,"",PPA_ued!O$83/O$12)</f>
        <v>0.11554336353158473</v>
      </c>
      <c r="P73" s="255">
        <f>IF(PPA_ued!P$83=0,"",PPA_ued!P$83/P$12)</f>
        <v>0.11581941629316381</v>
      </c>
      <c r="Q73" s="255">
        <f>IF(PPA_ued!Q$83=0,"",PPA_ued!Q$83/Q$12)</f>
        <v>0.11505674890963725</v>
      </c>
      <c r="R73" s="255">
        <f>IF(PPA_ued!R$83=0,"",PPA_ued!R$83/R$12)</f>
        <v>0.10827817556907177</v>
      </c>
      <c r="S73" s="255">
        <f>IF(PPA_ued!S$83=0,"",PPA_ued!S$83/S$12)</f>
        <v>0.1112168705323298</v>
      </c>
      <c r="T73" s="255">
        <f>IF(PPA_ued!T$83=0,"",PPA_ued!T$83/T$12)</f>
        <v>0.1045535638649058</v>
      </c>
      <c r="U73" s="255">
        <f>IF(PPA_ued!U$83=0,"",PPA_ued!U$83/U$12)</f>
        <v>0.1062808993213207</v>
      </c>
      <c r="V73" s="255">
        <f>IF(PPA_ued!V$83=0,"",PPA_ued!V$83/V$12)</f>
        <v>0.11405048222796794</v>
      </c>
      <c r="W73" s="255">
        <f>IF(PPA_ued!W$83=0,"",PPA_ued!W$83/W$12)</f>
        <v>0.10300410386333193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1.6273100676463741</v>
      </c>
      <c r="C74" s="256">
        <f t="shared" si="19"/>
        <v>1.635822365354217</v>
      </c>
      <c r="D74" s="256">
        <f t="shared" si="19"/>
        <v>1.628910470195192</v>
      </c>
      <c r="E74" s="256">
        <f t="shared" si="19"/>
        <v>1.629609922289617</v>
      </c>
      <c r="F74" s="256">
        <f t="shared" si="19"/>
        <v>1.0726722918344695</v>
      </c>
      <c r="G74" s="256">
        <f t="shared" si="19"/>
        <v>0.98679071704234456</v>
      </c>
      <c r="H74" s="256">
        <f t="shared" si="19"/>
        <v>0.99045600437401715</v>
      </c>
      <c r="I74" s="256">
        <f t="shared" si="19"/>
        <v>1.0145877739128317</v>
      </c>
      <c r="J74" s="256">
        <f t="shared" si="19"/>
        <v>1.0197956347978805</v>
      </c>
      <c r="K74" s="256">
        <f t="shared" si="19"/>
        <v>1.0909901692533328</v>
      </c>
      <c r="L74" s="256">
        <f t="shared" si="19"/>
        <v>1.0533130496665415</v>
      </c>
      <c r="M74" s="256">
        <f t="shared" si="19"/>
        <v>0.88467592286344865</v>
      </c>
      <c r="N74" s="256">
        <f t="shared" si="19"/>
        <v>0.74464479635142355</v>
      </c>
      <c r="O74" s="256">
        <f t="shared" si="19"/>
        <v>0.81079066673551059</v>
      </c>
      <c r="P74" s="256">
        <f t="shared" si="19"/>
        <v>0.71368006811808071</v>
      </c>
      <c r="Q74" s="256">
        <f t="shared" si="19"/>
        <v>0.69691684094906747</v>
      </c>
      <c r="R74" s="256">
        <f t="shared" si="19"/>
        <v>0.73207829608758812</v>
      </c>
      <c r="S74" s="256">
        <f t="shared" si="19"/>
        <v>0.7510660323891617</v>
      </c>
      <c r="T74" s="256">
        <f t="shared" si="19"/>
        <v>0.77616834061295781</v>
      </c>
      <c r="U74" s="256">
        <f t="shared" si="19"/>
        <v>0.755033572973284</v>
      </c>
      <c r="V74" s="256">
        <f t="shared" si="19"/>
        <v>0.78717133296888109</v>
      </c>
      <c r="W74" s="256">
        <f t="shared" si="19"/>
        <v>1.3286662903494835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1.4498277953635494</v>
      </c>
      <c r="C75" s="257">
        <f t="shared" si="20"/>
        <v>1.4581752946700315</v>
      </c>
      <c r="D75" s="257">
        <f t="shared" si="20"/>
        <v>1.4473072677331165</v>
      </c>
      <c r="E75" s="257">
        <f t="shared" si="20"/>
        <v>1.4496736156156369</v>
      </c>
      <c r="F75" s="257">
        <f t="shared" si="20"/>
        <v>0.96177379686649711</v>
      </c>
      <c r="G75" s="257">
        <f t="shared" si="20"/>
        <v>0.8649891967757245</v>
      </c>
      <c r="H75" s="257">
        <f t="shared" si="20"/>
        <v>0.87439875566297354</v>
      </c>
      <c r="I75" s="257">
        <f t="shared" si="20"/>
        <v>0.91064991654774508</v>
      </c>
      <c r="J75" s="257">
        <f t="shared" si="20"/>
        <v>0.89472816065484717</v>
      </c>
      <c r="K75" s="257">
        <f t="shared" si="20"/>
        <v>0.9655420248125135</v>
      </c>
      <c r="L75" s="257">
        <f t="shared" si="20"/>
        <v>0.90945147665195814</v>
      </c>
      <c r="M75" s="257">
        <f t="shared" si="20"/>
        <v>0.74324786117829023</v>
      </c>
      <c r="N75" s="257">
        <f t="shared" si="20"/>
        <v>0.65320171978548791</v>
      </c>
      <c r="O75" s="257">
        <f t="shared" si="20"/>
        <v>0.66561465809917164</v>
      </c>
      <c r="P75" s="257">
        <f t="shared" si="20"/>
        <v>0.61361327558961865</v>
      </c>
      <c r="Q75" s="257">
        <f t="shared" si="20"/>
        <v>0.60243255999605028</v>
      </c>
      <c r="R75" s="257">
        <f t="shared" si="20"/>
        <v>0.63164209603034194</v>
      </c>
      <c r="S75" s="257">
        <f t="shared" si="20"/>
        <v>0.65985995439041911</v>
      </c>
      <c r="T75" s="257">
        <f t="shared" si="20"/>
        <v>0.6645688335235187</v>
      </c>
      <c r="U75" s="257">
        <f t="shared" si="20"/>
        <v>0.60255653841050694</v>
      </c>
      <c r="V75" s="257">
        <f t="shared" si="20"/>
        <v>0.6240624786643707</v>
      </c>
      <c r="W75" s="257">
        <f t="shared" si="20"/>
        <v>1.2374022068915547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1.9412929385895159</v>
      </c>
      <c r="C76" s="295">
        <f t="shared" si="21"/>
        <v>1.9523078746518774</v>
      </c>
      <c r="D76" s="295">
        <f t="shared" si="21"/>
        <v>1.9458540622630818</v>
      </c>
      <c r="E76" s="295">
        <f t="shared" si="21"/>
        <v>1.947779226826974</v>
      </c>
      <c r="F76" s="295">
        <f t="shared" si="21"/>
        <v>1.2593318174011772</v>
      </c>
      <c r="G76" s="295">
        <f t="shared" si="21"/>
        <v>1.1708212933169946</v>
      </c>
      <c r="H76" s="295">
        <f t="shared" si="21"/>
        <v>1.1705293693539667</v>
      </c>
      <c r="I76" s="295">
        <f t="shared" si="21"/>
        <v>1.1876459239175106</v>
      </c>
      <c r="J76" s="295">
        <f t="shared" si="21"/>
        <v>1.2123860507556121</v>
      </c>
      <c r="K76" s="295">
        <f t="shared" si="21"/>
        <v>1.2856855325865024</v>
      </c>
      <c r="L76" s="295">
        <f t="shared" si="21"/>
        <v>1.25029451557473</v>
      </c>
      <c r="M76" s="295">
        <f t="shared" si="21"/>
        <v>1.0562428685595169</v>
      </c>
      <c r="N76" s="295">
        <f t="shared" si="21"/>
        <v>0.86375831841558082</v>
      </c>
      <c r="O76" s="295">
        <f t="shared" si="21"/>
        <v>0.97736883251205431</v>
      </c>
      <c r="P76" s="295">
        <f t="shared" si="21"/>
        <v>0.82351349117203687</v>
      </c>
      <c r="Q76" s="295">
        <f t="shared" si="21"/>
        <v>0.79151467968317279</v>
      </c>
      <c r="R76" s="295">
        <f t="shared" si="21"/>
        <v>0.836855055276575</v>
      </c>
      <c r="S76" s="295">
        <f t="shared" si="21"/>
        <v>0.86377268726427703</v>
      </c>
      <c r="T76" s="295">
        <f t="shared" si="21"/>
        <v>0.91670543228503443</v>
      </c>
      <c r="U76" s="295">
        <f t="shared" si="21"/>
        <v>0.87966309496234329</v>
      </c>
      <c r="V76" s="295">
        <f t="shared" si="21"/>
        <v>0.91945142458424634</v>
      </c>
      <c r="W76" s="295">
        <f t="shared" si="21"/>
        <v>1.4726390462086745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0.3397921442975701</v>
      </c>
      <c r="C77" s="258">
        <f t="shared" si="22"/>
        <v>0.33757451479028178</v>
      </c>
      <c r="D77" s="258">
        <f t="shared" si="22"/>
        <v>0.33024139145162229</v>
      </c>
      <c r="E77" s="258">
        <f t="shared" si="22"/>
        <v>0.33133670819069161</v>
      </c>
      <c r="F77" s="258">
        <f t="shared" si="22"/>
        <v>0.31211250616275937</v>
      </c>
      <c r="G77" s="258">
        <f t="shared" si="22"/>
        <v>0.24087346447473335</v>
      </c>
      <c r="H77" s="258">
        <f t="shared" si="22"/>
        <v>0.25821031377572962</v>
      </c>
      <c r="I77" s="258">
        <f t="shared" si="22"/>
        <v>0.30772320204120485</v>
      </c>
      <c r="J77" s="258">
        <f t="shared" si="22"/>
        <v>0.23831878885668767</v>
      </c>
      <c r="K77" s="258">
        <f t="shared" si="22"/>
        <v>0.29174186915874273</v>
      </c>
      <c r="L77" s="258">
        <f t="shared" si="22"/>
        <v>0.24659980864101083</v>
      </c>
      <c r="M77" s="258">
        <f t="shared" si="22"/>
        <v>0.18356048529991964</v>
      </c>
      <c r="N77" s="258">
        <f t="shared" si="22"/>
        <v>0.2583280611010364</v>
      </c>
      <c r="O77" s="258">
        <f t="shared" si="22"/>
        <v>0.13467193713748124</v>
      </c>
      <c r="P77" s="258">
        <f t="shared" si="22"/>
        <v>0.22975007351474966</v>
      </c>
      <c r="Q77" s="258">
        <f t="shared" si="22"/>
        <v>0.26124666299456578</v>
      </c>
      <c r="R77" s="258">
        <f t="shared" si="22"/>
        <v>0.2524279677875802</v>
      </c>
      <c r="S77" s="258">
        <f t="shared" si="22"/>
        <v>0.27777802620392361</v>
      </c>
      <c r="T77" s="258">
        <f t="shared" si="22"/>
        <v>0.20175151971664868</v>
      </c>
      <c r="U77" s="258">
        <f t="shared" si="22"/>
        <v>0.14303006070027513</v>
      </c>
      <c r="V77" s="258">
        <f t="shared" si="22"/>
        <v>0.1369951207651495</v>
      </c>
      <c r="W77" s="258">
        <f t="shared" si="22"/>
        <v>0.60675485502310467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IT: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102.5211531207172</v>
      </c>
      <c r="C5" s="225">
        <v>103.8792831035272</v>
      </c>
      <c r="D5" s="225">
        <v>106.0560521180186</v>
      </c>
      <c r="E5" s="225">
        <v>115.2472424912317</v>
      </c>
      <c r="F5" s="225">
        <v>117.9380261434608</v>
      </c>
      <c r="G5" s="225">
        <v>114.4401845003662</v>
      </c>
      <c r="H5" s="225">
        <v>113.05080880906181</v>
      </c>
      <c r="I5" s="225">
        <v>112.98430521251539</v>
      </c>
      <c r="J5" s="225">
        <v>106.8953499668814</v>
      </c>
      <c r="K5" s="225">
        <v>88.704209375911105</v>
      </c>
      <c r="L5" s="225">
        <v>86.055861725136083</v>
      </c>
      <c r="M5" s="225">
        <v>78.018134979097525</v>
      </c>
      <c r="N5" s="225">
        <v>85.367524160286195</v>
      </c>
      <c r="O5" s="225">
        <v>73.897745513945296</v>
      </c>
      <c r="P5" s="225">
        <v>85.787477323751929</v>
      </c>
      <c r="Q5" s="225">
        <v>92.162364033402838</v>
      </c>
      <c r="R5" s="225">
        <v>89.506517637369882</v>
      </c>
      <c r="S5" s="225">
        <v>84.119942079726059</v>
      </c>
      <c r="T5" s="225">
        <v>72.153992725572863</v>
      </c>
      <c r="U5" s="225">
        <v>68.073209975502081</v>
      </c>
      <c r="V5" s="225">
        <v>47.651579436648888</v>
      </c>
      <c r="W5" s="225">
        <v>72.934662623435358</v>
      </c>
      <c r="DA5" s="89" t="s">
        <v>1844</v>
      </c>
    </row>
    <row r="6" spans="1:105" ht="12" customHeight="1" x14ac:dyDescent="0.25">
      <c r="A6" s="55" t="s">
        <v>92</v>
      </c>
      <c r="B6" s="261">
        <v>0.51260576560359972</v>
      </c>
      <c r="C6" s="261">
        <v>0.51939641551764959</v>
      </c>
      <c r="D6" s="261">
        <v>0.53028026059010958</v>
      </c>
      <c r="E6" s="261">
        <v>0.57623621245617596</v>
      </c>
      <c r="F6" s="261">
        <v>0.58969013071731058</v>
      </c>
      <c r="G6" s="261">
        <v>0.57220092250184429</v>
      </c>
      <c r="H6" s="261">
        <v>0.5652540440453192</v>
      </c>
      <c r="I6" s="261">
        <v>0.56492152606258084</v>
      </c>
      <c r="J6" s="261">
        <v>0.53447674983441917</v>
      </c>
      <c r="K6" s="261">
        <v>0.44352104687956628</v>
      </c>
      <c r="L6" s="261">
        <v>0.43027930862569708</v>
      </c>
      <c r="M6" s="261">
        <v>0.39009067489546589</v>
      </c>
      <c r="N6" s="261">
        <v>0.42683762080143811</v>
      </c>
      <c r="O6" s="261">
        <v>0.36948872756969381</v>
      </c>
      <c r="P6" s="261">
        <v>0.42893738661877379</v>
      </c>
      <c r="Q6" s="261">
        <v>0.46081182016702571</v>
      </c>
      <c r="R6" s="261">
        <v>0.44753258818686498</v>
      </c>
      <c r="S6" s="261">
        <v>0.42059971039863647</v>
      </c>
      <c r="T6" s="261">
        <v>0.36076996362788072</v>
      </c>
      <c r="U6" s="261">
        <v>0.34036604987747948</v>
      </c>
      <c r="V6" s="261">
        <v>0.2382578971832178</v>
      </c>
      <c r="W6" s="261">
        <v>0.36467331311717172</v>
      </c>
      <c r="DA6" s="67" t="s">
        <v>1845</v>
      </c>
    </row>
    <row r="7" spans="1:105" ht="12" customHeight="1" x14ac:dyDescent="0.25">
      <c r="A7" s="202" t="s">
        <v>93</v>
      </c>
      <c r="B7" s="226">
        <v>0.71764807184503954</v>
      </c>
      <c r="C7" s="226">
        <v>0.7271549817247096</v>
      </c>
      <c r="D7" s="226">
        <v>0.74239236482615345</v>
      </c>
      <c r="E7" s="226">
        <v>0.80673069743864623</v>
      </c>
      <c r="F7" s="226">
        <v>0.8255661830042349</v>
      </c>
      <c r="G7" s="226">
        <v>0.80108129150258189</v>
      </c>
      <c r="H7" s="226">
        <v>0.79135566166344662</v>
      </c>
      <c r="I7" s="226">
        <v>0.79089013648761297</v>
      </c>
      <c r="J7" s="226">
        <v>0.74826744976818693</v>
      </c>
      <c r="K7" s="226">
        <v>0.62092946563139284</v>
      </c>
      <c r="L7" s="226">
        <v>0.60239103207597622</v>
      </c>
      <c r="M7" s="226">
        <v>0.54612694485365243</v>
      </c>
      <c r="N7" s="226">
        <v>0.59757266912201312</v>
      </c>
      <c r="O7" s="226">
        <v>0.51728421859757123</v>
      </c>
      <c r="P7" s="226">
        <v>0.6005123412662835</v>
      </c>
      <c r="Q7" s="226">
        <v>0.64513654823383626</v>
      </c>
      <c r="R7" s="226">
        <v>0.62654562346161102</v>
      </c>
      <c r="S7" s="226">
        <v>0.58883959455809098</v>
      </c>
      <c r="T7" s="226">
        <v>0.50507794907903292</v>
      </c>
      <c r="U7" s="226">
        <v>0.47651246982847129</v>
      </c>
      <c r="V7" s="226">
        <v>0.33356105605650499</v>
      </c>
      <c r="W7" s="226">
        <v>0.51054263836404024</v>
      </c>
      <c r="DA7" s="174" t="s">
        <v>1846</v>
      </c>
    </row>
    <row r="8" spans="1:105" ht="12" customHeight="1" x14ac:dyDescent="0.25">
      <c r="A8" s="202" t="s">
        <v>94</v>
      </c>
      <c r="B8" s="226">
        <v>4.1008461248287977</v>
      </c>
      <c r="C8" s="226">
        <v>4.1551713241411967</v>
      </c>
      <c r="D8" s="226">
        <v>4.2422420847208766</v>
      </c>
      <c r="E8" s="226">
        <v>4.6098896996494076</v>
      </c>
      <c r="F8" s="226">
        <v>4.7175210457384846</v>
      </c>
      <c r="G8" s="226">
        <v>4.5776073800147543</v>
      </c>
      <c r="H8" s="226">
        <v>4.5220323523625536</v>
      </c>
      <c r="I8" s="226">
        <v>4.5193722085006467</v>
      </c>
      <c r="J8" s="226">
        <v>4.2758139986753534</v>
      </c>
      <c r="K8" s="226">
        <v>3.5481683750365298</v>
      </c>
      <c r="L8" s="226">
        <v>3.4422344690055771</v>
      </c>
      <c r="M8" s="226">
        <v>3.120725399163728</v>
      </c>
      <c r="N8" s="226">
        <v>3.414700966411504</v>
      </c>
      <c r="O8" s="226">
        <v>2.95590982055755</v>
      </c>
      <c r="P8" s="226">
        <v>3.4314990929501898</v>
      </c>
      <c r="Q8" s="226">
        <v>3.6864945613362048</v>
      </c>
      <c r="R8" s="226">
        <v>3.5802607054949198</v>
      </c>
      <c r="S8" s="226">
        <v>3.3647976831890918</v>
      </c>
      <c r="T8" s="226">
        <v>2.8861597090230449</v>
      </c>
      <c r="U8" s="226">
        <v>2.7229283990198359</v>
      </c>
      <c r="V8" s="226">
        <v>1.9060631774657431</v>
      </c>
      <c r="W8" s="226">
        <v>2.9173865049373742</v>
      </c>
      <c r="DA8" s="174" t="s">
        <v>1847</v>
      </c>
    </row>
    <row r="9" spans="1:105" ht="12" customHeight="1" x14ac:dyDescent="0.25">
      <c r="A9" s="202" t="s">
        <v>95</v>
      </c>
      <c r="B9" s="226">
        <v>2.0504230624143989</v>
      </c>
      <c r="C9" s="226">
        <v>2.0775856620705979</v>
      </c>
      <c r="D9" s="226">
        <v>2.1211210423604379</v>
      </c>
      <c r="E9" s="226">
        <v>2.3049448498247038</v>
      </c>
      <c r="F9" s="226">
        <v>2.3587605228692419</v>
      </c>
      <c r="G9" s="226">
        <v>2.2888036900073772</v>
      </c>
      <c r="H9" s="226">
        <v>2.2610161761812768</v>
      </c>
      <c r="I9" s="226">
        <v>2.2596861042503229</v>
      </c>
      <c r="J9" s="226">
        <v>2.1379069993376771</v>
      </c>
      <c r="K9" s="226">
        <v>1.7740841875182649</v>
      </c>
      <c r="L9" s="226">
        <v>1.721117234502789</v>
      </c>
      <c r="M9" s="226">
        <v>1.560362699581864</v>
      </c>
      <c r="N9" s="226">
        <v>1.707350483205752</v>
      </c>
      <c r="O9" s="226">
        <v>1.477954910278775</v>
      </c>
      <c r="P9" s="226">
        <v>1.7157495464750949</v>
      </c>
      <c r="Q9" s="226">
        <v>1.8432472806681031</v>
      </c>
      <c r="R9" s="226">
        <v>1.7901303527474599</v>
      </c>
      <c r="S9" s="226">
        <v>1.6823988415945459</v>
      </c>
      <c r="T9" s="226">
        <v>1.4430798545115231</v>
      </c>
      <c r="U9" s="226">
        <v>1.3614641995099179</v>
      </c>
      <c r="V9" s="226">
        <v>0.9530315887328713</v>
      </c>
      <c r="W9" s="226">
        <v>1.4586932524686871</v>
      </c>
      <c r="DA9" s="174" t="s">
        <v>1848</v>
      </c>
    </row>
    <row r="10" spans="1:105" ht="12" customHeight="1" x14ac:dyDescent="0.25">
      <c r="A10" s="56" t="s">
        <v>96</v>
      </c>
      <c r="B10" s="262">
        <v>1.235310484030508</v>
      </c>
      <c r="C10" s="262">
        <v>1.250686783839321</v>
      </c>
      <c r="D10" s="262">
        <v>1.275614237906374</v>
      </c>
      <c r="E10" s="262">
        <v>1.3862811390550831</v>
      </c>
      <c r="F10" s="262">
        <v>1.3812093128559171</v>
      </c>
      <c r="G10" s="262">
        <v>1.349999704726693</v>
      </c>
      <c r="H10" s="262">
        <v>1.326279649754081</v>
      </c>
      <c r="I10" s="262">
        <v>1.314931153968214</v>
      </c>
      <c r="J10" s="262">
        <v>1.2614719821864491</v>
      </c>
      <c r="K10" s="262">
        <v>1.047210192015066</v>
      </c>
      <c r="L10" s="262">
        <v>1.0265848052646791</v>
      </c>
      <c r="M10" s="262">
        <v>0.9490391765284043</v>
      </c>
      <c r="N10" s="262">
        <v>0.98987776208846934</v>
      </c>
      <c r="O10" s="262">
        <v>0.93031849128485966</v>
      </c>
      <c r="P10" s="262">
        <v>1.0025727634145309</v>
      </c>
      <c r="Q10" s="262">
        <v>1.061799210379478</v>
      </c>
      <c r="R10" s="262">
        <v>1.0381472123893409</v>
      </c>
      <c r="S10" s="262">
        <v>0.97119678579734059</v>
      </c>
      <c r="T10" s="262">
        <v>0.86098872478529975</v>
      </c>
      <c r="U10" s="262">
        <v>0.85069144722258583</v>
      </c>
      <c r="V10" s="262">
        <v>0.60002975392539559</v>
      </c>
      <c r="W10" s="262">
        <v>0.93203366783558028</v>
      </c>
      <c r="DA10" s="68" t="s">
        <v>1849</v>
      </c>
    </row>
    <row r="11" spans="1:105" ht="12" customHeight="1" x14ac:dyDescent="0.25">
      <c r="A11" s="37" t="s">
        <v>160</v>
      </c>
      <c r="B11" s="228">
        <v>1.02718541900217E-2</v>
      </c>
      <c r="C11" s="228">
        <v>8.7379770817810516E-3</v>
      </c>
      <c r="D11" s="228">
        <v>1.0290855537070509E-2</v>
      </c>
      <c r="E11" s="228">
        <v>1.3189917778899159E-2</v>
      </c>
      <c r="F11" s="228">
        <v>2.500397029578709E-2</v>
      </c>
      <c r="G11" s="228">
        <v>2.1005239181346821E-2</v>
      </c>
      <c r="H11" s="228">
        <v>1.7482872402364989E-2</v>
      </c>
      <c r="I11" s="228">
        <v>1.702784421182061E-2</v>
      </c>
      <c r="J11" s="228">
        <v>1.54648589265345E-2</v>
      </c>
      <c r="K11" s="228">
        <v>1.0642978872460769E-2</v>
      </c>
      <c r="L11" s="228">
        <v>1.397420662485725E-2</v>
      </c>
      <c r="M11" s="228">
        <v>9.0820567140958725E-3</v>
      </c>
      <c r="N11" s="228">
        <v>1.099358286311612E-2</v>
      </c>
      <c r="O11" s="228">
        <v>6.2463992026766044E-3</v>
      </c>
      <c r="P11" s="228">
        <v>1.214472333057574E-2</v>
      </c>
      <c r="Q11" s="228">
        <v>1.473993516640556E-2</v>
      </c>
      <c r="R11" s="228">
        <v>1.218206986331505E-2</v>
      </c>
      <c r="S11" s="228">
        <v>1.0836065457033859E-2</v>
      </c>
      <c r="T11" s="228">
        <v>7.4402815227955083E-3</v>
      </c>
      <c r="U11" s="228">
        <v>5.2954253253830524E-3</v>
      </c>
      <c r="V11" s="228">
        <v>8.8230582280291129E-3</v>
      </c>
      <c r="W11" s="228">
        <v>2.143967047691827E-2</v>
      </c>
      <c r="DA11" s="69" t="s">
        <v>1850</v>
      </c>
    </row>
    <row r="12" spans="1:105" ht="12" customHeight="1" x14ac:dyDescent="0.25">
      <c r="A12" s="37" t="s">
        <v>162</v>
      </c>
      <c r="B12" s="228">
        <v>0.85772013255824209</v>
      </c>
      <c r="C12" s="228">
        <v>0.86511894330230943</v>
      </c>
      <c r="D12" s="228">
        <v>0.86935354082073679</v>
      </c>
      <c r="E12" s="228">
        <v>0.94396644698601417</v>
      </c>
      <c r="F12" s="228">
        <v>0.83941145631723002</v>
      </c>
      <c r="G12" s="228">
        <v>0.67445226119449719</v>
      </c>
      <c r="H12" s="228">
        <v>0.70290303080075811</v>
      </c>
      <c r="I12" s="228">
        <v>0.79299877862834167</v>
      </c>
      <c r="J12" s="228">
        <v>0.62978915663755175</v>
      </c>
      <c r="K12" s="228">
        <v>0.62345855542595563</v>
      </c>
      <c r="L12" s="228">
        <v>0.54060164930274446</v>
      </c>
      <c r="M12" s="228">
        <v>0.39078427128961812</v>
      </c>
      <c r="N12" s="228">
        <v>0.5198586340630994</v>
      </c>
      <c r="O12" s="228">
        <v>0.2896551052967562</v>
      </c>
      <c r="P12" s="228">
        <v>0.47776465793985662</v>
      </c>
      <c r="Q12" s="228">
        <v>0.55535440093047372</v>
      </c>
      <c r="R12" s="228">
        <v>0.53385095468446409</v>
      </c>
      <c r="S12" s="228">
        <v>0.53895452024845869</v>
      </c>
      <c r="T12" s="228">
        <v>0.37678680715125368</v>
      </c>
      <c r="U12" s="228">
        <v>0.28149579680744741</v>
      </c>
      <c r="V12" s="228">
        <v>0.1848914019715133</v>
      </c>
      <c r="W12" s="228">
        <v>0.81158446079016311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2.0620787192830348E-3</v>
      </c>
      <c r="DA14" s="69" t="s">
        <v>1853</v>
      </c>
    </row>
    <row r="15" spans="1:105" ht="12" customHeight="1" x14ac:dyDescent="0.25">
      <c r="A15" s="37" t="s">
        <v>38</v>
      </c>
      <c r="B15" s="228">
        <v>0.36731849728224381</v>
      </c>
      <c r="C15" s="228">
        <v>0.37682986345523051</v>
      </c>
      <c r="D15" s="228">
        <v>0.39596984154856668</v>
      </c>
      <c r="E15" s="228">
        <v>0.42912477429016971</v>
      </c>
      <c r="F15" s="228">
        <v>0.5167938862428999</v>
      </c>
      <c r="G15" s="228">
        <v>0.65454220435084909</v>
      </c>
      <c r="H15" s="228">
        <v>0.60589374655095829</v>
      </c>
      <c r="I15" s="228">
        <v>0.50490453112805189</v>
      </c>
      <c r="J15" s="228">
        <v>0.61621796662236294</v>
      </c>
      <c r="K15" s="228">
        <v>0.41310865771664917</v>
      </c>
      <c r="L15" s="228">
        <v>0.47200894933707699</v>
      </c>
      <c r="M15" s="228">
        <v>0.54917284852469039</v>
      </c>
      <c r="N15" s="228">
        <v>0.4590255451622538</v>
      </c>
      <c r="O15" s="228">
        <v>0.6344169867854268</v>
      </c>
      <c r="P15" s="228">
        <v>0.51266338214409835</v>
      </c>
      <c r="Q15" s="228">
        <v>0.49170487428259901</v>
      </c>
      <c r="R15" s="228">
        <v>0.4921141878415618</v>
      </c>
      <c r="S15" s="228">
        <v>0.42140620009184798</v>
      </c>
      <c r="T15" s="228">
        <v>0.47676163611125061</v>
      </c>
      <c r="U15" s="228">
        <v>0.56390022508975535</v>
      </c>
      <c r="V15" s="228">
        <v>0.40631529372585318</v>
      </c>
      <c r="W15" s="228">
        <v>9.6947457849215907E-2</v>
      </c>
      <c r="DA15" s="69" t="s">
        <v>1854</v>
      </c>
    </row>
    <row r="16" spans="1:105" ht="12" customHeight="1" x14ac:dyDescent="0.25">
      <c r="A16" s="57" t="s">
        <v>1855</v>
      </c>
      <c r="B16" s="263">
        <v>2.9025024842284708</v>
      </c>
      <c r="C16" s="263">
        <v>2.9399360869803739</v>
      </c>
      <c r="D16" s="263">
        <v>3.0371215037038888</v>
      </c>
      <c r="E16" s="263">
        <v>3.294346675516739</v>
      </c>
      <c r="F16" s="263">
        <v>3.1342774985879021</v>
      </c>
      <c r="G16" s="263">
        <v>3.346773131369368</v>
      </c>
      <c r="H16" s="263">
        <v>3.2069733989615572</v>
      </c>
      <c r="I16" s="263">
        <v>2.9667664111994281</v>
      </c>
      <c r="J16" s="263">
        <v>3.1339612829854961</v>
      </c>
      <c r="K16" s="263">
        <v>2.4782945978419511</v>
      </c>
      <c r="L16" s="263">
        <v>2.62274612861856</v>
      </c>
      <c r="M16" s="263">
        <v>2.5769487513230098</v>
      </c>
      <c r="N16" s="263">
        <v>2.345434912743281</v>
      </c>
      <c r="O16" s="263">
        <v>2.618457793948505</v>
      </c>
      <c r="P16" s="263">
        <v>2.4590730994100829</v>
      </c>
      <c r="Q16" s="263">
        <v>2.4869084227643801</v>
      </c>
      <c r="R16" s="263">
        <v>2.4737699956518329</v>
      </c>
      <c r="S16" s="263">
        <v>2.2427685477751549</v>
      </c>
      <c r="T16" s="263">
        <v>2.2209493605503661</v>
      </c>
      <c r="U16" s="263">
        <v>2.385792430847649</v>
      </c>
      <c r="V16" s="263">
        <v>1.7013725492882199</v>
      </c>
      <c r="W16" s="263">
        <v>1.3378620346290011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84.551811607258742</v>
      </c>
      <c r="C17" s="296">
        <f t="shared" si="0"/>
        <v>85.676160544852522</v>
      </c>
      <c r="D17" s="296">
        <f t="shared" si="0"/>
        <v>87.35812172679104</v>
      </c>
      <c r="E17" s="296">
        <f t="shared" si="0"/>
        <v>94.948042827253744</v>
      </c>
      <c r="F17" s="296">
        <f t="shared" si="0"/>
        <v>97.965940341714585</v>
      </c>
      <c r="G17" s="296">
        <f t="shared" si="0"/>
        <v>94.06644475497832</v>
      </c>
      <c r="H17" s="296">
        <f t="shared" si="0"/>
        <v>93.251289972845697</v>
      </c>
      <c r="I17" s="296">
        <f t="shared" si="0"/>
        <v>93.97492342493679</v>
      </c>
      <c r="J17" s="296">
        <f t="shared" si="0"/>
        <v>87.839093097459454</v>
      </c>
      <c r="K17" s="296">
        <f t="shared" si="0"/>
        <v>73.2846801824507</v>
      </c>
      <c r="L17" s="296">
        <f t="shared" si="0"/>
        <v>70.382184016779362</v>
      </c>
      <c r="M17" s="296">
        <f t="shared" si="0"/>
        <v>63.14828855203362</v>
      </c>
      <c r="N17" s="296">
        <f t="shared" si="0"/>
        <v>70.673672162039793</v>
      </c>
      <c r="O17" s="296">
        <f t="shared" si="0"/>
        <v>59.209536454045029</v>
      </c>
      <c r="P17" s="296">
        <f t="shared" si="0"/>
        <v>70.68452620603901</v>
      </c>
      <c r="Q17" s="296">
        <f t="shared" si="0"/>
        <v>76.451503028155201</v>
      </c>
      <c r="R17" s="296">
        <f t="shared" si="0"/>
        <v>74.052864502433792</v>
      </c>
      <c r="S17" s="296">
        <f t="shared" si="0"/>
        <v>69.865410810246217</v>
      </c>
      <c r="T17" s="296">
        <f t="shared" si="0"/>
        <v>58.941524140550477</v>
      </c>
      <c r="U17" s="296">
        <f t="shared" si="0"/>
        <v>54.633694021756931</v>
      </c>
      <c r="V17" s="296">
        <f t="shared" si="0"/>
        <v>38.138435526689811</v>
      </c>
      <c r="W17" s="296">
        <f t="shared" si="0"/>
        <v>62.440444468463504</v>
      </c>
      <c r="DA17" s="70"/>
    </row>
    <row r="18" spans="1:105" ht="12" customHeight="1" x14ac:dyDescent="0.25">
      <c r="A18" s="60" t="s">
        <v>1858</v>
      </c>
      <c r="B18" s="331">
        <v>60.364290905354927</v>
      </c>
      <c r="C18" s="331">
        <v>61.176693153349497</v>
      </c>
      <c r="D18" s="331">
        <v>62.048775862592073</v>
      </c>
      <c r="E18" s="331">
        <v>67.495153864614366</v>
      </c>
      <c r="F18" s="331">
        <v>71.846961186815506</v>
      </c>
      <c r="G18" s="331">
        <v>66.176668660233702</v>
      </c>
      <c r="H18" s="331">
        <v>66.526511648166178</v>
      </c>
      <c r="I18" s="331">
        <v>69.251869998274998</v>
      </c>
      <c r="J18" s="331">
        <v>61.722749072580427</v>
      </c>
      <c r="K18" s="331">
        <v>52.632225200434533</v>
      </c>
      <c r="L18" s="331">
        <v>48.525966278291442</v>
      </c>
      <c r="M18" s="331">
        <v>41.673715624341973</v>
      </c>
      <c r="N18" s="331">
        <v>51.12838122251253</v>
      </c>
      <c r="O18" s="331">
        <v>37.389054837807578</v>
      </c>
      <c r="P18" s="331">
        <v>50.192250377621747</v>
      </c>
      <c r="Q18" s="331">
        <v>55.727266171785459</v>
      </c>
      <c r="R18" s="331">
        <v>53.438114538668607</v>
      </c>
      <c r="S18" s="331">
        <v>51.175672912119992</v>
      </c>
      <c r="T18" s="331">
        <v>40.433612802630847</v>
      </c>
      <c r="U18" s="331">
        <v>34.752090431359932</v>
      </c>
      <c r="V18" s="331">
        <v>23.960330949288039</v>
      </c>
      <c r="W18" s="331">
        <v>51.291594179888541</v>
      </c>
      <c r="DA18" s="72" t="s">
        <v>1859</v>
      </c>
    </row>
    <row r="19" spans="1:105" ht="12" customHeight="1" x14ac:dyDescent="0.25">
      <c r="A19" s="64" t="s">
        <v>30</v>
      </c>
      <c r="B19" s="231">
        <v>9.1316467599333137E-2</v>
      </c>
      <c r="C19" s="231">
        <v>4.5574716494292372E-2</v>
      </c>
      <c r="D19" s="231">
        <v>4.5582284391233442E-2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0.27583364722416509</v>
      </c>
      <c r="C21" s="231">
        <v>0.27531979887312491</v>
      </c>
      <c r="D21" s="231">
        <v>0.2365890594694128</v>
      </c>
      <c r="E21" s="231">
        <v>0.29189087821322168</v>
      </c>
      <c r="F21" s="231">
        <v>0.38373970430925508</v>
      </c>
      <c r="G21" s="231">
        <v>0.37812787667678821</v>
      </c>
      <c r="H21" s="231">
        <v>0.37258005573378472</v>
      </c>
      <c r="I21" s="231">
        <v>0.33131227564313148</v>
      </c>
      <c r="J21" s="231">
        <v>0.29251848833425692</v>
      </c>
      <c r="K21" s="231">
        <v>0.2228151221413148</v>
      </c>
      <c r="L21" s="231">
        <v>0.28190251813246431</v>
      </c>
      <c r="M21" s="231">
        <v>0.19926652575891901</v>
      </c>
      <c r="N21" s="231">
        <v>0.2226993591959045</v>
      </c>
      <c r="O21" s="231">
        <v>0.13570257992585219</v>
      </c>
      <c r="P21" s="231">
        <v>0.15214113020141701</v>
      </c>
      <c r="Q21" s="231">
        <v>0.19552128995094351</v>
      </c>
      <c r="R21" s="231">
        <v>0.23212430864893699</v>
      </c>
      <c r="S21" s="231">
        <v>0.26486382999344088</v>
      </c>
      <c r="T21" s="231">
        <v>0.20666067472406821</v>
      </c>
      <c r="U21" s="231">
        <v>0.18648681055766361</v>
      </c>
      <c r="V21" s="231">
        <v>0.30528859206228509</v>
      </c>
      <c r="W21" s="231">
        <v>0.828657281764272</v>
      </c>
      <c r="DA21" s="73" t="s">
        <v>1862</v>
      </c>
    </row>
    <row r="22" spans="1:105" ht="12" customHeight="1" x14ac:dyDescent="0.25">
      <c r="A22" s="64" t="s">
        <v>160</v>
      </c>
      <c r="B22" s="231">
        <v>0.65567224546181757</v>
      </c>
      <c r="C22" s="231">
        <v>0.55072031605439353</v>
      </c>
      <c r="D22" s="231">
        <v>0.65641330931183373</v>
      </c>
      <c r="E22" s="231">
        <v>0.84013846937841985</v>
      </c>
      <c r="F22" s="231">
        <v>1.087198562728434</v>
      </c>
      <c r="G22" s="231">
        <v>0.97517164480666652</v>
      </c>
      <c r="H22" s="231">
        <v>0.7789993805367077</v>
      </c>
      <c r="I22" s="231">
        <v>0.70000873040256917</v>
      </c>
      <c r="J22" s="231">
        <v>0.71863718278601929</v>
      </c>
      <c r="K22" s="231">
        <v>0.51062442996455648</v>
      </c>
      <c r="L22" s="231">
        <v>0.7676576526130231</v>
      </c>
      <c r="M22" s="231">
        <v>0.52456876384561801</v>
      </c>
      <c r="N22" s="231">
        <v>0.4395481557161639</v>
      </c>
      <c r="O22" s="231">
        <v>0.38979404606966711</v>
      </c>
      <c r="P22" s="231">
        <v>0.48690965918000523</v>
      </c>
      <c r="Q22" s="231">
        <v>0.52837119352332629</v>
      </c>
      <c r="R22" s="231">
        <v>0.46000678529215527</v>
      </c>
      <c r="S22" s="231">
        <v>0.41439518755894761</v>
      </c>
      <c r="T22" s="231">
        <v>0.35733723919263383</v>
      </c>
      <c r="U22" s="231">
        <v>0.30107083117943922</v>
      </c>
      <c r="V22" s="231">
        <v>0.52396534484924218</v>
      </c>
      <c r="W22" s="231">
        <v>0.86604367867865961</v>
      </c>
      <c r="DA22" s="73" t="s">
        <v>1863</v>
      </c>
    </row>
    <row r="23" spans="1:105" ht="12" customHeight="1" x14ac:dyDescent="0.25">
      <c r="A23" s="64" t="s">
        <v>70</v>
      </c>
      <c r="B23" s="231">
        <v>4.5915397699335889</v>
      </c>
      <c r="C23" s="231">
        <v>5.7800351201688054</v>
      </c>
      <c r="D23" s="231">
        <v>5.6575388389298746</v>
      </c>
      <c r="E23" s="231">
        <v>6.2367052921710604</v>
      </c>
      <c r="F23" s="231">
        <v>6.5625062004762569</v>
      </c>
      <c r="G23" s="231">
        <v>6.1011952203032527</v>
      </c>
      <c r="H23" s="231">
        <v>6.2276659121104956</v>
      </c>
      <c r="I23" s="231">
        <v>6.5902465552452076</v>
      </c>
      <c r="J23" s="231">
        <v>6.9041970218887947</v>
      </c>
      <c r="K23" s="231">
        <v>3.6166922125298542</v>
      </c>
      <c r="L23" s="231">
        <v>1.256308657141838</v>
      </c>
      <c r="M23" s="231">
        <v>0.57758104382848552</v>
      </c>
      <c r="N23" s="231">
        <v>1.1619046483932041</v>
      </c>
      <c r="O23" s="231">
        <v>1.3865287842937599</v>
      </c>
      <c r="P23" s="231">
        <v>1.422192579002028</v>
      </c>
      <c r="Q23" s="231">
        <v>1.632173866133553</v>
      </c>
      <c r="R23" s="231">
        <v>1.816617125873742</v>
      </c>
      <c r="S23" s="231">
        <v>1.185212633288927</v>
      </c>
      <c r="T23" s="231">
        <v>0.89851986758054769</v>
      </c>
      <c r="U23" s="231">
        <v>0.41452493536810842</v>
      </c>
      <c r="V23" s="231">
        <v>0.32992322034336768</v>
      </c>
      <c r="W23" s="231">
        <v>1.9796421666227859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54.74992877513602</v>
      </c>
      <c r="C25" s="231">
        <v>54.525043201758884</v>
      </c>
      <c r="D25" s="231">
        <v>55.452652370489723</v>
      </c>
      <c r="E25" s="231">
        <v>60.126419224851666</v>
      </c>
      <c r="F25" s="231">
        <v>36.498480763258577</v>
      </c>
      <c r="G25" s="231">
        <v>31.311555903475401</v>
      </c>
      <c r="H25" s="231">
        <v>31.319854825291401</v>
      </c>
      <c r="I25" s="231">
        <v>32.599902919775523</v>
      </c>
      <c r="J25" s="231">
        <v>29.26569892588174</v>
      </c>
      <c r="K25" s="231">
        <v>29.91203621522342</v>
      </c>
      <c r="L25" s="231">
        <v>29.697356296727339</v>
      </c>
      <c r="M25" s="231">
        <v>22.571233430258641</v>
      </c>
      <c r="N25" s="231">
        <v>20.785116797745282</v>
      </c>
      <c r="O25" s="231">
        <v>18.075347379331351</v>
      </c>
      <c r="P25" s="231">
        <v>19.154674868556199</v>
      </c>
      <c r="Q25" s="231">
        <v>19.907364878839029</v>
      </c>
      <c r="R25" s="231">
        <v>20.158730350830641</v>
      </c>
      <c r="S25" s="231">
        <v>20.610816757214131</v>
      </c>
      <c r="T25" s="231">
        <v>18.096083732736041</v>
      </c>
      <c r="U25" s="231">
        <v>16.00441292450974</v>
      </c>
      <c r="V25" s="231">
        <v>10.97994422001044</v>
      </c>
      <c r="W25" s="231">
        <v>32.78350722497575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8.5077115945408899E-4</v>
      </c>
      <c r="R27" s="231">
        <v>1.6833985366430011E-3</v>
      </c>
      <c r="S27" s="231">
        <v>1.7737739162612481E-3</v>
      </c>
      <c r="T27" s="231">
        <v>2.2265344583990549E-3</v>
      </c>
      <c r="U27" s="231">
        <v>1.9624302558246408E-3</v>
      </c>
      <c r="V27" s="231">
        <v>1.3869930475538361E-3</v>
      </c>
      <c r="W27" s="231">
        <v>1.876072650330339E-3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27.31503595604298</v>
      </c>
      <c r="G28" s="231">
        <v>27.41061801497159</v>
      </c>
      <c r="H28" s="231">
        <v>27.827411474493779</v>
      </c>
      <c r="I28" s="231">
        <v>29.030399517208561</v>
      </c>
      <c r="J28" s="231">
        <v>24.541697453689629</v>
      </c>
      <c r="K28" s="231">
        <v>18.37005722057539</v>
      </c>
      <c r="L28" s="231">
        <v>16.52274115367678</v>
      </c>
      <c r="M28" s="231">
        <v>17.801065860650311</v>
      </c>
      <c r="N28" s="231">
        <v>28.519112261461981</v>
      </c>
      <c r="O28" s="231">
        <v>17.401682048186949</v>
      </c>
      <c r="P28" s="231">
        <v>28.9763321406821</v>
      </c>
      <c r="Q28" s="231">
        <v>33.462984172179162</v>
      </c>
      <c r="R28" s="231">
        <v>30.76895256948649</v>
      </c>
      <c r="S28" s="231">
        <v>28.698610730148278</v>
      </c>
      <c r="T28" s="231">
        <v>20.872784753939161</v>
      </c>
      <c r="U28" s="231">
        <v>17.843632499489161</v>
      </c>
      <c r="V28" s="231">
        <v>11.81982257897514</v>
      </c>
      <c r="W28" s="231">
        <v>14.83186775519674</v>
      </c>
      <c r="DA28" s="73" t="s">
        <v>1869</v>
      </c>
    </row>
    <row r="29" spans="1:105" ht="12" customHeight="1" x14ac:dyDescent="0.25">
      <c r="A29" s="60" t="s">
        <v>1870</v>
      </c>
      <c r="B29" s="264">
        <v>24.187520701903821</v>
      </c>
      <c r="C29" s="264">
        <v>24.499467391503021</v>
      </c>
      <c r="D29" s="264">
        <v>25.309345864198971</v>
      </c>
      <c r="E29" s="264">
        <v>27.452888962639371</v>
      </c>
      <c r="F29" s="264">
        <v>26.11897915489908</v>
      </c>
      <c r="G29" s="264">
        <v>27.889776094744619</v>
      </c>
      <c r="H29" s="264">
        <v>26.724778324679519</v>
      </c>
      <c r="I29" s="264">
        <v>24.723053426661789</v>
      </c>
      <c r="J29" s="264">
        <v>26.11634402487903</v>
      </c>
      <c r="K29" s="264">
        <v>20.65245498201617</v>
      </c>
      <c r="L29" s="264">
        <v>21.856217738487921</v>
      </c>
      <c r="M29" s="264">
        <v>21.47457292769165</v>
      </c>
      <c r="N29" s="264">
        <v>19.545290939527259</v>
      </c>
      <c r="O29" s="264">
        <v>21.820481616237451</v>
      </c>
      <c r="P29" s="264">
        <v>20.49227582841727</v>
      </c>
      <c r="Q29" s="264">
        <v>20.724236856369739</v>
      </c>
      <c r="R29" s="264">
        <v>20.614749963765188</v>
      </c>
      <c r="S29" s="264">
        <v>18.689737898126221</v>
      </c>
      <c r="T29" s="264">
        <v>18.50791133791963</v>
      </c>
      <c r="U29" s="264">
        <v>19.881603590396999</v>
      </c>
      <c r="V29" s="264">
        <v>14.17810457740177</v>
      </c>
      <c r="W29" s="264">
        <v>11.148850288574961</v>
      </c>
      <c r="DA29" s="72" t="s">
        <v>1871</v>
      </c>
    </row>
    <row r="30" spans="1:105" ht="12" customHeight="1" x14ac:dyDescent="0.25">
      <c r="A30" s="132" t="s">
        <v>1872</v>
      </c>
      <c r="B30" s="318">
        <v>6.4500055205076894</v>
      </c>
      <c r="C30" s="318">
        <v>6.533191304400809</v>
      </c>
      <c r="D30" s="318">
        <v>6.7491588971197274</v>
      </c>
      <c r="E30" s="318">
        <v>7.3207703900371701</v>
      </c>
      <c r="F30" s="318">
        <v>6.9650611079730922</v>
      </c>
      <c r="G30" s="318">
        <v>7.4372736252652363</v>
      </c>
      <c r="H30" s="318">
        <v>7.1266075532478759</v>
      </c>
      <c r="I30" s="318">
        <v>6.5928142471098159</v>
      </c>
      <c r="J30" s="318">
        <v>6.9643584066344104</v>
      </c>
      <c r="K30" s="318">
        <v>5.5073213285376479</v>
      </c>
      <c r="L30" s="318">
        <v>5.8283247302634473</v>
      </c>
      <c r="M30" s="318">
        <v>5.7265527807177774</v>
      </c>
      <c r="N30" s="318">
        <v>5.2120775838739366</v>
      </c>
      <c r="O30" s="318">
        <v>5.8187950976633234</v>
      </c>
      <c r="P30" s="318">
        <v>5.4646068875779434</v>
      </c>
      <c r="Q30" s="318">
        <v>5.5264631616986017</v>
      </c>
      <c r="R30" s="318">
        <v>5.4972666570040518</v>
      </c>
      <c r="S30" s="318">
        <v>4.9839301061669952</v>
      </c>
      <c r="T30" s="318">
        <v>4.935443023445238</v>
      </c>
      <c r="U30" s="318">
        <v>5.3017609574392033</v>
      </c>
      <c r="V30" s="318">
        <v>3.780827887307141</v>
      </c>
      <c r="W30" s="318">
        <v>2.9730267436199909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2051.6013429141958</v>
      </c>
      <c r="C32" s="225">
        <v>2083.0624092869662</v>
      </c>
      <c r="D32" s="225">
        <v>2112.348038967531</v>
      </c>
      <c r="E32" s="225">
        <v>2167.3360927951162</v>
      </c>
      <c r="F32" s="225">
        <v>2221.4172701124839</v>
      </c>
      <c r="G32" s="225">
        <v>2118.0707158686901</v>
      </c>
      <c r="H32" s="225">
        <v>2148.1012827313648</v>
      </c>
      <c r="I32" s="225">
        <v>2202.0050348560462</v>
      </c>
      <c r="J32" s="225">
        <v>1987.7115649907321</v>
      </c>
      <c r="K32" s="225">
        <v>1896.4587103511369</v>
      </c>
      <c r="L32" s="225">
        <v>1881.6550104556629</v>
      </c>
      <c r="M32" s="225">
        <v>1754.5305479623239</v>
      </c>
      <c r="N32" s="225">
        <v>1836.6651248118981</v>
      </c>
      <c r="O32" s="225">
        <v>1574.2248779693839</v>
      </c>
      <c r="P32" s="225">
        <v>1773.295784355812</v>
      </c>
      <c r="Q32" s="225">
        <v>1889.85484242499</v>
      </c>
      <c r="R32" s="225">
        <v>1841.104048905097</v>
      </c>
      <c r="S32" s="225">
        <v>1791.7798572897209</v>
      </c>
      <c r="T32" s="225">
        <v>1609.06011829</v>
      </c>
      <c r="U32" s="225">
        <v>1667.142276792435</v>
      </c>
      <c r="V32" s="225">
        <v>1665.841876185782</v>
      </c>
      <c r="W32" s="225">
        <v>2685.887098916483</v>
      </c>
      <c r="DA32" s="89" t="s">
        <v>1874</v>
      </c>
    </row>
    <row r="33" spans="1:105" ht="12" customHeight="1" x14ac:dyDescent="0.25">
      <c r="A33" s="55" t="s">
        <v>92</v>
      </c>
      <c r="B33" s="261">
        <v>10.82860242895026</v>
      </c>
      <c r="C33" s="261">
        <v>10.99465777928334</v>
      </c>
      <c r="D33" s="261">
        <v>11.14923090909101</v>
      </c>
      <c r="E33" s="261">
        <v>11.43946457232054</v>
      </c>
      <c r="F33" s="261">
        <v>11.72491163058165</v>
      </c>
      <c r="G33" s="261">
        <v>11.179435896627551</v>
      </c>
      <c r="H33" s="261">
        <v>11.337940895854221</v>
      </c>
      <c r="I33" s="261">
        <v>11.62245148228136</v>
      </c>
      <c r="J33" s="261">
        <v>10.49138437886646</v>
      </c>
      <c r="K33" s="261">
        <v>10.00974066830203</v>
      </c>
      <c r="L33" s="261">
        <v>9.9316049324297566</v>
      </c>
      <c r="M33" s="261">
        <v>9.2606264949859405</v>
      </c>
      <c r="N33" s="261">
        <v>9.6941428218480468</v>
      </c>
      <c r="O33" s="261">
        <v>8.3089511498794604</v>
      </c>
      <c r="P33" s="261">
        <v>9.3596717042728095</v>
      </c>
      <c r="Q33" s="261">
        <v>9.9748846469254442</v>
      </c>
      <c r="R33" s="261">
        <v>9.7175720052921886</v>
      </c>
      <c r="S33" s="261">
        <v>9.4572328984882805</v>
      </c>
      <c r="T33" s="261">
        <v>8.4928158023581499</v>
      </c>
      <c r="U33" s="261">
        <v>8.7993805279168509</v>
      </c>
      <c r="V33" s="261">
        <v>8.7925168547106551</v>
      </c>
      <c r="W33" s="261">
        <v>14.17644010795085</v>
      </c>
      <c r="DA33" s="67" t="s">
        <v>1875</v>
      </c>
    </row>
    <row r="34" spans="1:105" ht="12" customHeight="1" x14ac:dyDescent="0.25">
      <c r="A34" s="202" t="s">
        <v>93</v>
      </c>
      <c r="B34" s="226">
        <v>15.36660055062938</v>
      </c>
      <c r="C34" s="226">
        <v>15.602245570806801</v>
      </c>
      <c r="D34" s="226">
        <v>15.82159645723927</v>
      </c>
      <c r="E34" s="226">
        <v>16.23345983466556</v>
      </c>
      <c r="F34" s="226">
        <v>16.638530659957279</v>
      </c>
      <c r="G34" s="226">
        <v>15.864459604275661</v>
      </c>
      <c r="H34" s="226">
        <v>16.089390108869889</v>
      </c>
      <c r="I34" s="226">
        <v>16.493132010259</v>
      </c>
      <c r="J34" s="226">
        <v>14.888062797664499</v>
      </c>
      <c r="K34" s="226">
        <v>14.20457417976314</v>
      </c>
      <c r="L34" s="226">
        <v>14.093693699132629</v>
      </c>
      <c r="M34" s="226">
        <v>13.141524876430349</v>
      </c>
      <c r="N34" s="226">
        <v>13.75671712037645</v>
      </c>
      <c r="O34" s="226">
        <v>11.79102604908063</v>
      </c>
      <c r="P34" s="226">
        <v>13.28207747105658</v>
      </c>
      <c r="Q34" s="226">
        <v>14.15511086621067</v>
      </c>
      <c r="R34" s="226">
        <v>13.789964892245051</v>
      </c>
      <c r="S34" s="226">
        <v>13.420524136781729</v>
      </c>
      <c r="T34" s="226">
        <v>12.051943807263971</v>
      </c>
      <c r="U34" s="226">
        <v>12.486982189315871</v>
      </c>
      <c r="V34" s="226">
        <v>12.477242121272781</v>
      </c>
      <c r="W34" s="226">
        <v>20.117433786875122</v>
      </c>
      <c r="DA34" s="174" t="s">
        <v>1876</v>
      </c>
    </row>
    <row r="35" spans="1:105" ht="12" customHeight="1" x14ac:dyDescent="0.25">
      <c r="A35" s="202" t="s">
        <v>94</v>
      </c>
      <c r="B35" s="226">
        <v>54.680470344271022</v>
      </c>
      <c r="C35" s="226">
        <v>55.518988954495363</v>
      </c>
      <c r="D35" s="226">
        <v>56.299526562734862</v>
      </c>
      <c r="E35" s="226">
        <v>57.765100104589408</v>
      </c>
      <c r="F35" s="226">
        <v>59.206503047075962</v>
      </c>
      <c r="G35" s="226">
        <v>56.452050670631301</v>
      </c>
      <c r="H35" s="226">
        <v>57.252442777230478</v>
      </c>
      <c r="I35" s="226">
        <v>58.689116880452552</v>
      </c>
      <c r="J35" s="226">
        <v>52.977642882634491</v>
      </c>
      <c r="K35" s="226">
        <v>50.54551881077716</v>
      </c>
      <c r="L35" s="226">
        <v>50.150962004741949</v>
      </c>
      <c r="M35" s="226">
        <v>46.762767009956413</v>
      </c>
      <c r="N35" s="226">
        <v>48.951865447199403</v>
      </c>
      <c r="O35" s="226">
        <v>41.957155590855351</v>
      </c>
      <c r="P35" s="226">
        <v>47.262908987158703</v>
      </c>
      <c r="Q35" s="226">
        <v>50.369508687983647</v>
      </c>
      <c r="R35" s="226">
        <v>49.07017422978825</v>
      </c>
      <c r="S35" s="226">
        <v>47.755557232585851</v>
      </c>
      <c r="T35" s="226">
        <v>42.885604644478541</v>
      </c>
      <c r="U35" s="226">
        <v>44.433644060875991</v>
      </c>
      <c r="V35" s="226">
        <v>44.39898502877405</v>
      </c>
      <c r="W35" s="226">
        <v>71.58582263928281</v>
      </c>
      <c r="DA35" s="174" t="s">
        <v>1877</v>
      </c>
    </row>
    <row r="36" spans="1:105" ht="12" customHeight="1" x14ac:dyDescent="0.25">
      <c r="A36" s="202" t="s">
        <v>95</v>
      </c>
      <c r="B36" s="226">
        <v>43.314409715801048</v>
      </c>
      <c r="C36" s="226">
        <v>43.978631117133368</v>
      </c>
      <c r="D36" s="226">
        <v>44.596923636364032</v>
      </c>
      <c r="E36" s="226">
        <v>45.757858289282133</v>
      </c>
      <c r="F36" s="226">
        <v>46.899646522326577</v>
      </c>
      <c r="G36" s="226">
        <v>44.717743586510167</v>
      </c>
      <c r="H36" s="226">
        <v>45.351763583416862</v>
      </c>
      <c r="I36" s="226">
        <v>46.489805929125431</v>
      </c>
      <c r="J36" s="226">
        <v>41.965537515465833</v>
      </c>
      <c r="K36" s="226">
        <v>40.038962673208133</v>
      </c>
      <c r="L36" s="226">
        <v>39.726419729719019</v>
      </c>
      <c r="M36" s="226">
        <v>37.042505979943748</v>
      </c>
      <c r="N36" s="226">
        <v>38.776571287392187</v>
      </c>
      <c r="O36" s="226">
        <v>33.235804599517841</v>
      </c>
      <c r="P36" s="226">
        <v>37.438686817091238</v>
      </c>
      <c r="Q36" s="226">
        <v>39.899538587701777</v>
      </c>
      <c r="R36" s="226">
        <v>38.870288021168747</v>
      </c>
      <c r="S36" s="226">
        <v>37.828931593953122</v>
      </c>
      <c r="T36" s="226">
        <v>33.9712632094326</v>
      </c>
      <c r="U36" s="226">
        <v>35.197522111667404</v>
      </c>
      <c r="V36" s="226">
        <v>35.170067418842621</v>
      </c>
      <c r="W36" s="226">
        <v>56.705760431803398</v>
      </c>
      <c r="DA36" s="174" t="s">
        <v>1878</v>
      </c>
    </row>
    <row r="37" spans="1:105" ht="12" customHeight="1" x14ac:dyDescent="0.25">
      <c r="A37" s="56" t="s">
        <v>96</v>
      </c>
      <c r="B37" s="262">
        <v>25.402028173060359</v>
      </c>
      <c r="C37" s="262">
        <v>25.76800049085595</v>
      </c>
      <c r="D37" s="262">
        <v>26.212634223844031</v>
      </c>
      <c r="E37" s="262">
        <v>26.879971735184661</v>
      </c>
      <c r="F37" s="262">
        <v>26.168660026699609</v>
      </c>
      <c r="G37" s="262">
        <v>25.97227845892569</v>
      </c>
      <c r="H37" s="262">
        <v>25.910980788461188</v>
      </c>
      <c r="I37" s="262">
        <v>25.678736958403661</v>
      </c>
      <c r="J37" s="262">
        <v>24.405373844390219</v>
      </c>
      <c r="K37" s="262">
        <v>22.898938837408991</v>
      </c>
      <c r="L37" s="262">
        <v>23.699198520307519</v>
      </c>
      <c r="M37" s="262">
        <v>23.29049129479689</v>
      </c>
      <c r="N37" s="262">
        <v>21.656918034109221</v>
      </c>
      <c r="O37" s="262">
        <v>22.335047067756079</v>
      </c>
      <c r="P37" s="262">
        <v>21.386174649559472</v>
      </c>
      <c r="Q37" s="262">
        <v>22.008276914951121</v>
      </c>
      <c r="R37" s="262">
        <v>21.758515780840671</v>
      </c>
      <c r="S37" s="262">
        <v>20.828889547175489</v>
      </c>
      <c r="T37" s="262">
        <v>20.350068525097491</v>
      </c>
      <c r="U37" s="262">
        <v>23.35641485381834</v>
      </c>
      <c r="V37" s="262">
        <v>23.727233323427871</v>
      </c>
      <c r="W37" s="262">
        <v>31.407826184236001</v>
      </c>
      <c r="DA37" s="68" t="s">
        <v>1879</v>
      </c>
    </row>
    <row r="38" spans="1:105" ht="12" customHeight="1" x14ac:dyDescent="0.25">
      <c r="A38" s="37" t="s">
        <v>160</v>
      </c>
      <c r="B38" s="228">
        <v>0.2112229539841381</v>
      </c>
      <c r="C38" s="228">
        <v>0.18002924524494621</v>
      </c>
      <c r="D38" s="228">
        <v>0.2114670909336841</v>
      </c>
      <c r="E38" s="228">
        <v>0.25575231971191908</v>
      </c>
      <c r="F38" s="228">
        <v>0.47373007979160969</v>
      </c>
      <c r="G38" s="228">
        <v>0.40411410402843267</v>
      </c>
      <c r="H38" s="228">
        <v>0.34155569757011078</v>
      </c>
      <c r="I38" s="228">
        <v>0.33252960138975263</v>
      </c>
      <c r="J38" s="228">
        <v>0.29919464631997272</v>
      </c>
      <c r="K38" s="228">
        <v>0.23272588837142369</v>
      </c>
      <c r="L38" s="228">
        <v>0.32260120670781101</v>
      </c>
      <c r="M38" s="228">
        <v>0.22288391045379641</v>
      </c>
      <c r="N38" s="228">
        <v>0.2405217412555781</v>
      </c>
      <c r="O38" s="228">
        <v>0.14996328838212619</v>
      </c>
      <c r="P38" s="228">
        <v>0.25906266726586008</v>
      </c>
      <c r="Q38" s="228">
        <v>0.305519698714733</v>
      </c>
      <c r="R38" s="228">
        <v>0.25532386563384241</v>
      </c>
      <c r="S38" s="228">
        <v>0.23239699083767301</v>
      </c>
      <c r="T38" s="228">
        <v>0.17585623885221219</v>
      </c>
      <c r="U38" s="228">
        <v>0.1453901424904073</v>
      </c>
      <c r="V38" s="228">
        <v>0.34889396706261638</v>
      </c>
      <c r="W38" s="228">
        <v>0.72247759606162054</v>
      </c>
      <c r="DA38" s="69" t="s">
        <v>1880</v>
      </c>
    </row>
    <row r="39" spans="1:105" ht="12" customHeight="1" x14ac:dyDescent="0.25">
      <c r="A39" s="37" t="s">
        <v>162</v>
      </c>
      <c r="B39" s="228">
        <v>17.637534250302249</v>
      </c>
      <c r="C39" s="228">
        <v>17.824115233096322</v>
      </c>
      <c r="D39" s="228">
        <v>17.86437129624623</v>
      </c>
      <c r="E39" s="228">
        <v>18.30349609404773</v>
      </c>
      <c r="F39" s="228">
        <v>15.90365255897593</v>
      </c>
      <c r="G39" s="228">
        <v>12.97560427136677</v>
      </c>
      <c r="H39" s="228">
        <v>13.73232781684211</v>
      </c>
      <c r="I39" s="228">
        <v>15.486139318610141</v>
      </c>
      <c r="J39" s="228">
        <v>12.18436875961539</v>
      </c>
      <c r="K39" s="228">
        <v>13.63292626181099</v>
      </c>
      <c r="L39" s="228">
        <v>12.48004620906911</v>
      </c>
      <c r="M39" s="228">
        <v>9.5902865695260253</v>
      </c>
      <c r="N39" s="228">
        <v>11.373662747484071</v>
      </c>
      <c r="O39" s="228">
        <v>6.9540275409166012</v>
      </c>
      <c r="P39" s="228">
        <v>10.191338513216911</v>
      </c>
      <c r="Q39" s="228">
        <v>11.511021407942531</v>
      </c>
      <c r="R39" s="228">
        <v>11.188976171678471</v>
      </c>
      <c r="S39" s="228">
        <v>11.5587534239931</v>
      </c>
      <c r="T39" s="228">
        <v>8.9056187661374366</v>
      </c>
      <c r="U39" s="228">
        <v>7.728692502207088</v>
      </c>
      <c r="V39" s="228">
        <v>7.311239826649059</v>
      </c>
      <c r="W39" s="228">
        <v>27.34890869073309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6.9488273040452866E-2</v>
      </c>
      <c r="DA41" s="69" t="s">
        <v>1883</v>
      </c>
    </row>
    <row r="42" spans="1:105" ht="12" customHeight="1" x14ac:dyDescent="0.25">
      <c r="A42" s="37" t="s">
        <v>38</v>
      </c>
      <c r="B42" s="228">
        <v>7.553270968773969</v>
      </c>
      <c r="C42" s="228">
        <v>7.7638560125146787</v>
      </c>
      <c r="D42" s="228">
        <v>8.1367958366641204</v>
      </c>
      <c r="E42" s="228">
        <v>8.3207233214250103</v>
      </c>
      <c r="F42" s="228">
        <v>9.7912773879320589</v>
      </c>
      <c r="G42" s="228">
        <v>12.592560083530479</v>
      </c>
      <c r="H42" s="228">
        <v>11.83709727404896</v>
      </c>
      <c r="I42" s="228">
        <v>9.8600680384037691</v>
      </c>
      <c r="J42" s="228">
        <v>11.92181043845485</v>
      </c>
      <c r="K42" s="228">
        <v>9.0332866872265747</v>
      </c>
      <c r="L42" s="228">
        <v>10.8965511045306</v>
      </c>
      <c r="M42" s="228">
        <v>13.477320814817061</v>
      </c>
      <c r="N42" s="228">
        <v>10.04273354536957</v>
      </c>
      <c r="O42" s="228">
        <v>15.23105623845735</v>
      </c>
      <c r="P42" s="228">
        <v>10.9357734690767</v>
      </c>
      <c r="Q42" s="228">
        <v>10.191735808293849</v>
      </c>
      <c r="R42" s="228">
        <v>10.314215743528351</v>
      </c>
      <c r="S42" s="228">
        <v>9.0377391323447149</v>
      </c>
      <c r="T42" s="228">
        <v>11.26859352010784</v>
      </c>
      <c r="U42" s="228">
        <v>15.482332209120839</v>
      </c>
      <c r="V42" s="228">
        <v>16.067099529716192</v>
      </c>
      <c r="W42" s="228">
        <v>3.266951624400837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128.50978510430872</v>
      </c>
      <c r="C43" s="263">
        <f t="shared" si="1"/>
        <v>130.44560699143028</v>
      </c>
      <c r="D43" s="263">
        <f t="shared" si="1"/>
        <v>133.50858500491208</v>
      </c>
      <c r="E43" s="263">
        <f t="shared" si="1"/>
        <v>136.78826412189051</v>
      </c>
      <c r="F43" s="263">
        <f t="shared" si="1"/>
        <v>132.64185079119198</v>
      </c>
      <c r="G43" s="263">
        <f t="shared" si="1"/>
        <v>136.13687764763154</v>
      </c>
      <c r="H43" s="263">
        <f t="shared" si="1"/>
        <v>134.77526357141784</v>
      </c>
      <c r="I43" s="263">
        <f t="shared" si="1"/>
        <v>130.33327644159056</v>
      </c>
      <c r="J43" s="263">
        <f t="shared" si="1"/>
        <v>128.01575130598383</v>
      </c>
      <c r="K43" s="263">
        <f t="shared" si="1"/>
        <v>117.58592449490912</v>
      </c>
      <c r="L43" s="263">
        <f t="shared" si="1"/>
        <v>125.10043833508655</v>
      </c>
      <c r="M43" s="263">
        <f t="shared" si="1"/>
        <v>125.08235613098859</v>
      </c>
      <c r="N43" s="263">
        <f t="shared" si="1"/>
        <v>112.43452244433259</v>
      </c>
      <c r="O43" s="263">
        <f t="shared" si="1"/>
        <v>119.82741317880249</v>
      </c>
      <c r="P43" s="263">
        <f t="shared" si="1"/>
        <v>112.17537947675916</v>
      </c>
      <c r="Q43" s="263">
        <f t="shared" si="1"/>
        <v>114.13418824888097</v>
      </c>
      <c r="R43" s="263">
        <f t="shared" si="1"/>
        <v>113.21582742514917</v>
      </c>
      <c r="S43" s="263">
        <f t="shared" si="1"/>
        <v>107.24844367793591</v>
      </c>
      <c r="T43" s="263">
        <f t="shared" si="1"/>
        <v>107.87070403496186</v>
      </c>
      <c r="U43" s="263">
        <f t="shared" si="1"/>
        <v>125.57259488984377</v>
      </c>
      <c r="V43" s="263">
        <f t="shared" si="1"/>
        <v>127.74174966766459</v>
      </c>
      <c r="W43" s="263">
        <f t="shared" si="1"/>
        <v>127.03670138921726</v>
      </c>
      <c r="DA43" s="70"/>
    </row>
    <row r="44" spans="1:105" ht="12" customHeight="1" x14ac:dyDescent="0.25">
      <c r="A44" s="60" t="s">
        <v>1886</v>
      </c>
      <c r="B44" s="264">
        <v>47.035193049306777</v>
      </c>
      <c r="C44" s="264">
        <v>47.760483949319479</v>
      </c>
      <c r="D44" s="264">
        <v>48.31423290907199</v>
      </c>
      <c r="E44" s="264">
        <v>49.590746551112098</v>
      </c>
      <c r="F44" s="264">
        <v>51.57995425177964</v>
      </c>
      <c r="G44" s="264">
        <v>48.242725919612148</v>
      </c>
      <c r="H44" s="264">
        <v>49.248619294990817</v>
      </c>
      <c r="I44" s="264">
        <v>51.245143083337148</v>
      </c>
      <c r="J44" s="264">
        <v>45.248446968770402</v>
      </c>
      <c r="K44" s="264">
        <v>43.609769358165067</v>
      </c>
      <c r="L44" s="264">
        <v>42.448620448351782</v>
      </c>
      <c r="M44" s="264">
        <v>38.753175437513271</v>
      </c>
      <c r="N44" s="264">
        <v>42.386512914960122</v>
      </c>
      <c r="O44" s="264">
        <v>34.013417268367633</v>
      </c>
      <c r="P44" s="264">
        <v>40.569946617025948</v>
      </c>
      <c r="Q44" s="264">
        <v>43.768528260802903</v>
      </c>
      <c r="R44" s="264">
        <v>42.439671453384243</v>
      </c>
      <c r="S44" s="264">
        <v>41.58847579494514</v>
      </c>
      <c r="T44" s="264">
        <v>36.212751228737318</v>
      </c>
      <c r="U44" s="264">
        <v>36.154770504702107</v>
      </c>
      <c r="V44" s="264">
        <v>35.901921111506468</v>
      </c>
      <c r="W44" s="264">
        <v>65.494229459947263</v>
      </c>
      <c r="DA44" s="72" t="s">
        <v>1887</v>
      </c>
    </row>
    <row r="45" spans="1:105" ht="12" customHeight="1" x14ac:dyDescent="0.25">
      <c r="A45" s="64" t="s">
        <v>30</v>
      </c>
      <c r="B45" s="231">
        <v>7.1152789467032143E-2</v>
      </c>
      <c r="C45" s="231">
        <v>3.5580061677479888E-2</v>
      </c>
      <c r="D45" s="231">
        <v>3.5492611642856178E-2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0.21492655098069041</v>
      </c>
      <c r="C47" s="231">
        <v>0.21494144513579019</v>
      </c>
      <c r="D47" s="231">
        <v>0.18421989417255821</v>
      </c>
      <c r="E47" s="231">
        <v>0.21446112399548509</v>
      </c>
      <c r="F47" s="231">
        <v>0.27549218597285707</v>
      </c>
      <c r="G47" s="231">
        <v>0.2756548476433805</v>
      </c>
      <c r="H47" s="231">
        <v>0.27581565404753078</v>
      </c>
      <c r="I47" s="231">
        <v>0.24516514819052859</v>
      </c>
      <c r="J47" s="231">
        <v>0.21444293239779619</v>
      </c>
      <c r="K47" s="231">
        <v>0.18461913873278329</v>
      </c>
      <c r="L47" s="231">
        <v>0.24659731507485419</v>
      </c>
      <c r="M47" s="231">
        <v>0.18530170674410751</v>
      </c>
      <c r="N47" s="231">
        <v>0.1846224941804773</v>
      </c>
      <c r="O47" s="231">
        <v>0.1234507931648661</v>
      </c>
      <c r="P47" s="231">
        <v>0.1229743134465522</v>
      </c>
      <c r="Q47" s="231">
        <v>0.153563590907663</v>
      </c>
      <c r="R47" s="231">
        <v>0.18434930723980381</v>
      </c>
      <c r="S47" s="231">
        <v>0.21524451669750139</v>
      </c>
      <c r="T47" s="231">
        <v>0.1850873835854398</v>
      </c>
      <c r="U47" s="231">
        <v>0.19401387813441931</v>
      </c>
      <c r="V47" s="231">
        <v>0.45744138391330202</v>
      </c>
      <c r="W47" s="231">
        <v>1.0581123675973709</v>
      </c>
      <c r="DA47" s="73" t="s">
        <v>1890</v>
      </c>
    </row>
    <row r="48" spans="1:105" ht="12" customHeight="1" x14ac:dyDescent="0.25">
      <c r="A48" s="64" t="s">
        <v>160</v>
      </c>
      <c r="B48" s="231">
        <v>0.5108926184641599</v>
      </c>
      <c r="C48" s="231">
        <v>0.42994590684311779</v>
      </c>
      <c r="D48" s="231">
        <v>0.51111573225776452</v>
      </c>
      <c r="E48" s="231">
        <v>0.61727533781691468</v>
      </c>
      <c r="F48" s="231">
        <v>0.78051529531389452</v>
      </c>
      <c r="G48" s="231">
        <v>0.71089916336715242</v>
      </c>
      <c r="H48" s="231">
        <v>0.57668203205937296</v>
      </c>
      <c r="I48" s="231">
        <v>0.51799391915277349</v>
      </c>
      <c r="J48" s="231">
        <v>0.52682709282508489</v>
      </c>
      <c r="K48" s="231">
        <v>0.42309086371698712</v>
      </c>
      <c r="L48" s="231">
        <v>0.67151693885219044</v>
      </c>
      <c r="M48" s="231">
        <v>0.48780640338378028</v>
      </c>
      <c r="N48" s="231">
        <v>0.36439474776108571</v>
      </c>
      <c r="O48" s="231">
        <v>0.35460183722767608</v>
      </c>
      <c r="P48" s="231">
        <v>0.39356471829074241</v>
      </c>
      <c r="Q48" s="231">
        <v>0.41498589657406337</v>
      </c>
      <c r="R48" s="231">
        <v>0.36532982128326658</v>
      </c>
      <c r="S48" s="231">
        <v>0.33676282590229478</v>
      </c>
      <c r="T48" s="231">
        <v>0.32003483366207358</v>
      </c>
      <c r="U48" s="231">
        <v>0.31322279240876649</v>
      </c>
      <c r="V48" s="231">
        <v>0.78510445100925208</v>
      </c>
      <c r="W48" s="231">
        <v>1.105851052606925</v>
      </c>
      <c r="DA48" s="73" t="s">
        <v>1891</v>
      </c>
    </row>
    <row r="49" spans="1:105" ht="12" customHeight="1" x14ac:dyDescent="0.25">
      <c r="A49" s="64" t="s">
        <v>70</v>
      </c>
      <c r="B49" s="231">
        <v>3.5776774022079638</v>
      </c>
      <c r="C49" s="231">
        <v>4.5124582639885737</v>
      </c>
      <c r="D49" s="231">
        <v>4.4052383847425673</v>
      </c>
      <c r="E49" s="231">
        <v>4.5822974502497154</v>
      </c>
      <c r="F49" s="231">
        <v>4.7113164427015732</v>
      </c>
      <c r="G49" s="231">
        <v>4.4477652736848734</v>
      </c>
      <c r="H49" s="231">
        <v>4.610251462213502</v>
      </c>
      <c r="I49" s="231">
        <v>4.8766643801304239</v>
      </c>
      <c r="J49" s="231">
        <v>5.0614108655387042</v>
      </c>
      <c r="K49" s="231">
        <v>2.9967023553964509</v>
      </c>
      <c r="L49" s="231">
        <v>1.0989697566692129</v>
      </c>
      <c r="M49" s="231">
        <v>0.53710352402062234</v>
      </c>
      <c r="N49" s="231">
        <v>0.96324360770854367</v>
      </c>
      <c r="O49" s="231">
        <v>1.26134726591424</v>
      </c>
      <c r="P49" s="231">
        <v>1.149545528944196</v>
      </c>
      <c r="Q49" s="231">
        <v>1.281919119559809</v>
      </c>
      <c r="R49" s="231">
        <v>1.442727436105264</v>
      </c>
      <c r="S49" s="231">
        <v>0.96317613636548838</v>
      </c>
      <c r="T49" s="231">
        <v>0.80472345119393496</v>
      </c>
      <c r="U49" s="231">
        <v>0.43125618403623472</v>
      </c>
      <c r="V49" s="231">
        <v>0.49435366542688408</v>
      </c>
      <c r="W49" s="231">
        <v>2.5278048066639691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42.660543688186941</v>
      </c>
      <c r="C51" s="231">
        <v>42.567558271674507</v>
      </c>
      <c r="D51" s="231">
        <v>43.178166286256243</v>
      </c>
      <c r="E51" s="231">
        <v>44.176712639049988</v>
      </c>
      <c r="F51" s="231">
        <v>26.202777917541312</v>
      </c>
      <c r="G51" s="231">
        <v>22.826093246299759</v>
      </c>
      <c r="H51" s="231">
        <v>23.185637852509831</v>
      </c>
      <c r="I51" s="231">
        <v>24.12334410129878</v>
      </c>
      <c r="J51" s="231">
        <v>21.454446630278689</v>
      </c>
      <c r="K51" s="231">
        <v>24.784378684566889</v>
      </c>
      <c r="L51" s="231">
        <v>25.978087659909111</v>
      </c>
      <c r="M51" s="231">
        <v>20.989416370949979</v>
      </c>
      <c r="N51" s="231">
        <v>17.231302859998721</v>
      </c>
      <c r="O51" s="231">
        <v>16.44343071390524</v>
      </c>
      <c r="P51" s="231">
        <v>15.48255220750743</v>
      </c>
      <c r="Q51" s="231">
        <v>15.63536347919263</v>
      </c>
      <c r="R51" s="231">
        <v>16.00973201229889</v>
      </c>
      <c r="S51" s="231">
        <v>16.749607871173581</v>
      </c>
      <c r="T51" s="231">
        <v>16.207035013832161</v>
      </c>
      <c r="U51" s="231">
        <v>16.65039049927146</v>
      </c>
      <c r="V51" s="231">
        <v>16.452238995775211</v>
      </c>
      <c r="W51" s="231">
        <v>41.861255806634517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6.682007586960245E-4</v>
      </c>
      <c r="R53" s="231">
        <v>1.3369274241242109E-3</v>
      </c>
      <c r="S53" s="231">
        <v>1.441476963259731E-3</v>
      </c>
      <c r="T53" s="231">
        <v>1.994106706165278E-3</v>
      </c>
      <c r="U53" s="231">
        <v>2.041638780578163E-3</v>
      </c>
      <c r="V53" s="231">
        <v>2.0782565600148939E-3</v>
      </c>
      <c r="W53" s="231">
        <v>2.3955569057443091E-3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19.60985241025001</v>
      </c>
      <c r="G54" s="231">
        <v>19.98231338861698</v>
      </c>
      <c r="H54" s="231">
        <v>20.600232294160591</v>
      </c>
      <c r="I54" s="231">
        <v>21.48197553456464</v>
      </c>
      <c r="J54" s="231">
        <v>17.99131944773012</v>
      </c>
      <c r="K54" s="231">
        <v>15.22097831575195</v>
      </c>
      <c r="L54" s="231">
        <v>14.453448777846409</v>
      </c>
      <c r="M54" s="231">
        <v>16.553547432414781</v>
      </c>
      <c r="N54" s="231">
        <v>23.6429492053113</v>
      </c>
      <c r="O54" s="231">
        <v>15.8305866581556</v>
      </c>
      <c r="P54" s="231">
        <v>23.421309848837019</v>
      </c>
      <c r="Q54" s="231">
        <v>26.282027973810049</v>
      </c>
      <c r="R54" s="231">
        <v>24.436195949032889</v>
      </c>
      <c r="S54" s="231">
        <v>23.322242967843021</v>
      </c>
      <c r="T54" s="231">
        <v>18.693876439757549</v>
      </c>
      <c r="U54" s="231">
        <v>18.56384551207065</v>
      </c>
      <c r="V54" s="231">
        <v>17.7107043588218</v>
      </c>
      <c r="W54" s="231">
        <v>18.938809869538719</v>
      </c>
      <c r="DA54" s="73" t="s">
        <v>1897</v>
      </c>
    </row>
    <row r="55" spans="1:105" ht="12" customHeight="1" x14ac:dyDescent="0.25">
      <c r="A55" s="60" t="s">
        <v>1898</v>
      </c>
      <c r="B55" s="264">
        <v>81.474592055001935</v>
      </c>
      <c r="C55" s="264">
        <v>82.685123042110789</v>
      </c>
      <c r="D55" s="264">
        <v>85.194352095840088</v>
      </c>
      <c r="E55" s="264">
        <v>87.197517570778402</v>
      </c>
      <c r="F55" s="264">
        <v>81.061896539412359</v>
      </c>
      <c r="G55" s="264">
        <v>87.894151728019381</v>
      </c>
      <c r="H55" s="264">
        <v>85.526644276427021</v>
      </c>
      <c r="I55" s="264">
        <v>79.088133358253401</v>
      </c>
      <c r="J55" s="264">
        <v>82.767304337213417</v>
      </c>
      <c r="K55" s="264">
        <v>73.976155136744055</v>
      </c>
      <c r="L55" s="264">
        <v>82.651817886734776</v>
      </c>
      <c r="M55" s="264">
        <v>86.329180693475308</v>
      </c>
      <c r="N55" s="264">
        <v>70.048009529372464</v>
      </c>
      <c r="O55" s="264">
        <v>85.813995910434855</v>
      </c>
      <c r="P55" s="264">
        <v>71.605432859733213</v>
      </c>
      <c r="Q55" s="264">
        <v>70.365659988078065</v>
      </c>
      <c r="R55" s="264">
        <v>70.776155971764922</v>
      </c>
      <c r="S55" s="264">
        <v>65.65996788299077</v>
      </c>
      <c r="T55" s="264">
        <v>71.657952806224543</v>
      </c>
      <c r="U55" s="264">
        <v>89.417824385141657</v>
      </c>
      <c r="V55" s="264">
        <v>91.839828556158125</v>
      </c>
      <c r="W55" s="264">
        <v>61.542471929269993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1570.2795658281143</v>
      </c>
      <c r="C56" s="263">
        <f t="shared" si="2"/>
        <v>1594.4040035104658</v>
      </c>
      <c r="D56" s="263">
        <f t="shared" si="2"/>
        <v>1615.9201964035688</v>
      </c>
      <c r="E56" s="263">
        <f t="shared" si="2"/>
        <v>1658.1303422657209</v>
      </c>
      <c r="F56" s="263">
        <f t="shared" si="2"/>
        <v>1705.8158812927247</v>
      </c>
      <c r="G56" s="263">
        <f t="shared" si="2"/>
        <v>1619.0511381748327</v>
      </c>
      <c r="H56" s="263">
        <f t="shared" si="2"/>
        <v>1644.6011783474455</v>
      </c>
      <c r="I56" s="263">
        <f t="shared" si="2"/>
        <v>1691.9142698119363</v>
      </c>
      <c r="J56" s="263">
        <f t="shared" si="2"/>
        <v>1519.2034989605797</v>
      </c>
      <c r="K56" s="263">
        <f t="shared" si="2"/>
        <v>1452.8628458165135</v>
      </c>
      <c r="L56" s="263">
        <f t="shared" si="2"/>
        <v>1434.9830110423879</v>
      </c>
      <c r="M56" s="263">
        <f t="shared" si="2"/>
        <v>1331.30623963676</v>
      </c>
      <c r="N56" s="263">
        <f t="shared" si="2"/>
        <v>1408.4884749940077</v>
      </c>
      <c r="O56" s="263">
        <f t="shared" si="2"/>
        <v>1188.1066817195915</v>
      </c>
      <c r="P56" s="263">
        <f t="shared" si="2"/>
        <v>1357.0351198400176</v>
      </c>
      <c r="Q56" s="263">
        <f t="shared" si="2"/>
        <v>1450.5697117817051</v>
      </c>
      <c r="R56" s="263">
        <f t="shared" si="2"/>
        <v>1411.5062296780798</v>
      </c>
      <c r="S56" s="263">
        <f t="shared" si="2"/>
        <v>1375.9719204454711</v>
      </c>
      <c r="T56" s="263">
        <f t="shared" si="2"/>
        <v>1226.4218966200767</v>
      </c>
      <c r="U56" s="263">
        <f t="shared" si="2"/>
        <v>1259.3901514080119</v>
      </c>
      <c r="V56" s="263">
        <f t="shared" si="2"/>
        <v>1256.5379322879194</v>
      </c>
      <c r="W56" s="263">
        <f t="shared" si="2"/>
        <v>2085.0978101839714</v>
      </c>
      <c r="DA56" s="70"/>
    </row>
    <row r="57" spans="1:105" ht="12" customHeight="1" x14ac:dyDescent="0.25">
      <c r="A57" s="60" t="s">
        <v>1901</v>
      </c>
      <c r="B57" s="264">
        <v>1411.0557914792039</v>
      </c>
      <c r="C57" s="264">
        <v>1432.814518479584</v>
      </c>
      <c r="D57" s="264">
        <v>1449.42698727216</v>
      </c>
      <c r="E57" s="264">
        <v>1487.7223965333631</v>
      </c>
      <c r="F57" s="264">
        <v>1547.3986275533889</v>
      </c>
      <c r="G57" s="264">
        <v>1447.2817775883641</v>
      </c>
      <c r="H57" s="264">
        <v>1477.458578849725</v>
      </c>
      <c r="I57" s="264">
        <v>1537.3542925001141</v>
      </c>
      <c r="J57" s="264">
        <v>1357.4534090631121</v>
      </c>
      <c r="K57" s="264">
        <v>1308.293080744952</v>
      </c>
      <c r="L57" s="264">
        <v>1273.458613450553</v>
      </c>
      <c r="M57" s="264">
        <v>1162.5952631253981</v>
      </c>
      <c r="N57" s="264">
        <v>1271.5953874488041</v>
      </c>
      <c r="O57" s="264">
        <v>1020.402518051029</v>
      </c>
      <c r="P57" s="264">
        <v>1217.0983985107789</v>
      </c>
      <c r="Q57" s="264">
        <v>1313.055847824088</v>
      </c>
      <c r="R57" s="264">
        <v>1273.190143601528</v>
      </c>
      <c r="S57" s="264">
        <v>1247.654273848354</v>
      </c>
      <c r="T57" s="264">
        <v>1086.3825368621201</v>
      </c>
      <c r="U57" s="264">
        <v>1084.6431151410629</v>
      </c>
      <c r="V57" s="264">
        <v>1077.0576333451941</v>
      </c>
      <c r="W57" s="264">
        <v>1964.8268837984169</v>
      </c>
      <c r="DA57" s="72" t="s">
        <v>1902</v>
      </c>
    </row>
    <row r="58" spans="1:105" ht="12" customHeight="1" x14ac:dyDescent="0.25">
      <c r="A58" s="64" t="s">
        <v>30</v>
      </c>
      <c r="B58" s="231">
        <v>2.134583684010964</v>
      </c>
      <c r="C58" s="231">
        <v>1.0674018503243969</v>
      </c>
      <c r="D58" s="231">
        <v>1.0647783492856859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6.4477965294207111</v>
      </c>
      <c r="C60" s="231">
        <v>6.448243354073707</v>
      </c>
      <c r="D60" s="231">
        <v>5.5265968251767443</v>
      </c>
      <c r="E60" s="231">
        <v>6.4338337198645519</v>
      </c>
      <c r="F60" s="231">
        <v>8.2647655791857133</v>
      </c>
      <c r="G60" s="231">
        <v>8.2696454293014146</v>
      </c>
      <c r="H60" s="231">
        <v>8.2744696214259257</v>
      </c>
      <c r="I60" s="231">
        <v>7.3549544457158573</v>
      </c>
      <c r="J60" s="231">
        <v>6.4332879719338871</v>
      </c>
      <c r="K60" s="231">
        <v>5.5385741619835009</v>
      </c>
      <c r="L60" s="231">
        <v>7.3979194522456257</v>
      </c>
      <c r="M60" s="231">
        <v>5.5590512023232233</v>
      </c>
      <c r="N60" s="231">
        <v>5.5386748254143221</v>
      </c>
      <c r="O60" s="231">
        <v>3.7035237949459829</v>
      </c>
      <c r="P60" s="231">
        <v>3.689229403396566</v>
      </c>
      <c r="Q60" s="231">
        <v>4.6069077272298911</v>
      </c>
      <c r="R60" s="231">
        <v>5.530479217194114</v>
      </c>
      <c r="S60" s="231">
        <v>6.4573355009250442</v>
      </c>
      <c r="T60" s="231">
        <v>5.5526215075631962</v>
      </c>
      <c r="U60" s="231">
        <v>5.8204163440325773</v>
      </c>
      <c r="V60" s="231">
        <v>13.72324151739906</v>
      </c>
      <c r="W60" s="231">
        <v>31.743371027921121</v>
      </c>
      <c r="DA60" s="73" t="s">
        <v>1905</v>
      </c>
    </row>
    <row r="61" spans="1:105" ht="12" customHeight="1" x14ac:dyDescent="0.25">
      <c r="A61" s="64" t="s">
        <v>160</v>
      </c>
      <c r="B61" s="231">
        <v>15.3267785539248</v>
      </c>
      <c r="C61" s="231">
        <v>12.89837720529354</v>
      </c>
      <c r="D61" s="231">
        <v>15.33347196773294</v>
      </c>
      <c r="E61" s="231">
        <v>18.51826013450744</v>
      </c>
      <c r="F61" s="231">
        <v>23.41545885941683</v>
      </c>
      <c r="G61" s="231">
        <v>21.326974901014569</v>
      </c>
      <c r="H61" s="231">
        <v>17.300460961781191</v>
      </c>
      <c r="I61" s="231">
        <v>15.5398175745832</v>
      </c>
      <c r="J61" s="231">
        <v>15.804812784752549</v>
      </c>
      <c r="K61" s="231">
        <v>12.692725911509619</v>
      </c>
      <c r="L61" s="231">
        <v>20.145508165565719</v>
      </c>
      <c r="M61" s="231">
        <v>14.63419210151341</v>
      </c>
      <c r="N61" s="231">
        <v>10.931842432832569</v>
      </c>
      <c r="O61" s="231">
        <v>10.638055116830291</v>
      </c>
      <c r="P61" s="231">
        <v>11.80694154872227</v>
      </c>
      <c r="Q61" s="231">
        <v>12.44957689722191</v>
      </c>
      <c r="R61" s="231">
        <v>10.959894638498</v>
      </c>
      <c r="S61" s="231">
        <v>10.10288477706885</v>
      </c>
      <c r="T61" s="231">
        <v>9.6010450098622115</v>
      </c>
      <c r="U61" s="231">
        <v>9.3966837722629961</v>
      </c>
      <c r="V61" s="231">
        <v>23.55313353027756</v>
      </c>
      <c r="W61" s="231">
        <v>33.175531578207732</v>
      </c>
      <c r="DA61" s="73" t="s">
        <v>1906</v>
      </c>
    </row>
    <row r="62" spans="1:105" ht="12" customHeight="1" x14ac:dyDescent="0.25">
      <c r="A62" s="64" t="s">
        <v>70</v>
      </c>
      <c r="B62" s="231">
        <v>107.33032206623891</v>
      </c>
      <c r="C62" s="231">
        <v>135.37374791965721</v>
      </c>
      <c r="D62" s="231">
        <v>132.15715154227701</v>
      </c>
      <c r="E62" s="231">
        <v>137.46892350749141</v>
      </c>
      <c r="F62" s="231">
        <v>141.3394932810472</v>
      </c>
      <c r="G62" s="231">
        <v>133.43295821054619</v>
      </c>
      <c r="H62" s="231">
        <v>138.3075438664051</v>
      </c>
      <c r="I62" s="231">
        <v>146.29993140391269</v>
      </c>
      <c r="J62" s="231">
        <v>151.84232596616121</v>
      </c>
      <c r="K62" s="231">
        <v>89.901070661893598</v>
      </c>
      <c r="L62" s="231">
        <v>32.969092700076388</v>
      </c>
      <c r="M62" s="231">
        <v>16.11310572061867</v>
      </c>
      <c r="N62" s="231">
        <v>28.897308231256311</v>
      </c>
      <c r="O62" s="231">
        <v>37.840417977427187</v>
      </c>
      <c r="P62" s="231">
        <v>34.486365868325898</v>
      </c>
      <c r="Q62" s="231">
        <v>38.457573586794268</v>
      </c>
      <c r="R62" s="231">
        <v>43.281823083157917</v>
      </c>
      <c r="S62" s="231">
        <v>28.895284090964651</v>
      </c>
      <c r="T62" s="231">
        <v>24.14170353581806</v>
      </c>
      <c r="U62" s="231">
        <v>12.93768552108704</v>
      </c>
      <c r="V62" s="231">
        <v>14.83060996280652</v>
      </c>
      <c r="W62" s="231">
        <v>75.834144199919038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1279.8163106456079</v>
      </c>
      <c r="C64" s="231">
        <v>1277.026748150236</v>
      </c>
      <c r="D64" s="231">
        <v>1295.3449885876871</v>
      </c>
      <c r="E64" s="231">
        <v>1325.3013791714991</v>
      </c>
      <c r="F64" s="231">
        <v>786.08333752623923</v>
      </c>
      <c r="G64" s="231">
        <v>684.78279738899278</v>
      </c>
      <c r="H64" s="231">
        <v>695.56913557529515</v>
      </c>
      <c r="I64" s="231">
        <v>723.70032303896357</v>
      </c>
      <c r="J64" s="231">
        <v>643.63339890836073</v>
      </c>
      <c r="K64" s="231">
        <v>743.53136053700678</v>
      </c>
      <c r="L64" s="231">
        <v>779.3426297972735</v>
      </c>
      <c r="M64" s="231">
        <v>629.68249112849935</v>
      </c>
      <c r="N64" s="231">
        <v>516.93908579996162</v>
      </c>
      <c r="O64" s="231">
        <v>493.30292141715739</v>
      </c>
      <c r="P64" s="231">
        <v>464.47656622522311</v>
      </c>
      <c r="Q64" s="231">
        <v>469.06090437577888</v>
      </c>
      <c r="R64" s="231">
        <v>480.2919603689669</v>
      </c>
      <c r="S64" s="231">
        <v>502.48823613520761</v>
      </c>
      <c r="T64" s="231">
        <v>486.21105041496497</v>
      </c>
      <c r="U64" s="231">
        <v>499.5117149781438</v>
      </c>
      <c r="V64" s="231">
        <v>493.56716987325632</v>
      </c>
      <c r="W64" s="231">
        <v>1255.8376741990351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2.0046022760880741E-2</v>
      </c>
      <c r="R66" s="231">
        <v>4.0107822723726337E-2</v>
      </c>
      <c r="S66" s="231">
        <v>4.3244308897791933E-2</v>
      </c>
      <c r="T66" s="231">
        <v>5.982320118495834E-2</v>
      </c>
      <c r="U66" s="231">
        <v>6.1249163417344883E-2</v>
      </c>
      <c r="V66" s="231">
        <v>6.2347696800446828E-2</v>
      </c>
      <c r="W66" s="231">
        <v>7.1866707172329236E-2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588.29557230750015</v>
      </c>
      <c r="G67" s="231">
        <v>599.46940165850936</v>
      </c>
      <c r="H67" s="231">
        <v>618.00696882481782</v>
      </c>
      <c r="I67" s="231">
        <v>644.45926603693897</v>
      </c>
      <c r="J67" s="231">
        <v>539.73958343190372</v>
      </c>
      <c r="K67" s="231">
        <v>456.62934947255872</v>
      </c>
      <c r="L67" s="231">
        <v>433.60346333539229</v>
      </c>
      <c r="M67" s="231">
        <v>496.60642297244328</v>
      </c>
      <c r="N67" s="231">
        <v>709.28847615933898</v>
      </c>
      <c r="O67" s="231">
        <v>474.91759974466811</v>
      </c>
      <c r="P67" s="231">
        <v>702.63929546511076</v>
      </c>
      <c r="Q67" s="231">
        <v>788.46083921430159</v>
      </c>
      <c r="R67" s="231">
        <v>733.08587847098704</v>
      </c>
      <c r="S67" s="231">
        <v>699.66728903529054</v>
      </c>
      <c r="T67" s="231">
        <v>560.81629319272656</v>
      </c>
      <c r="U67" s="231">
        <v>556.91536536211936</v>
      </c>
      <c r="V67" s="231">
        <v>531.32113076465396</v>
      </c>
      <c r="W67" s="231">
        <v>568.16429608616158</v>
      </c>
      <c r="DA67" s="73" t="s">
        <v>1912</v>
      </c>
    </row>
    <row r="68" spans="1:105" ht="12" customHeight="1" x14ac:dyDescent="0.25">
      <c r="A68" s="60" t="s">
        <v>1913</v>
      </c>
      <c r="B68" s="264">
        <v>159.22377434891041</v>
      </c>
      <c r="C68" s="264">
        <v>161.58948503088189</v>
      </c>
      <c r="D68" s="264">
        <v>166.49320913140889</v>
      </c>
      <c r="E68" s="264">
        <v>170.40794573235789</v>
      </c>
      <c r="F68" s="264">
        <v>158.41725373933579</v>
      </c>
      <c r="G68" s="264">
        <v>171.76936058646851</v>
      </c>
      <c r="H68" s="264">
        <v>167.14259949772051</v>
      </c>
      <c r="I68" s="264">
        <v>154.55997731182231</v>
      </c>
      <c r="J68" s="264">
        <v>161.7500898974676</v>
      </c>
      <c r="K68" s="264">
        <v>144.56976507156139</v>
      </c>
      <c r="L68" s="264">
        <v>161.524397591835</v>
      </c>
      <c r="M68" s="264">
        <v>168.71097651136191</v>
      </c>
      <c r="N68" s="264">
        <v>136.8930875452036</v>
      </c>
      <c r="O68" s="264">
        <v>167.70416366856239</v>
      </c>
      <c r="P68" s="264">
        <v>139.93672132923871</v>
      </c>
      <c r="Q68" s="264">
        <v>137.51386395761719</v>
      </c>
      <c r="R68" s="264">
        <v>138.31608607655181</v>
      </c>
      <c r="S68" s="264">
        <v>128.31764659711709</v>
      </c>
      <c r="T68" s="264">
        <v>140.03935975795659</v>
      </c>
      <c r="U68" s="264">
        <v>174.74703626694901</v>
      </c>
      <c r="V68" s="264">
        <v>179.48029894272531</v>
      </c>
      <c r="W68" s="264">
        <v>120.2709263855547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203.21988076906143</v>
      </c>
      <c r="C69" s="263">
        <f t="shared" si="3"/>
        <v>206.35027487249434</v>
      </c>
      <c r="D69" s="263">
        <f t="shared" si="3"/>
        <v>208.83934576977697</v>
      </c>
      <c r="E69" s="263">
        <f t="shared" si="3"/>
        <v>214.34163187146197</v>
      </c>
      <c r="F69" s="263">
        <f t="shared" si="3"/>
        <v>222.32128614192663</v>
      </c>
      <c r="G69" s="263">
        <f t="shared" si="3"/>
        <v>208.69673182925476</v>
      </c>
      <c r="H69" s="263">
        <f t="shared" si="3"/>
        <v>212.78232265866865</v>
      </c>
      <c r="I69" s="263">
        <f t="shared" si="3"/>
        <v>220.78424534199692</v>
      </c>
      <c r="J69" s="263">
        <f t="shared" si="3"/>
        <v>195.76431330514708</v>
      </c>
      <c r="K69" s="263">
        <f t="shared" si="3"/>
        <v>188.31220487025544</v>
      </c>
      <c r="L69" s="263">
        <f t="shared" si="3"/>
        <v>183.9696821918568</v>
      </c>
      <c r="M69" s="263">
        <f t="shared" si="3"/>
        <v>168.64403653846176</v>
      </c>
      <c r="N69" s="263">
        <f t="shared" si="3"/>
        <v>182.90591266263203</v>
      </c>
      <c r="O69" s="263">
        <f t="shared" si="3"/>
        <v>148.66279861390035</v>
      </c>
      <c r="P69" s="263">
        <f t="shared" si="3"/>
        <v>175.35576540989689</v>
      </c>
      <c r="Q69" s="263">
        <f t="shared" si="3"/>
        <v>188.74362269063144</v>
      </c>
      <c r="R69" s="263">
        <f t="shared" si="3"/>
        <v>183.17547687253301</v>
      </c>
      <c r="S69" s="263">
        <f t="shared" si="3"/>
        <v>179.26835775732926</v>
      </c>
      <c r="T69" s="263">
        <f t="shared" si="3"/>
        <v>157.01582164633047</v>
      </c>
      <c r="U69" s="263">
        <f t="shared" si="3"/>
        <v>157.90558675098484</v>
      </c>
      <c r="V69" s="263">
        <f t="shared" si="3"/>
        <v>156.99614948317088</v>
      </c>
      <c r="W69" s="263">
        <f t="shared" si="3"/>
        <v>279.75930419314591</v>
      </c>
      <c r="DA69" s="70"/>
    </row>
    <row r="70" spans="1:105" ht="12" customHeight="1" x14ac:dyDescent="0.25">
      <c r="A70" s="60" t="s">
        <v>1916</v>
      </c>
      <c r="B70" s="264">
        <v>164.62317567257341</v>
      </c>
      <c r="C70" s="264">
        <v>167.16169382261779</v>
      </c>
      <c r="D70" s="264">
        <v>169.09981518175161</v>
      </c>
      <c r="E70" s="264">
        <v>173.56761292889189</v>
      </c>
      <c r="F70" s="264">
        <v>180.5298398812283</v>
      </c>
      <c r="G70" s="264">
        <v>168.84954071864209</v>
      </c>
      <c r="H70" s="264">
        <v>172.37016753246749</v>
      </c>
      <c r="I70" s="264">
        <v>179.35800079167959</v>
      </c>
      <c r="J70" s="264">
        <v>158.36956439069601</v>
      </c>
      <c r="K70" s="264">
        <v>152.63419275357739</v>
      </c>
      <c r="L70" s="264">
        <v>148.57017156923089</v>
      </c>
      <c r="M70" s="264">
        <v>135.6361140312961</v>
      </c>
      <c r="N70" s="264">
        <v>148.35279520236</v>
      </c>
      <c r="O70" s="264">
        <v>119.04696043928639</v>
      </c>
      <c r="P70" s="264">
        <v>141.99481315959051</v>
      </c>
      <c r="Q70" s="264">
        <v>153.18984891280979</v>
      </c>
      <c r="R70" s="264">
        <v>148.53885008684449</v>
      </c>
      <c r="S70" s="264">
        <v>145.55966528230761</v>
      </c>
      <c r="T70" s="264">
        <v>126.7446293005803</v>
      </c>
      <c r="U70" s="264">
        <v>126.54169676645709</v>
      </c>
      <c r="V70" s="264">
        <v>125.6567238902723</v>
      </c>
      <c r="W70" s="264">
        <v>229.22980310981481</v>
      </c>
      <c r="DA70" s="72" t="s">
        <v>1917</v>
      </c>
    </row>
    <row r="71" spans="1:105" ht="12" customHeight="1" x14ac:dyDescent="0.25">
      <c r="A71" s="64" t="s">
        <v>30</v>
      </c>
      <c r="B71" s="231">
        <v>0.2490347631346119</v>
      </c>
      <c r="C71" s="231">
        <v>0.1245302158711793</v>
      </c>
      <c r="D71" s="231">
        <v>0.1242241407499964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0.75224292843241447</v>
      </c>
      <c r="C73" s="231">
        <v>0.7522950579752643</v>
      </c>
      <c r="D73" s="231">
        <v>0.64476962960395201</v>
      </c>
      <c r="E73" s="231">
        <v>0.75061393398419607</v>
      </c>
      <c r="F73" s="231">
        <v>0.96422265090499737</v>
      </c>
      <c r="G73" s="231">
        <v>0.96479196675182943</v>
      </c>
      <c r="H73" s="231">
        <v>0.96535478916635553</v>
      </c>
      <c r="I73" s="231">
        <v>0.85807801866684796</v>
      </c>
      <c r="J73" s="231">
        <v>0.75055026339228481</v>
      </c>
      <c r="K73" s="231">
        <v>0.64616698556474028</v>
      </c>
      <c r="L73" s="231">
        <v>0.86309060276198746</v>
      </c>
      <c r="M73" s="231">
        <v>0.64855597360437434</v>
      </c>
      <c r="N73" s="231">
        <v>0.64617872963166911</v>
      </c>
      <c r="O73" s="231">
        <v>0.43207777607703018</v>
      </c>
      <c r="P73" s="231">
        <v>0.4304100970629316</v>
      </c>
      <c r="Q73" s="231">
        <v>0.53747256817681921</v>
      </c>
      <c r="R73" s="231">
        <v>0.6452225753393116</v>
      </c>
      <c r="S73" s="231">
        <v>0.75335580844125327</v>
      </c>
      <c r="T73" s="231">
        <v>0.64780584254903772</v>
      </c>
      <c r="U73" s="231">
        <v>0.67904857347046588</v>
      </c>
      <c r="V73" s="231">
        <v>1.601044843696553</v>
      </c>
      <c r="W73" s="231">
        <v>3.703393286590789</v>
      </c>
      <c r="DA73" s="73" t="s">
        <v>1920</v>
      </c>
    </row>
    <row r="74" spans="1:105" ht="12" customHeight="1" x14ac:dyDescent="0.25">
      <c r="A74" s="64" t="s">
        <v>160</v>
      </c>
      <c r="B74" s="231">
        <v>1.788124164624556</v>
      </c>
      <c r="C74" s="231">
        <v>1.5048106739509091</v>
      </c>
      <c r="D74" s="231">
        <v>1.788905062902171</v>
      </c>
      <c r="E74" s="231">
        <v>2.1604636823591958</v>
      </c>
      <c r="F74" s="231">
        <v>2.7318035335986242</v>
      </c>
      <c r="G74" s="231">
        <v>2.4881470717850269</v>
      </c>
      <c r="H74" s="231">
        <v>2.018387112207801</v>
      </c>
      <c r="I74" s="231">
        <v>1.812978717034702</v>
      </c>
      <c r="J74" s="231">
        <v>1.843894824887792</v>
      </c>
      <c r="K74" s="231">
        <v>1.4808180230094521</v>
      </c>
      <c r="L74" s="231">
        <v>2.3503092859826609</v>
      </c>
      <c r="M74" s="231">
        <v>1.707322411843226</v>
      </c>
      <c r="N74" s="231">
        <v>1.2753816171637971</v>
      </c>
      <c r="O74" s="231">
        <v>1.2411064302968631</v>
      </c>
      <c r="P74" s="231">
        <v>1.3774765140175951</v>
      </c>
      <c r="Q74" s="231">
        <v>1.452450638009219</v>
      </c>
      <c r="R74" s="231">
        <v>1.27865437449143</v>
      </c>
      <c r="S74" s="231">
        <v>1.1786698906580291</v>
      </c>
      <c r="T74" s="231">
        <v>1.120121917817255</v>
      </c>
      <c r="U74" s="231">
        <v>1.0962797734306799</v>
      </c>
      <c r="V74" s="231">
        <v>2.7478655785323758</v>
      </c>
      <c r="W74" s="231">
        <v>3.870478684124226</v>
      </c>
      <c r="DA74" s="73" t="s">
        <v>1921</v>
      </c>
    </row>
    <row r="75" spans="1:105" ht="12" customHeight="1" x14ac:dyDescent="0.25">
      <c r="A75" s="64" t="s">
        <v>70</v>
      </c>
      <c r="B75" s="231">
        <v>12.521870907727839</v>
      </c>
      <c r="C75" s="231">
        <v>15.793603923959971</v>
      </c>
      <c r="D75" s="231">
        <v>15.41833434659895</v>
      </c>
      <c r="E75" s="231">
        <v>16.038041075873959</v>
      </c>
      <c r="F75" s="231">
        <v>16.48960754945546</v>
      </c>
      <c r="G75" s="231">
        <v>15.56717845789702</v>
      </c>
      <c r="H75" s="231">
        <v>16.13588011774722</v>
      </c>
      <c r="I75" s="231">
        <v>17.068325330456439</v>
      </c>
      <c r="J75" s="231">
        <v>17.714938029385419</v>
      </c>
      <c r="K75" s="231">
        <v>10.48845824388756</v>
      </c>
      <c r="L75" s="231">
        <v>3.8463941483422359</v>
      </c>
      <c r="M75" s="231">
        <v>1.879862334072173</v>
      </c>
      <c r="N75" s="231">
        <v>3.371352626979895</v>
      </c>
      <c r="O75" s="231">
        <v>4.4147154306998271</v>
      </c>
      <c r="P75" s="231">
        <v>4.0234093513046769</v>
      </c>
      <c r="Q75" s="231">
        <v>4.4867169184593196</v>
      </c>
      <c r="R75" s="231">
        <v>5.0495460263684118</v>
      </c>
      <c r="S75" s="231">
        <v>3.3711164772792022</v>
      </c>
      <c r="T75" s="231">
        <v>2.8165320791787649</v>
      </c>
      <c r="U75" s="231">
        <v>1.5093966441268181</v>
      </c>
      <c r="V75" s="231">
        <v>1.7302378289940901</v>
      </c>
      <c r="W75" s="231">
        <v>8.8473168233238653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149.31190290865391</v>
      </c>
      <c r="C77" s="231">
        <v>148.98645395086049</v>
      </c>
      <c r="D77" s="231">
        <v>151.12358200189649</v>
      </c>
      <c r="E77" s="231">
        <v>154.61849423667459</v>
      </c>
      <c r="F77" s="231">
        <v>91.709722711394349</v>
      </c>
      <c r="G77" s="231">
        <v>79.891326362048972</v>
      </c>
      <c r="H77" s="231">
        <v>81.149732483784234</v>
      </c>
      <c r="I77" s="231">
        <v>84.431704354545545</v>
      </c>
      <c r="J77" s="231">
        <v>75.090563205975215</v>
      </c>
      <c r="K77" s="231">
        <v>86.745325395983926</v>
      </c>
      <c r="L77" s="231">
        <v>90.923306809681691</v>
      </c>
      <c r="M77" s="231">
        <v>73.462957298324753</v>
      </c>
      <c r="N77" s="231">
        <v>60.309560009995373</v>
      </c>
      <c r="O77" s="231">
        <v>57.552007498668218</v>
      </c>
      <c r="P77" s="231">
        <v>54.188932726275887</v>
      </c>
      <c r="Q77" s="231">
        <v>54.723772177174062</v>
      </c>
      <c r="R77" s="231">
        <v>56.034062043045992</v>
      </c>
      <c r="S77" s="231">
        <v>58.623627549107383</v>
      </c>
      <c r="T77" s="231">
        <v>56.72462254841242</v>
      </c>
      <c r="U77" s="231">
        <v>58.276366747449977</v>
      </c>
      <c r="V77" s="231">
        <v>57.582836485213107</v>
      </c>
      <c r="W77" s="231">
        <v>146.51439532322041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2.3387026554360802E-3</v>
      </c>
      <c r="R79" s="231">
        <v>4.6792459844347267E-3</v>
      </c>
      <c r="S79" s="231">
        <v>5.0451693714090463E-3</v>
      </c>
      <c r="T79" s="231">
        <v>6.9793734715784522E-3</v>
      </c>
      <c r="U79" s="231">
        <v>7.1457357320235532E-3</v>
      </c>
      <c r="V79" s="231">
        <v>7.273897960052113E-3</v>
      </c>
      <c r="W79" s="231">
        <v>8.3844491701050589E-3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68.634483435874856</v>
      </c>
      <c r="G80" s="231">
        <v>69.938096860159263</v>
      </c>
      <c r="H80" s="231">
        <v>72.100813029561891</v>
      </c>
      <c r="I80" s="231">
        <v>75.186914370976041</v>
      </c>
      <c r="J80" s="231">
        <v>62.969618067055272</v>
      </c>
      <c r="K80" s="231">
        <v>53.273424105131717</v>
      </c>
      <c r="L80" s="231">
        <v>50.587070722462308</v>
      </c>
      <c r="M80" s="231">
        <v>57.937416013451568</v>
      </c>
      <c r="N80" s="231">
        <v>82.750322218589318</v>
      </c>
      <c r="O80" s="231">
        <v>55.407053303544473</v>
      </c>
      <c r="P80" s="231">
        <v>81.974584470929386</v>
      </c>
      <c r="Q80" s="231">
        <v>91.987097908334931</v>
      </c>
      <c r="R80" s="231">
        <v>85.526685821614947</v>
      </c>
      <c r="S80" s="231">
        <v>81.627850387450351</v>
      </c>
      <c r="T80" s="231">
        <v>65.428567539151246</v>
      </c>
      <c r="U80" s="231">
        <v>64.973459292247114</v>
      </c>
      <c r="V80" s="231">
        <v>61.987465255876138</v>
      </c>
      <c r="W80" s="231">
        <v>66.285834543385363</v>
      </c>
      <c r="DA80" s="73" t="s">
        <v>1927</v>
      </c>
    </row>
    <row r="81" spans="1:105" ht="12" customHeight="1" x14ac:dyDescent="0.25">
      <c r="A81" s="61" t="s">
        <v>1928</v>
      </c>
      <c r="B81" s="265">
        <v>38.596705096488037</v>
      </c>
      <c r="C81" s="265">
        <v>39.188581049876539</v>
      </c>
      <c r="D81" s="265">
        <v>39.739530588025367</v>
      </c>
      <c r="E81" s="265">
        <v>40.774018942570088</v>
      </c>
      <c r="F81" s="265">
        <v>41.791446260698351</v>
      </c>
      <c r="G81" s="265">
        <v>39.847191110612677</v>
      </c>
      <c r="H81" s="265">
        <v>40.412155126201156</v>
      </c>
      <c r="I81" s="265">
        <v>41.426244550317328</v>
      </c>
      <c r="J81" s="265">
        <v>37.394748914451078</v>
      </c>
      <c r="K81" s="265">
        <v>35.678012116678048</v>
      </c>
      <c r="L81" s="265">
        <v>35.399510622625897</v>
      </c>
      <c r="M81" s="265">
        <v>33.007922507165652</v>
      </c>
      <c r="N81" s="265">
        <v>34.553117460272027</v>
      </c>
      <c r="O81" s="265">
        <v>29.61583817461397</v>
      </c>
      <c r="P81" s="265">
        <v>33.360952250306383</v>
      </c>
      <c r="Q81" s="265">
        <v>35.55377377782164</v>
      </c>
      <c r="R81" s="265">
        <v>34.636626785688527</v>
      </c>
      <c r="S81" s="265">
        <v>33.708692475021657</v>
      </c>
      <c r="T81" s="265">
        <v>30.271192345750169</v>
      </c>
      <c r="U81" s="265">
        <v>31.363889984527749</v>
      </c>
      <c r="V81" s="265">
        <v>31.339425592898589</v>
      </c>
      <c r="W81" s="265">
        <v>50.529501083331098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486.18507060309162</v>
      </c>
      <c r="C83" s="225">
        <v>493.59235748052993</v>
      </c>
      <c r="D83" s="225">
        <v>500.69341536328977</v>
      </c>
      <c r="E83" s="225">
        <v>515.17865955458024</v>
      </c>
      <c r="F83" s="225">
        <v>527.99208121610877</v>
      </c>
      <c r="G83" s="225">
        <v>503.87731975132237</v>
      </c>
      <c r="H83" s="225">
        <v>510.3416315894101</v>
      </c>
      <c r="I83" s="225">
        <v>522.49268916617621</v>
      </c>
      <c r="J83" s="225">
        <v>472.75241436310858</v>
      </c>
      <c r="K83" s="225">
        <v>448.05092378111959</v>
      </c>
      <c r="L83" s="225">
        <v>444.1119997022617</v>
      </c>
      <c r="M83" s="225">
        <v>413.60591723054767</v>
      </c>
      <c r="N83" s="225">
        <v>433.80243271311269</v>
      </c>
      <c r="O83" s="225">
        <v>371.98098786662848</v>
      </c>
      <c r="P83" s="225">
        <v>384.73058182860422</v>
      </c>
      <c r="Q83" s="225">
        <v>390.36017961211428</v>
      </c>
      <c r="R83" s="225">
        <v>383.43603706888308</v>
      </c>
      <c r="S83" s="225">
        <v>410.4757810260819</v>
      </c>
      <c r="T83" s="225">
        <v>379.65510652527001</v>
      </c>
      <c r="U83" s="225">
        <v>322.53988726473671</v>
      </c>
      <c r="V83" s="225">
        <v>326.96570172924419</v>
      </c>
      <c r="W83" s="225">
        <v>526.43334600898152</v>
      </c>
      <c r="DA83" s="89" t="s">
        <v>1930</v>
      </c>
    </row>
    <row r="84" spans="1:105" ht="12" customHeight="1" x14ac:dyDescent="0.25">
      <c r="A84" s="55" t="s">
        <v>92</v>
      </c>
      <c r="B84" s="261">
        <v>18.002343141259139</v>
      </c>
      <c r="C84" s="261">
        <v>18.276618367250911</v>
      </c>
      <c r="D84" s="261">
        <v>18.53955462013344</v>
      </c>
      <c r="E84" s="261">
        <v>19.075910736731341</v>
      </c>
      <c r="F84" s="261">
        <v>19.550363013265439</v>
      </c>
      <c r="G84" s="261">
        <v>18.657447461332321</v>
      </c>
      <c r="H84" s="261">
        <v>18.89680643575922</v>
      </c>
      <c r="I84" s="261">
        <v>19.346732855248771</v>
      </c>
      <c r="J84" s="261">
        <v>17.50496199660396</v>
      </c>
      <c r="K84" s="261">
        <v>16.590321180906159</v>
      </c>
      <c r="L84" s="261">
        <v>16.444471653302731</v>
      </c>
      <c r="M84" s="261">
        <v>15.31489981376034</v>
      </c>
      <c r="N84" s="261">
        <v>16.062731501664889</v>
      </c>
      <c r="O84" s="261">
        <v>13.773622002183769</v>
      </c>
      <c r="P84" s="261">
        <v>14.245710882121911</v>
      </c>
      <c r="Q84" s="261">
        <v>14.45416226653014</v>
      </c>
      <c r="R84" s="261">
        <v>14.19777679202989</v>
      </c>
      <c r="S84" s="261">
        <v>15.19899788786689</v>
      </c>
      <c r="T84" s="261">
        <v>14.05777741081695</v>
      </c>
      <c r="U84" s="261">
        <v>11.94292889346497</v>
      </c>
      <c r="V84" s="261">
        <v>12.1068068804424</v>
      </c>
      <c r="W84" s="261">
        <v>19.492646543214391</v>
      </c>
      <c r="DA84" s="67" t="s">
        <v>1931</v>
      </c>
    </row>
    <row r="85" spans="1:105" ht="12" customHeight="1" x14ac:dyDescent="0.25">
      <c r="A85" s="202" t="s">
        <v>93</v>
      </c>
      <c r="B85" s="226">
        <v>7.9379002869095601</v>
      </c>
      <c r="C85" s="226">
        <v>8.0588383991324353</v>
      </c>
      <c r="D85" s="226">
        <v>8.1747767378707739</v>
      </c>
      <c r="E85" s="226">
        <v>8.4112760279032166</v>
      </c>
      <c r="F85" s="226">
        <v>8.6204796205951766</v>
      </c>
      <c r="G85" s="226">
        <v>8.2267600608545717</v>
      </c>
      <c r="H85" s="226">
        <v>8.3323023037097865</v>
      </c>
      <c r="I85" s="226">
        <v>8.5306915370629124</v>
      </c>
      <c r="J85" s="226">
        <v>7.7185865064821089</v>
      </c>
      <c r="K85" s="226">
        <v>7.3152874727742638</v>
      </c>
      <c r="L85" s="226">
        <v>7.2509770106347311</v>
      </c>
      <c r="M85" s="226">
        <v>6.752906922822743</v>
      </c>
      <c r="N85" s="226">
        <v>7.0826536298707001</v>
      </c>
      <c r="O85" s="226">
        <v>6.0733004134522526</v>
      </c>
      <c r="P85" s="226">
        <v>6.2814618969937586</v>
      </c>
      <c r="Q85" s="226">
        <v>6.373375837924506</v>
      </c>
      <c r="R85" s="226">
        <v>6.2603259801573454</v>
      </c>
      <c r="S85" s="226">
        <v>6.7018014681836524</v>
      </c>
      <c r="T85" s="226">
        <v>6.1985950643772547</v>
      </c>
      <c r="U85" s="226">
        <v>5.2660799733731416</v>
      </c>
      <c r="V85" s="226">
        <v>5.3383398514145117</v>
      </c>
      <c r="W85" s="226">
        <v>8.5950302898840221</v>
      </c>
      <c r="DA85" s="174" t="s">
        <v>1932</v>
      </c>
    </row>
    <row r="86" spans="1:105" ht="12" customHeight="1" x14ac:dyDescent="0.25">
      <c r="A86" s="202" t="s">
        <v>94</v>
      </c>
      <c r="B86" s="226">
        <v>61.571434454774689</v>
      </c>
      <c r="C86" s="226">
        <v>62.509507847066409</v>
      </c>
      <c r="D86" s="226">
        <v>63.408799796625843</v>
      </c>
      <c r="E86" s="226">
        <v>65.243239636950733</v>
      </c>
      <c r="F86" s="226">
        <v>66.865956580923736</v>
      </c>
      <c r="G86" s="226">
        <v>63.812015716220643</v>
      </c>
      <c r="H86" s="226">
        <v>64.630668893167993</v>
      </c>
      <c r="I86" s="226">
        <v>66.169502745500338</v>
      </c>
      <c r="J86" s="226">
        <v>59.870296424748467</v>
      </c>
      <c r="K86" s="226">
        <v>56.742051029607069</v>
      </c>
      <c r="L86" s="226">
        <v>56.243217930013913</v>
      </c>
      <c r="M86" s="226">
        <v>52.379867590860272</v>
      </c>
      <c r="N86" s="226">
        <v>54.937594070892139</v>
      </c>
      <c r="O86" s="226">
        <v>47.108404592547103</v>
      </c>
      <c r="P86" s="226">
        <v>48.723038271055351</v>
      </c>
      <c r="Q86" s="226">
        <v>49.435981616895837</v>
      </c>
      <c r="R86" s="226">
        <v>48.559094574221447</v>
      </c>
      <c r="S86" s="226">
        <v>51.98346097993555</v>
      </c>
      <c r="T86" s="226">
        <v>48.080270086963139</v>
      </c>
      <c r="U86" s="226">
        <v>40.847086281601733</v>
      </c>
      <c r="V86" s="226">
        <v>41.407580138128417</v>
      </c>
      <c r="W86" s="226">
        <v>66.668555285724324</v>
      </c>
      <c r="DA86" s="174" t="s">
        <v>1933</v>
      </c>
    </row>
    <row r="87" spans="1:105" ht="12" customHeight="1" x14ac:dyDescent="0.25">
      <c r="A87" s="202" t="s">
        <v>95</v>
      </c>
      <c r="B87" s="226">
        <v>27.18723465049337</v>
      </c>
      <c r="C87" s="226">
        <v>27.601446559984488</v>
      </c>
      <c r="D87" s="226">
        <v>27.998534291795099</v>
      </c>
      <c r="E87" s="226">
        <v>28.808542160423841</v>
      </c>
      <c r="F87" s="226">
        <v>29.525062519544761</v>
      </c>
      <c r="G87" s="226">
        <v>28.17657668950617</v>
      </c>
      <c r="H87" s="226">
        <v>28.538057889613459</v>
      </c>
      <c r="I87" s="226">
        <v>29.217539168585638</v>
      </c>
      <c r="J87" s="226">
        <v>26.436086992415479</v>
      </c>
      <c r="K87" s="226">
        <v>25.054791553139921</v>
      </c>
      <c r="L87" s="226">
        <v>24.834528818477889</v>
      </c>
      <c r="M87" s="226">
        <v>23.128643400382231</v>
      </c>
      <c r="N87" s="226">
        <v>24.2580228049742</v>
      </c>
      <c r="O87" s="226">
        <v>20.800997426959238</v>
      </c>
      <c r="P87" s="226">
        <v>21.513948571932751</v>
      </c>
      <c r="Q87" s="226">
        <v>21.828752964708599</v>
      </c>
      <c r="R87" s="226">
        <v>21.441558253357879</v>
      </c>
      <c r="S87" s="226">
        <v>22.95360769358652</v>
      </c>
      <c r="T87" s="226">
        <v>21.23013044098402</v>
      </c>
      <c r="U87" s="226">
        <v>18.03627492782471</v>
      </c>
      <c r="V87" s="226">
        <v>18.283764338011249</v>
      </c>
      <c r="W87" s="226">
        <v>29.437898798568931</v>
      </c>
      <c r="DA87" s="174" t="s">
        <v>1934</v>
      </c>
    </row>
    <row r="88" spans="1:105" ht="12" customHeight="1" x14ac:dyDescent="0.25">
      <c r="A88" s="56" t="s">
        <v>96</v>
      </c>
      <c r="B88" s="262">
        <v>99.72048589065426</v>
      </c>
      <c r="C88" s="262">
        <v>101.2068946129081</v>
      </c>
      <c r="D88" s="262">
        <v>101.70525382765349</v>
      </c>
      <c r="E88" s="262">
        <v>104.7936017496867</v>
      </c>
      <c r="F88" s="262">
        <v>111.0755270042725</v>
      </c>
      <c r="G88" s="262">
        <v>99.344380158312447</v>
      </c>
      <c r="H88" s="262">
        <v>102.4921856966896</v>
      </c>
      <c r="I88" s="262">
        <v>110.3772843857746</v>
      </c>
      <c r="J88" s="262">
        <v>93.060829066167457</v>
      </c>
      <c r="K88" s="262">
        <v>91.416284211365564</v>
      </c>
      <c r="L88" s="262">
        <v>85.620334632316741</v>
      </c>
      <c r="M88" s="262">
        <v>76.161716245804016</v>
      </c>
      <c r="N88" s="262">
        <v>88.431084071672288</v>
      </c>
      <c r="O88" s="262">
        <v>66.647709435871363</v>
      </c>
      <c r="P88" s="262">
        <v>76.455898654026086</v>
      </c>
      <c r="Q88" s="262">
        <v>80.252159733169989</v>
      </c>
      <c r="R88" s="262">
        <v>77.83983339174759</v>
      </c>
      <c r="S88" s="262">
        <v>85.262546182481344</v>
      </c>
      <c r="T88" s="262">
        <v>72.668253106308612</v>
      </c>
      <c r="U88" s="262">
        <v>57.947740899986997</v>
      </c>
      <c r="V88" s="262">
        <v>58.251241959219072</v>
      </c>
      <c r="W88" s="262">
        <v>150.93854909049011</v>
      </c>
      <c r="DA88" s="68" t="s">
        <v>1935</v>
      </c>
    </row>
    <row r="89" spans="1:105" ht="12" customHeight="1" x14ac:dyDescent="0.25">
      <c r="A89" s="37" t="s">
        <v>160</v>
      </c>
      <c r="B89" s="228">
        <v>0.82919582086346133</v>
      </c>
      <c r="C89" s="228">
        <v>0.7070863281461166</v>
      </c>
      <c r="D89" s="228">
        <v>0.82049419283629033</v>
      </c>
      <c r="E89" s="228">
        <v>0.99706975150453203</v>
      </c>
      <c r="F89" s="228">
        <v>2.0107952878344428</v>
      </c>
      <c r="G89" s="228">
        <v>1.5457429058997181</v>
      </c>
      <c r="H89" s="228">
        <v>1.3510407138547049</v>
      </c>
      <c r="I89" s="228">
        <v>1.4293426673882139</v>
      </c>
      <c r="J89" s="228">
        <v>1.140867663663977</v>
      </c>
      <c r="K89" s="228">
        <v>0.92907955716920299</v>
      </c>
      <c r="L89" s="228">
        <v>1.165491872961177</v>
      </c>
      <c r="M89" s="228">
        <v>0.72884770565271451</v>
      </c>
      <c r="N89" s="228">
        <v>0.9821156587718457</v>
      </c>
      <c r="O89" s="228">
        <v>0.44748997572378368</v>
      </c>
      <c r="P89" s="228">
        <v>0.92615296368246369</v>
      </c>
      <c r="Q89" s="228">
        <v>1.1140633934057891</v>
      </c>
      <c r="R89" s="228">
        <v>0.91340638130177476</v>
      </c>
      <c r="S89" s="228">
        <v>0.95131135623376428</v>
      </c>
      <c r="T89" s="228">
        <v>0.62796671468086862</v>
      </c>
      <c r="U89" s="228">
        <v>0.36071590435331619</v>
      </c>
      <c r="V89" s="228">
        <v>0.85654769000856024</v>
      </c>
      <c r="W89" s="228">
        <v>3.4720556418087831</v>
      </c>
      <c r="DA89" s="69" t="s">
        <v>1936</v>
      </c>
    </row>
    <row r="90" spans="1:105" ht="12" customHeight="1" x14ac:dyDescent="0.25">
      <c r="A90" s="37" t="s">
        <v>162</v>
      </c>
      <c r="B90" s="228">
        <v>69.239490381263494</v>
      </c>
      <c r="C90" s="228">
        <v>70.006338000670681</v>
      </c>
      <c r="D90" s="228">
        <v>69.313919449707456</v>
      </c>
      <c r="E90" s="228">
        <v>71.357563140436369</v>
      </c>
      <c r="F90" s="228">
        <v>67.504663497433611</v>
      </c>
      <c r="G90" s="228">
        <v>49.631893696083672</v>
      </c>
      <c r="H90" s="228">
        <v>54.318912284415482</v>
      </c>
      <c r="I90" s="228">
        <v>66.565501503319197</v>
      </c>
      <c r="J90" s="228">
        <v>46.460565023401699</v>
      </c>
      <c r="K90" s="228">
        <v>54.424856567865248</v>
      </c>
      <c r="L90" s="228">
        <v>45.087842600738213</v>
      </c>
      <c r="M90" s="228">
        <v>31.36098226435271</v>
      </c>
      <c r="N90" s="228">
        <v>46.441757088497958</v>
      </c>
      <c r="O90" s="228">
        <v>20.75079607175504</v>
      </c>
      <c r="P90" s="228">
        <v>36.434189717581653</v>
      </c>
      <c r="Q90" s="228">
        <v>41.974405006444613</v>
      </c>
      <c r="R90" s="228">
        <v>40.027915957144202</v>
      </c>
      <c r="S90" s="228">
        <v>47.315472358379708</v>
      </c>
      <c r="T90" s="228">
        <v>31.801158692307979</v>
      </c>
      <c r="U90" s="228">
        <v>19.17504349090424</v>
      </c>
      <c r="V90" s="228">
        <v>17.94936621386438</v>
      </c>
      <c r="W90" s="228">
        <v>131.4323561513929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0.33394412749246771</v>
      </c>
      <c r="DA92" s="69" t="s">
        <v>1939</v>
      </c>
    </row>
    <row r="93" spans="1:105" ht="12" customHeight="1" x14ac:dyDescent="0.25">
      <c r="A93" s="37" t="s">
        <v>38</v>
      </c>
      <c r="B93" s="228">
        <v>29.651799688527301</v>
      </c>
      <c r="C93" s="228">
        <v>30.493470284091309</v>
      </c>
      <c r="D93" s="228">
        <v>31.57084018510977</v>
      </c>
      <c r="E93" s="228">
        <v>32.438968857745827</v>
      </c>
      <c r="F93" s="228">
        <v>41.560068219004442</v>
      </c>
      <c r="G93" s="228">
        <v>48.166743556329067</v>
      </c>
      <c r="H93" s="228">
        <v>46.822232698419413</v>
      </c>
      <c r="I93" s="228">
        <v>42.382440215067213</v>
      </c>
      <c r="J93" s="228">
        <v>45.459396379101783</v>
      </c>
      <c r="K93" s="228">
        <v>36.06234808633112</v>
      </c>
      <c r="L93" s="228">
        <v>39.367000158617358</v>
      </c>
      <c r="M93" s="228">
        <v>44.07188627579859</v>
      </c>
      <c r="N93" s="228">
        <v>41.007211324402483</v>
      </c>
      <c r="O93" s="228">
        <v>45.449423388392553</v>
      </c>
      <c r="P93" s="228">
        <v>39.095555972761971</v>
      </c>
      <c r="Q93" s="228">
        <v>37.163691333319591</v>
      </c>
      <c r="R93" s="228">
        <v>36.898511053301597</v>
      </c>
      <c r="S93" s="228">
        <v>36.99576246786787</v>
      </c>
      <c r="T93" s="228">
        <v>40.239127699319774</v>
      </c>
      <c r="U93" s="228">
        <v>38.41198150472944</v>
      </c>
      <c r="V93" s="228">
        <v>39.445328055346117</v>
      </c>
      <c r="W93" s="228">
        <v>15.700193169796</v>
      </c>
      <c r="DA93" s="69" t="s">
        <v>1940</v>
      </c>
    </row>
    <row r="94" spans="1:105" ht="12" customHeight="1" x14ac:dyDescent="0.25">
      <c r="A94" s="132" t="s">
        <v>1941</v>
      </c>
      <c r="B94" s="318">
        <v>271.7656721790006</v>
      </c>
      <c r="C94" s="318">
        <v>275.93905169418758</v>
      </c>
      <c r="D94" s="318">
        <v>280.86649608921113</v>
      </c>
      <c r="E94" s="318">
        <v>288.84608924288432</v>
      </c>
      <c r="F94" s="318">
        <v>292.35469247750717</v>
      </c>
      <c r="G94" s="318">
        <v>285.66013966509632</v>
      </c>
      <c r="H94" s="318">
        <v>287.45161037047001</v>
      </c>
      <c r="I94" s="318">
        <v>288.8509384740039</v>
      </c>
      <c r="J94" s="318">
        <v>268.16165337669122</v>
      </c>
      <c r="K94" s="318">
        <v>250.93218833332659</v>
      </c>
      <c r="L94" s="318">
        <v>253.7184696575157</v>
      </c>
      <c r="M94" s="318">
        <v>239.86788325691811</v>
      </c>
      <c r="N94" s="318">
        <v>243.03034663403849</v>
      </c>
      <c r="O94" s="318">
        <v>217.57695399561479</v>
      </c>
      <c r="P94" s="318">
        <v>217.5105235524743</v>
      </c>
      <c r="Q94" s="318">
        <v>218.01574719288519</v>
      </c>
      <c r="R94" s="318">
        <v>215.1374480773689</v>
      </c>
      <c r="S94" s="318">
        <v>228.3753668140279</v>
      </c>
      <c r="T94" s="318">
        <v>217.42008041581991</v>
      </c>
      <c r="U94" s="318">
        <v>188.49977628848521</v>
      </c>
      <c r="V94" s="318">
        <v>191.57796856202859</v>
      </c>
      <c r="W94" s="318">
        <v>251.30066600109981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1.0000000000000004</v>
      </c>
      <c r="C98" s="234">
        <f t="shared" si="4"/>
        <v>0.99999999999999967</v>
      </c>
      <c r="D98" s="234">
        <f t="shared" si="4"/>
        <v>1</v>
      </c>
      <c r="E98" s="234">
        <f t="shared" si="4"/>
        <v>0.99999999999999967</v>
      </c>
      <c r="F98" s="234">
        <f t="shared" si="4"/>
        <v>0.99999999999999967</v>
      </c>
      <c r="G98" s="234">
        <f t="shared" si="4"/>
        <v>0.99999999999999978</v>
      </c>
      <c r="H98" s="234">
        <f t="shared" si="4"/>
        <v>1.0000000000000002</v>
      </c>
      <c r="I98" s="234">
        <f t="shared" si="4"/>
        <v>1</v>
      </c>
      <c r="J98" s="234">
        <f t="shared" si="4"/>
        <v>1.0000000000000004</v>
      </c>
      <c r="K98" s="234">
        <f t="shared" si="4"/>
        <v>1.0000000000000002</v>
      </c>
      <c r="L98" s="234">
        <f t="shared" si="4"/>
        <v>0.99999999999999989</v>
      </c>
      <c r="M98" s="234">
        <f t="shared" si="4"/>
        <v>1</v>
      </c>
      <c r="N98" s="234">
        <f t="shared" si="4"/>
        <v>0.99999999999999989</v>
      </c>
      <c r="O98" s="234">
        <f t="shared" si="4"/>
        <v>1</v>
      </c>
      <c r="P98" s="234">
        <f t="shared" si="4"/>
        <v>0.99999999999999978</v>
      </c>
      <c r="Q98" s="234">
        <f t="shared" si="4"/>
        <v>1</v>
      </c>
      <c r="R98" s="234">
        <f t="shared" si="4"/>
        <v>0.99999999999999989</v>
      </c>
      <c r="S98" s="234">
        <f t="shared" si="4"/>
        <v>1.0000000000000002</v>
      </c>
      <c r="T98" s="234">
        <f t="shared" si="4"/>
        <v>0.99999999999999989</v>
      </c>
      <c r="U98" s="234">
        <f t="shared" si="4"/>
        <v>0.99999999999999989</v>
      </c>
      <c r="V98" s="234">
        <f t="shared" si="4"/>
        <v>1.0000000000000002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5.0000000000001337E-3</v>
      </c>
      <c r="C99" s="268">
        <f t="shared" si="5"/>
        <v>5.0000000000001311E-3</v>
      </c>
      <c r="D99" s="268">
        <f t="shared" si="5"/>
        <v>5.0000000000001562E-3</v>
      </c>
      <c r="E99" s="268">
        <f t="shared" si="5"/>
        <v>5.000000000000151E-3</v>
      </c>
      <c r="F99" s="268">
        <f t="shared" si="5"/>
        <v>5.0000000000000556E-3</v>
      </c>
      <c r="G99" s="268">
        <f t="shared" si="5"/>
        <v>5.0000000000001163E-3</v>
      </c>
      <c r="H99" s="268">
        <f t="shared" si="5"/>
        <v>5.0000000000000903E-3</v>
      </c>
      <c r="I99" s="268">
        <f t="shared" si="5"/>
        <v>5.0000000000000339E-3</v>
      </c>
      <c r="J99" s="268">
        <f t="shared" si="5"/>
        <v>5.0000000000001137E-3</v>
      </c>
      <c r="K99" s="268">
        <f t="shared" si="5"/>
        <v>5.0000000000001215E-3</v>
      </c>
      <c r="L99" s="268">
        <f t="shared" si="5"/>
        <v>5.0000000000001935E-3</v>
      </c>
      <c r="M99" s="268">
        <f t="shared" si="5"/>
        <v>4.9999999999997217E-3</v>
      </c>
      <c r="N99" s="268">
        <f t="shared" si="5"/>
        <v>5.0000000000000834E-3</v>
      </c>
      <c r="O99" s="268">
        <f t="shared" si="5"/>
        <v>4.9999999999995577E-3</v>
      </c>
      <c r="P99" s="268">
        <f t="shared" si="5"/>
        <v>5.0000000000001649E-3</v>
      </c>
      <c r="Q99" s="268">
        <f t="shared" si="5"/>
        <v>5.000000000000125E-3</v>
      </c>
      <c r="R99" s="268">
        <f t="shared" si="5"/>
        <v>5.0000000000001736E-3</v>
      </c>
      <c r="S99" s="268">
        <f t="shared" si="5"/>
        <v>5.0000000000000738E-3</v>
      </c>
      <c r="T99" s="268">
        <f t="shared" si="5"/>
        <v>5.0000000000002274E-3</v>
      </c>
      <c r="U99" s="268">
        <f t="shared" si="5"/>
        <v>4.9999999999995456E-3</v>
      </c>
      <c r="V99" s="268">
        <f t="shared" si="5"/>
        <v>4.9999999999994407E-3</v>
      </c>
      <c r="W99" s="268">
        <f t="shared" si="5"/>
        <v>4.9999999999999307E-3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7.0000000000001866E-3</v>
      </c>
      <c r="C100" s="269">
        <f t="shared" si="6"/>
        <v>7.0000000000001849E-3</v>
      </c>
      <c r="D100" s="269">
        <f t="shared" si="6"/>
        <v>7.0000000000002196E-3</v>
      </c>
      <c r="E100" s="269">
        <f t="shared" si="6"/>
        <v>7.0000000000002109E-3</v>
      </c>
      <c r="F100" s="269">
        <f t="shared" si="6"/>
        <v>7.0000000000000791E-3</v>
      </c>
      <c r="G100" s="269">
        <f t="shared" si="6"/>
        <v>7.0000000000001615E-3</v>
      </c>
      <c r="H100" s="269">
        <f t="shared" si="6"/>
        <v>7.0000000000001233E-3</v>
      </c>
      <c r="I100" s="269">
        <f t="shared" si="6"/>
        <v>7.0000000000000461E-3</v>
      </c>
      <c r="J100" s="269">
        <f t="shared" si="6"/>
        <v>7.0000000000001606E-3</v>
      </c>
      <c r="K100" s="269">
        <f t="shared" si="6"/>
        <v>7.0000000000001701E-3</v>
      </c>
      <c r="L100" s="269">
        <f t="shared" si="6"/>
        <v>7.0000000000002751E-3</v>
      </c>
      <c r="M100" s="269">
        <f t="shared" si="6"/>
        <v>6.9999999999996124E-3</v>
      </c>
      <c r="N100" s="269">
        <f t="shared" si="6"/>
        <v>7.0000000000001146E-3</v>
      </c>
      <c r="O100" s="269">
        <f t="shared" si="6"/>
        <v>6.99999999999938E-3</v>
      </c>
      <c r="P100" s="269">
        <f t="shared" si="6"/>
        <v>7.0000000000002335E-3</v>
      </c>
      <c r="Q100" s="269">
        <f t="shared" si="6"/>
        <v>7.000000000000178E-3</v>
      </c>
      <c r="R100" s="269">
        <f t="shared" si="6"/>
        <v>7.0000000000002439E-3</v>
      </c>
      <c r="S100" s="269">
        <f t="shared" si="6"/>
        <v>7.0000000000001016E-3</v>
      </c>
      <c r="T100" s="269">
        <f t="shared" si="6"/>
        <v>7.0000000000003167E-3</v>
      </c>
      <c r="U100" s="269">
        <f t="shared" si="6"/>
        <v>6.9999999999993644E-3</v>
      </c>
      <c r="V100" s="269">
        <f t="shared" si="6"/>
        <v>6.9999999999992187E-3</v>
      </c>
      <c r="W100" s="269">
        <f t="shared" si="6"/>
        <v>6.9999999999999004E-3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4.0000000000001069E-2</v>
      </c>
      <c r="C101" s="269">
        <f t="shared" si="7"/>
        <v>4.0000000000001049E-2</v>
      </c>
      <c r="D101" s="269">
        <f t="shared" si="7"/>
        <v>4.000000000000125E-2</v>
      </c>
      <c r="E101" s="269">
        <f t="shared" si="7"/>
        <v>4.0000000000001208E-2</v>
      </c>
      <c r="F101" s="269">
        <f t="shared" si="7"/>
        <v>4.0000000000000445E-2</v>
      </c>
      <c r="G101" s="269">
        <f t="shared" si="7"/>
        <v>4.0000000000000931E-2</v>
      </c>
      <c r="H101" s="269">
        <f t="shared" si="7"/>
        <v>4.0000000000000722E-2</v>
      </c>
      <c r="I101" s="269">
        <f t="shared" si="7"/>
        <v>4.0000000000000271E-2</v>
      </c>
      <c r="J101" s="269">
        <f t="shared" si="7"/>
        <v>4.000000000000091E-2</v>
      </c>
      <c r="K101" s="269">
        <f t="shared" si="7"/>
        <v>4.0000000000000965E-2</v>
      </c>
      <c r="L101" s="269">
        <f t="shared" si="7"/>
        <v>4.0000000000001555E-2</v>
      </c>
      <c r="M101" s="269">
        <f t="shared" si="7"/>
        <v>3.999999999999778E-2</v>
      </c>
      <c r="N101" s="269">
        <f t="shared" si="7"/>
        <v>4.000000000000066E-2</v>
      </c>
      <c r="O101" s="269">
        <f t="shared" si="7"/>
        <v>3.9999999999996455E-2</v>
      </c>
      <c r="P101" s="269">
        <f t="shared" si="7"/>
        <v>4.0000000000001312E-2</v>
      </c>
      <c r="Q101" s="269">
        <f t="shared" si="7"/>
        <v>4.0000000000000993E-2</v>
      </c>
      <c r="R101" s="269">
        <f t="shared" si="7"/>
        <v>4.0000000000001389E-2</v>
      </c>
      <c r="S101" s="269">
        <f t="shared" si="7"/>
        <v>4.0000000000000591E-2</v>
      </c>
      <c r="T101" s="269">
        <f t="shared" si="7"/>
        <v>4.0000000000001805E-2</v>
      </c>
      <c r="U101" s="269">
        <f t="shared" si="7"/>
        <v>3.9999999999996365E-2</v>
      </c>
      <c r="V101" s="269">
        <f t="shared" si="7"/>
        <v>3.9999999999995539E-2</v>
      </c>
      <c r="W101" s="269">
        <f t="shared" si="7"/>
        <v>3.9999999999999453E-2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2.0000000000000535E-2</v>
      </c>
      <c r="C102" s="269">
        <f t="shared" si="8"/>
        <v>2.0000000000000517E-2</v>
      </c>
      <c r="D102" s="269">
        <f t="shared" si="8"/>
        <v>2.0000000000000621E-2</v>
      </c>
      <c r="E102" s="269">
        <f t="shared" si="8"/>
        <v>2.0000000000000604E-2</v>
      </c>
      <c r="F102" s="269">
        <f t="shared" si="8"/>
        <v>2.0000000000000219E-2</v>
      </c>
      <c r="G102" s="269">
        <f t="shared" si="8"/>
        <v>2.0000000000000465E-2</v>
      </c>
      <c r="H102" s="269">
        <f t="shared" si="8"/>
        <v>2.0000000000000361E-2</v>
      </c>
      <c r="I102" s="269">
        <f t="shared" si="8"/>
        <v>2.0000000000000132E-2</v>
      </c>
      <c r="J102" s="269">
        <f t="shared" si="8"/>
        <v>2.0000000000000462E-2</v>
      </c>
      <c r="K102" s="269">
        <f t="shared" si="8"/>
        <v>2.0000000000000483E-2</v>
      </c>
      <c r="L102" s="269">
        <f t="shared" si="8"/>
        <v>2.0000000000000781E-2</v>
      </c>
      <c r="M102" s="269">
        <f t="shared" si="8"/>
        <v>1.999999999999889E-2</v>
      </c>
      <c r="N102" s="269">
        <f t="shared" si="8"/>
        <v>2.000000000000033E-2</v>
      </c>
      <c r="O102" s="269">
        <f t="shared" si="8"/>
        <v>1.9999999999998228E-2</v>
      </c>
      <c r="P102" s="269">
        <f t="shared" si="8"/>
        <v>2.0000000000000656E-2</v>
      </c>
      <c r="Q102" s="269">
        <f t="shared" si="8"/>
        <v>2.0000000000000503E-2</v>
      </c>
      <c r="R102" s="269">
        <f t="shared" si="8"/>
        <v>2.0000000000000694E-2</v>
      </c>
      <c r="S102" s="269">
        <f t="shared" si="8"/>
        <v>2.0000000000000295E-2</v>
      </c>
      <c r="T102" s="269">
        <f t="shared" si="8"/>
        <v>2.0000000000000913E-2</v>
      </c>
      <c r="U102" s="269">
        <f t="shared" si="8"/>
        <v>1.9999999999998182E-2</v>
      </c>
      <c r="V102" s="269">
        <f t="shared" si="8"/>
        <v>1.9999999999997766E-2</v>
      </c>
      <c r="W102" s="269">
        <f t="shared" si="8"/>
        <v>1.9999999999999726E-2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1.2049322958511278E-2</v>
      </c>
      <c r="C103" s="270">
        <f t="shared" si="9"/>
        <v>1.2039809541165906E-2</v>
      </c>
      <c r="D103" s="270">
        <f t="shared" si="9"/>
        <v>1.2027736394400928E-2</v>
      </c>
      <c r="E103" s="270">
        <f t="shared" si="9"/>
        <v>1.2028757557132482E-2</v>
      </c>
      <c r="F103" s="270">
        <f t="shared" si="9"/>
        <v>1.171131447609444E-2</v>
      </c>
      <c r="G103" s="270">
        <f t="shared" si="9"/>
        <v>1.1796553025675812E-2</v>
      </c>
      <c r="H103" s="270">
        <f t="shared" si="9"/>
        <v>1.1731713056508185E-2</v>
      </c>
      <c r="I103" s="270">
        <f t="shared" si="9"/>
        <v>1.1638175333245822E-2</v>
      </c>
      <c r="J103" s="270">
        <f t="shared" si="9"/>
        <v>1.180099959986362E-2</v>
      </c>
      <c r="K103" s="270">
        <f t="shared" si="9"/>
        <v>1.1805642588811021E-2</v>
      </c>
      <c r="L103" s="270">
        <f t="shared" si="9"/>
        <v>1.1929283894031632E-2</v>
      </c>
      <c r="M103" s="270">
        <f t="shared" si="9"/>
        <v>1.2164340723892837E-2</v>
      </c>
      <c r="N103" s="270">
        <f t="shared" si="9"/>
        <v>1.1595484018370655E-2</v>
      </c>
      <c r="O103" s="270">
        <f t="shared" si="9"/>
        <v>1.2589267572571596E-2</v>
      </c>
      <c r="P103" s="270">
        <f t="shared" si="9"/>
        <v>1.1686702939532053E-2</v>
      </c>
      <c r="Q103" s="270">
        <f t="shared" si="9"/>
        <v>1.1520963264295664E-2</v>
      </c>
      <c r="R103" s="270">
        <f t="shared" si="9"/>
        <v>1.1598565554693236E-2</v>
      </c>
      <c r="S103" s="270">
        <f t="shared" si="9"/>
        <v>1.1545381056930268E-2</v>
      </c>
      <c r="T103" s="270">
        <f t="shared" si="9"/>
        <v>1.1932655314861705E-2</v>
      </c>
      <c r="U103" s="270">
        <f t="shared" si="9"/>
        <v>1.2496714163012576E-2</v>
      </c>
      <c r="V103" s="270">
        <f t="shared" si="9"/>
        <v>1.2592022363563294E-2</v>
      </c>
      <c r="W103" s="270">
        <f t="shared" si="9"/>
        <v>1.2779022131736019E-2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2.8311254759403801E-2</v>
      </c>
      <c r="C104" s="271">
        <f t="shared" si="10"/>
        <v>2.8301466848307012E-2</v>
      </c>
      <c r="D104" s="271">
        <f t="shared" si="10"/>
        <v>2.8636946624452854E-2</v>
      </c>
      <c r="E104" s="271">
        <f t="shared" si="10"/>
        <v>2.8585036867735739E-2</v>
      </c>
      <c r="F104" s="271">
        <f t="shared" si="10"/>
        <v>2.6575631296180426E-2</v>
      </c>
      <c r="G104" s="271">
        <f t="shared" si="10"/>
        <v>2.92447372920712E-2</v>
      </c>
      <c r="H104" s="271">
        <f t="shared" si="10"/>
        <v>2.836754051338106E-2</v>
      </c>
      <c r="I104" s="271">
        <f t="shared" si="10"/>
        <v>2.6258217064920236E-2</v>
      </c>
      <c r="J104" s="271">
        <f t="shared" si="10"/>
        <v>2.9318031925209733E-2</v>
      </c>
      <c r="K104" s="271">
        <f t="shared" si="10"/>
        <v>2.7938861247716249E-2</v>
      </c>
      <c r="L104" s="271">
        <f t="shared" si="10"/>
        <v>3.0477251357910479E-2</v>
      </c>
      <c r="M104" s="271">
        <f t="shared" si="10"/>
        <v>3.3030125008928005E-2</v>
      </c>
      <c r="N104" s="271">
        <f t="shared" si="10"/>
        <v>2.747455704981544E-2</v>
      </c>
      <c r="O104" s="271">
        <f t="shared" si="10"/>
        <v>3.5433527447117773E-2</v>
      </c>
      <c r="P104" s="271">
        <f t="shared" si="10"/>
        <v>2.8664709304014477E-2</v>
      </c>
      <c r="Q104" s="271">
        <f t="shared" si="10"/>
        <v>2.6983991229468009E-2</v>
      </c>
      <c r="R104" s="271">
        <f t="shared" si="10"/>
        <v>2.7637875553087193E-2</v>
      </c>
      <c r="S104" s="271">
        <f t="shared" si="10"/>
        <v>2.6661556015451532E-2</v>
      </c>
      <c r="T104" s="271">
        <f t="shared" si="10"/>
        <v>3.0780685540125568E-2</v>
      </c>
      <c r="U104" s="271">
        <f t="shared" si="10"/>
        <v>3.5047450115930169E-2</v>
      </c>
      <c r="V104" s="271">
        <f t="shared" si="10"/>
        <v>3.5704431404002784E-2</v>
      </c>
      <c r="W104" s="271">
        <f t="shared" si="10"/>
        <v>1.8343295032931563E-2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0.82472552281674183</v>
      </c>
      <c r="C105" s="271">
        <f t="shared" si="11"/>
        <v>0.82476657505873185</v>
      </c>
      <c r="D105" s="271">
        <f t="shared" si="11"/>
        <v>0.82369765781569348</v>
      </c>
      <c r="E105" s="271">
        <f t="shared" si="11"/>
        <v>0.82386390142460564</v>
      </c>
      <c r="F105" s="271">
        <f t="shared" si="11"/>
        <v>0.83065609579176769</v>
      </c>
      <c r="G105" s="271">
        <f t="shared" si="11"/>
        <v>0.82197040458875981</v>
      </c>
      <c r="H105" s="271">
        <f t="shared" si="11"/>
        <v>0.8248617675114851</v>
      </c>
      <c r="I105" s="271">
        <f t="shared" si="11"/>
        <v>0.83175201412423327</v>
      </c>
      <c r="J105" s="271">
        <f t="shared" si="11"/>
        <v>0.82172978641890404</v>
      </c>
      <c r="K105" s="271">
        <f t="shared" si="11"/>
        <v>0.82616913783521306</v>
      </c>
      <c r="L105" s="271">
        <f t="shared" si="11"/>
        <v>0.81786623950825432</v>
      </c>
      <c r="M105" s="271">
        <f t="shared" si="11"/>
        <v>0.80940525646956563</v>
      </c>
      <c r="N105" s="271">
        <f t="shared" si="11"/>
        <v>0.8278753877100008</v>
      </c>
      <c r="O105" s="271">
        <f t="shared" si="11"/>
        <v>0.80123603287561129</v>
      </c>
      <c r="P105" s="271">
        <f t="shared" si="11"/>
        <v>0.82394923374753004</v>
      </c>
      <c r="Q105" s="271">
        <f t="shared" si="11"/>
        <v>0.82953062055186133</v>
      </c>
      <c r="R105" s="271">
        <f t="shared" si="11"/>
        <v>0.82734605766313452</v>
      </c>
      <c r="S105" s="271">
        <f t="shared" si="11"/>
        <v>0.83054516067105855</v>
      </c>
      <c r="T105" s="271">
        <f t="shared" si="11"/>
        <v>0.81688513572250843</v>
      </c>
      <c r="U105" s="271">
        <f t="shared" si="11"/>
        <v>0.80257261324121909</v>
      </c>
      <c r="V105" s="271">
        <f t="shared" si="11"/>
        <v>0.8003603653346586</v>
      </c>
      <c r="W105" s="271">
        <f t="shared" si="11"/>
        <v>0.85611480498437442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0.58879839982171123</v>
      </c>
      <c r="C106" s="320">
        <f t="shared" si="12"/>
        <v>0.58892101798950758</v>
      </c>
      <c r="D106" s="320">
        <f t="shared" si="12"/>
        <v>0.58505643594525403</v>
      </c>
      <c r="E106" s="320">
        <f t="shared" si="12"/>
        <v>0.58565526086014219</v>
      </c>
      <c r="F106" s="320">
        <f t="shared" si="12"/>
        <v>0.60919250165693173</v>
      </c>
      <c r="G106" s="320">
        <f t="shared" si="12"/>
        <v>0.57826426048816748</v>
      </c>
      <c r="H106" s="320">
        <f t="shared" si="12"/>
        <v>0.5884655965666441</v>
      </c>
      <c r="I106" s="320">
        <f t="shared" si="12"/>
        <v>0.6129335385832323</v>
      </c>
      <c r="J106" s="320">
        <f t="shared" si="12"/>
        <v>0.577412853708824</v>
      </c>
      <c r="K106" s="320">
        <f t="shared" si="12"/>
        <v>0.5933452941042453</v>
      </c>
      <c r="L106" s="320">
        <f t="shared" si="12"/>
        <v>0.56388914485900121</v>
      </c>
      <c r="M106" s="320">
        <f t="shared" si="12"/>
        <v>0.53415421472850022</v>
      </c>
      <c r="N106" s="320">
        <f t="shared" si="12"/>
        <v>0.59892074562820641</v>
      </c>
      <c r="O106" s="320">
        <f t="shared" si="12"/>
        <v>0.50595663748296438</v>
      </c>
      <c r="P106" s="320">
        <f t="shared" si="12"/>
        <v>0.58507665621407712</v>
      </c>
      <c r="Q106" s="320">
        <f t="shared" si="12"/>
        <v>0.60466402697296229</v>
      </c>
      <c r="R106" s="320">
        <f t="shared" si="12"/>
        <v>0.59703042805407558</v>
      </c>
      <c r="S106" s="320">
        <f t="shared" si="12"/>
        <v>0.6083655272089632</v>
      </c>
      <c r="T106" s="320">
        <f t="shared" si="12"/>
        <v>0.56037942288812992</v>
      </c>
      <c r="U106" s="320">
        <f t="shared" si="12"/>
        <v>0.51051052894180216</v>
      </c>
      <c r="V106" s="320">
        <f t="shared" si="12"/>
        <v>0.50282343696797005</v>
      </c>
      <c r="W106" s="320">
        <f t="shared" si="12"/>
        <v>0.70325401304327873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0.23592712299503069</v>
      </c>
      <c r="C107" s="320">
        <f t="shared" si="13"/>
        <v>0.23584555706922419</v>
      </c>
      <c r="D107" s="320">
        <f t="shared" si="13"/>
        <v>0.23864122187043948</v>
      </c>
      <c r="E107" s="320">
        <f t="shared" si="13"/>
        <v>0.23820864056446345</v>
      </c>
      <c r="F107" s="320">
        <f t="shared" si="13"/>
        <v>0.22146359413483599</v>
      </c>
      <c r="G107" s="320">
        <f t="shared" si="13"/>
        <v>0.24370614410059233</v>
      </c>
      <c r="H107" s="320">
        <f t="shared" si="13"/>
        <v>0.23639617094484108</v>
      </c>
      <c r="I107" s="320">
        <f t="shared" si="13"/>
        <v>0.21881847554100098</v>
      </c>
      <c r="J107" s="320">
        <f t="shared" si="13"/>
        <v>0.24431693271008015</v>
      </c>
      <c r="K107" s="320">
        <f t="shared" si="13"/>
        <v>0.23282384373096773</v>
      </c>
      <c r="L107" s="320">
        <f t="shared" si="13"/>
        <v>0.25397709464925305</v>
      </c>
      <c r="M107" s="320">
        <f t="shared" si="13"/>
        <v>0.27525104174106546</v>
      </c>
      <c r="N107" s="320">
        <f t="shared" si="13"/>
        <v>0.22895464208179436</v>
      </c>
      <c r="O107" s="320">
        <f t="shared" si="13"/>
        <v>0.29527939539264692</v>
      </c>
      <c r="P107" s="320">
        <f t="shared" si="13"/>
        <v>0.23887257753345295</v>
      </c>
      <c r="Q107" s="320">
        <f t="shared" si="13"/>
        <v>0.22486659357889904</v>
      </c>
      <c r="R107" s="320">
        <f t="shared" si="13"/>
        <v>0.23031562960905899</v>
      </c>
      <c r="S107" s="320">
        <f t="shared" si="13"/>
        <v>0.22217963346209529</v>
      </c>
      <c r="T107" s="320">
        <f t="shared" si="13"/>
        <v>0.25650571283437851</v>
      </c>
      <c r="U107" s="320">
        <f t="shared" si="13"/>
        <v>0.29206208429941694</v>
      </c>
      <c r="V107" s="320">
        <f t="shared" si="13"/>
        <v>0.29753692836668855</v>
      </c>
      <c r="W107" s="320">
        <f t="shared" si="13"/>
        <v>0.1528607919410957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6.2913899465341552E-2</v>
      </c>
      <c r="C108" s="321">
        <f t="shared" si="14"/>
        <v>6.2892148551793148E-2</v>
      </c>
      <c r="D108" s="321">
        <f t="shared" si="14"/>
        <v>6.3637659165450555E-2</v>
      </c>
      <c r="E108" s="321">
        <f t="shared" si="14"/>
        <v>6.3522304150523623E-2</v>
      </c>
      <c r="F108" s="321">
        <f t="shared" si="14"/>
        <v>5.9056958435956299E-2</v>
      </c>
      <c r="G108" s="321">
        <f t="shared" si="14"/>
        <v>6.4988305093491336E-2</v>
      </c>
      <c r="H108" s="321">
        <f t="shared" si="14"/>
        <v>6.3038978918624325E-2</v>
      </c>
      <c r="I108" s="321">
        <f t="shared" si="14"/>
        <v>5.8351593477600307E-2</v>
      </c>
      <c r="J108" s="321">
        <f t="shared" si="14"/>
        <v>6.5151182056021398E-2</v>
      </c>
      <c r="K108" s="321">
        <f t="shared" si="14"/>
        <v>6.2086358328258089E-2</v>
      </c>
      <c r="L108" s="321">
        <f t="shared" si="14"/>
        <v>6.7727225239800834E-2</v>
      </c>
      <c r="M108" s="321">
        <f t="shared" si="14"/>
        <v>7.34002777976175E-2</v>
      </c>
      <c r="N108" s="321">
        <f t="shared" si="14"/>
        <v>6.1054571221811842E-2</v>
      </c>
      <c r="O108" s="321">
        <f t="shared" si="14"/>
        <v>7.8741172104705881E-2</v>
      </c>
      <c r="P108" s="321">
        <f t="shared" si="14"/>
        <v>6.369935400892085E-2</v>
      </c>
      <c r="Q108" s="321">
        <f t="shared" si="14"/>
        <v>5.9964424954373131E-2</v>
      </c>
      <c r="R108" s="321">
        <f t="shared" si="14"/>
        <v>6.1417501229082419E-2</v>
      </c>
      <c r="S108" s="321">
        <f t="shared" si="14"/>
        <v>5.9247902256558779E-2</v>
      </c>
      <c r="T108" s="321">
        <f t="shared" si="14"/>
        <v>6.8401523422500984E-2</v>
      </c>
      <c r="U108" s="321">
        <f t="shared" si="14"/>
        <v>7.7883222479844569E-2</v>
      </c>
      <c r="V108" s="321">
        <f t="shared" si="14"/>
        <v>7.9343180897783666E-2</v>
      </c>
      <c r="W108" s="321">
        <f t="shared" si="14"/>
        <v>4.0762877850958869E-2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1.0000000000000004</v>
      </c>
      <c r="C110" s="234">
        <f t="shared" si="15"/>
        <v>0.99999999999999944</v>
      </c>
      <c r="D110" s="234">
        <f t="shared" si="15"/>
        <v>1</v>
      </c>
      <c r="E110" s="234">
        <f t="shared" si="15"/>
        <v>0.99999999999999989</v>
      </c>
      <c r="F110" s="234">
        <f t="shared" si="15"/>
        <v>1.0000000000000002</v>
      </c>
      <c r="G110" s="234">
        <f t="shared" si="15"/>
        <v>0.99999999999999956</v>
      </c>
      <c r="H110" s="234">
        <f t="shared" si="15"/>
        <v>0.99999999999999989</v>
      </c>
      <c r="I110" s="234">
        <f t="shared" si="15"/>
        <v>0.99999999999999989</v>
      </c>
      <c r="J110" s="234">
        <f t="shared" si="15"/>
        <v>1</v>
      </c>
      <c r="K110" s="234">
        <f t="shared" si="15"/>
        <v>1.0000000000000002</v>
      </c>
      <c r="L110" s="234">
        <f t="shared" si="15"/>
        <v>0.99999999999999956</v>
      </c>
      <c r="M110" s="234">
        <f t="shared" si="15"/>
        <v>0.99999999999999989</v>
      </c>
      <c r="N110" s="234">
        <f t="shared" si="15"/>
        <v>0.99999999999999989</v>
      </c>
      <c r="O110" s="234">
        <f t="shared" si="15"/>
        <v>0.99999999999999989</v>
      </c>
      <c r="P110" s="234">
        <f t="shared" si="15"/>
        <v>1.0000000000000002</v>
      </c>
      <c r="Q110" s="234">
        <f t="shared" si="15"/>
        <v>1</v>
      </c>
      <c r="R110" s="234">
        <f t="shared" si="15"/>
        <v>1</v>
      </c>
      <c r="S110" s="234">
        <f t="shared" si="15"/>
        <v>1</v>
      </c>
      <c r="T110" s="234">
        <f t="shared" si="15"/>
        <v>0.99999999999999978</v>
      </c>
      <c r="U110" s="234">
        <f t="shared" si="15"/>
        <v>1</v>
      </c>
      <c r="V110" s="234">
        <f t="shared" si="15"/>
        <v>1.0000000000000007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5.2781221197529433E-3</v>
      </c>
      <c r="C111" s="301">
        <f t="shared" si="16"/>
        <v>5.2781221197529173E-3</v>
      </c>
      <c r="D111" s="301">
        <f t="shared" si="16"/>
        <v>5.2781221197528167E-3</v>
      </c>
      <c r="E111" s="301">
        <f t="shared" si="16"/>
        <v>5.2781221197528141E-3</v>
      </c>
      <c r="F111" s="301">
        <f t="shared" si="16"/>
        <v>5.2781221197528306E-3</v>
      </c>
      <c r="G111" s="301">
        <f t="shared" si="16"/>
        <v>5.2781221197529746E-3</v>
      </c>
      <c r="H111" s="301">
        <f t="shared" si="16"/>
        <v>5.2781221197530049E-3</v>
      </c>
      <c r="I111" s="301">
        <f t="shared" si="16"/>
        <v>5.2781221197530847E-3</v>
      </c>
      <c r="J111" s="301">
        <f t="shared" si="16"/>
        <v>5.2781221197530119E-3</v>
      </c>
      <c r="K111" s="301">
        <f t="shared" si="16"/>
        <v>5.2781221197527083E-3</v>
      </c>
      <c r="L111" s="301">
        <f t="shared" si="16"/>
        <v>5.2781221197528193E-3</v>
      </c>
      <c r="M111" s="301">
        <f t="shared" si="16"/>
        <v>5.2781221197550788E-3</v>
      </c>
      <c r="N111" s="301">
        <f t="shared" si="16"/>
        <v>5.2781221197527074E-3</v>
      </c>
      <c r="O111" s="301">
        <f t="shared" si="16"/>
        <v>5.2781221197554067E-3</v>
      </c>
      <c r="P111" s="301">
        <f t="shared" si="16"/>
        <v>5.2781221197528037E-3</v>
      </c>
      <c r="Q111" s="301">
        <f t="shared" si="16"/>
        <v>5.2781221197528861E-3</v>
      </c>
      <c r="R111" s="301">
        <f t="shared" si="16"/>
        <v>5.2781221197526667E-3</v>
      </c>
      <c r="S111" s="301">
        <f t="shared" si="16"/>
        <v>5.2781221197527387E-3</v>
      </c>
      <c r="T111" s="301">
        <f t="shared" si="16"/>
        <v>5.2781221197525791E-3</v>
      </c>
      <c r="U111" s="301">
        <f t="shared" si="16"/>
        <v>5.2781221197549921E-3</v>
      </c>
      <c r="V111" s="301">
        <f t="shared" si="16"/>
        <v>5.2781221197551855E-3</v>
      </c>
      <c r="W111" s="301">
        <f t="shared" si="16"/>
        <v>5.2781221197532036E-3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7.4900519068689542E-3</v>
      </c>
      <c r="C112" s="235">
        <f t="shared" si="17"/>
        <v>7.4900519068689169E-3</v>
      </c>
      <c r="D112" s="235">
        <f t="shared" si="17"/>
        <v>7.4900519068687738E-3</v>
      </c>
      <c r="E112" s="235">
        <f t="shared" si="17"/>
        <v>7.4900519068687652E-3</v>
      </c>
      <c r="F112" s="235">
        <f t="shared" si="17"/>
        <v>7.4900519068687929E-3</v>
      </c>
      <c r="G112" s="235">
        <f t="shared" si="17"/>
        <v>7.4900519068689959E-3</v>
      </c>
      <c r="H112" s="235">
        <f t="shared" si="17"/>
        <v>7.4900519068690392E-3</v>
      </c>
      <c r="I112" s="235">
        <f t="shared" si="17"/>
        <v>7.4900519068691511E-3</v>
      </c>
      <c r="J112" s="235">
        <f t="shared" si="17"/>
        <v>7.4900519068690514E-3</v>
      </c>
      <c r="K112" s="235">
        <f t="shared" si="17"/>
        <v>7.490051906868622E-3</v>
      </c>
      <c r="L112" s="235">
        <f t="shared" si="17"/>
        <v>7.4900519068687782E-3</v>
      </c>
      <c r="M112" s="235">
        <f t="shared" si="17"/>
        <v>7.4900519068719831E-3</v>
      </c>
      <c r="N112" s="235">
        <f t="shared" si="17"/>
        <v>7.4900519068686203E-3</v>
      </c>
      <c r="O112" s="235">
        <f t="shared" si="17"/>
        <v>7.4900519068724471E-3</v>
      </c>
      <c r="P112" s="235">
        <f t="shared" si="17"/>
        <v>7.4900519068687582E-3</v>
      </c>
      <c r="Q112" s="235">
        <f t="shared" si="17"/>
        <v>7.4900519068688727E-3</v>
      </c>
      <c r="R112" s="235">
        <f t="shared" si="17"/>
        <v>7.4900519068685613E-3</v>
      </c>
      <c r="S112" s="235">
        <f t="shared" si="17"/>
        <v>7.4900519068686602E-3</v>
      </c>
      <c r="T112" s="235">
        <f t="shared" si="17"/>
        <v>7.490051906868439E-3</v>
      </c>
      <c r="U112" s="235">
        <f t="shared" si="17"/>
        <v>7.490051906871859E-3</v>
      </c>
      <c r="V112" s="235">
        <f t="shared" si="17"/>
        <v>7.4900519068721409E-3</v>
      </c>
      <c r="W112" s="235">
        <f t="shared" si="17"/>
        <v>7.4900519068693246E-3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2.6652580694161657E-2</v>
      </c>
      <c r="C113" s="235">
        <f t="shared" si="18"/>
        <v>2.6652580694161515E-2</v>
      </c>
      <c r="D113" s="235">
        <f t="shared" si="18"/>
        <v>2.6652580694160998E-2</v>
      </c>
      <c r="E113" s="235">
        <f t="shared" si="18"/>
        <v>2.6652580694160981E-2</v>
      </c>
      <c r="F113" s="235">
        <f t="shared" si="18"/>
        <v>2.6652580694161064E-2</v>
      </c>
      <c r="G113" s="235">
        <f t="shared" si="18"/>
        <v>2.6652580694161796E-2</v>
      </c>
      <c r="H113" s="235">
        <f t="shared" si="18"/>
        <v>2.6652580694161942E-2</v>
      </c>
      <c r="I113" s="235">
        <f t="shared" si="18"/>
        <v>2.6652580694162351E-2</v>
      </c>
      <c r="J113" s="235">
        <f t="shared" si="18"/>
        <v>2.6652580694161983E-2</v>
      </c>
      <c r="K113" s="235">
        <f t="shared" si="18"/>
        <v>2.6652580694160464E-2</v>
      </c>
      <c r="L113" s="235">
        <f t="shared" si="18"/>
        <v>2.6652580694161015E-2</v>
      </c>
      <c r="M113" s="235">
        <f t="shared" si="18"/>
        <v>2.6652580694172433E-2</v>
      </c>
      <c r="N113" s="235">
        <f t="shared" si="18"/>
        <v>2.6652580694160457E-2</v>
      </c>
      <c r="O113" s="235">
        <f t="shared" si="18"/>
        <v>2.6652580694174081E-2</v>
      </c>
      <c r="P113" s="235">
        <f t="shared" si="18"/>
        <v>2.6652580694160943E-2</v>
      </c>
      <c r="Q113" s="235">
        <f t="shared" si="18"/>
        <v>2.6652580694161359E-2</v>
      </c>
      <c r="R113" s="235">
        <f t="shared" si="18"/>
        <v>2.6652580694160245E-2</v>
      </c>
      <c r="S113" s="235">
        <f t="shared" si="18"/>
        <v>2.6652580694160599E-2</v>
      </c>
      <c r="T113" s="235">
        <f t="shared" si="18"/>
        <v>2.6652580694159801E-2</v>
      </c>
      <c r="U113" s="235">
        <f t="shared" si="18"/>
        <v>2.6652580694171989E-2</v>
      </c>
      <c r="V113" s="235">
        <f t="shared" si="18"/>
        <v>2.6652580694172968E-2</v>
      </c>
      <c r="W113" s="235">
        <f t="shared" si="18"/>
        <v>2.6652580694162958E-2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2.1112488479011777E-2</v>
      </c>
      <c r="C114" s="235">
        <f t="shared" si="19"/>
        <v>2.1112488479011673E-2</v>
      </c>
      <c r="D114" s="235">
        <f t="shared" si="19"/>
        <v>2.1112488479011263E-2</v>
      </c>
      <c r="E114" s="235">
        <f t="shared" si="19"/>
        <v>2.1112488479011243E-2</v>
      </c>
      <c r="F114" s="235">
        <f t="shared" si="19"/>
        <v>2.1112488479011312E-2</v>
      </c>
      <c r="G114" s="235">
        <f t="shared" si="19"/>
        <v>2.1112488479011881E-2</v>
      </c>
      <c r="H114" s="235">
        <f t="shared" si="19"/>
        <v>2.1112488479012009E-2</v>
      </c>
      <c r="I114" s="235">
        <f t="shared" si="19"/>
        <v>2.1112488479012335E-2</v>
      </c>
      <c r="J114" s="235">
        <f t="shared" si="19"/>
        <v>2.1112488479012044E-2</v>
      </c>
      <c r="K114" s="235">
        <f t="shared" si="19"/>
        <v>2.111248847901084E-2</v>
      </c>
      <c r="L114" s="235">
        <f t="shared" si="19"/>
        <v>2.1112488479011274E-2</v>
      </c>
      <c r="M114" s="235">
        <f t="shared" si="19"/>
        <v>2.1112488479020305E-2</v>
      </c>
      <c r="N114" s="235">
        <f t="shared" si="19"/>
        <v>2.111248847901083E-2</v>
      </c>
      <c r="O114" s="235">
        <f t="shared" si="19"/>
        <v>2.1112488479021627E-2</v>
      </c>
      <c r="P114" s="235">
        <f t="shared" si="19"/>
        <v>2.1112488479011215E-2</v>
      </c>
      <c r="Q114" s="235">
        <f t="shared" si="19"/>
        <v>2.1112488479011544E-2</v>
      </c>
      <c r="R114" s="235">
        <f t="shared" si="19"/>
        <v>2.1112488479010663E-2</v>
      </c>
      <c r="S114" s="235">
        <f t="shared" si="19"/>
        <v>2.1112488479010955E-2</v>
      </c>
      <c r="T114" s="235">
        <f t="shared" si="19"/>
        <v>2.1112488479010316E-2</v>
      </c>
      <c r="U114" s="235">
        <f t="shared" si="19"/>
        <v>2.1112488479019968E-2</v>
      </c>
      <c r="V114" s="235">
        <f t="shared" si="19"/>
        <v>2.1112488479020742E-2</v>
      </c>
      <c r="W114" s="235">
        <f t="shared" si="19"/>
        <v>2.1112488479012814E-2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1.2381561486491359E-2</v>
      </c>
      <c r="C115" s="302">
        <f t="shared" si="20"/>
        <v>1.2370248906597261E-2</v>
      </c>
      <c r="D115" s="302">
        <f t="shared" si="20"/>
        <v>1.2409240210555542E-2</v>
      </c>
      <c r="E115" s="302">
        <f t="shared" si="20"/>
        <v>1.2402308910252478E-2</v>
      </c>
      <c r="F115" s="302">
        <f t="shared" si="20"/>
        <v>1.178016412259842E-2</v>
      </c>
      <c r="G115" s="302">
        <f t="shared" si="20"/>
        <v>1.2262233864214307E-2</v>
      </c>
      <c r="H115" s="302">
        <f t="shared" si="20"/>
        <v>1.2062271456546371E-2</v>
      </c>
      <c r="I115" s="302">
        <f t="shared" si="20"/>
        <v>1.1661525088239583E-2</v>
      </c>
      <c r="J115" s="302">
        <f t="shared" si="20"/>
        <v>1.2278126401354421E-2</v>
      </c>
      <c r="K115" s="302">
        <f t="shared" si="20"/>
        <v>1.2074578113630094E-2</v>
      </c>
      <c r="L115" s="302">
        <f t="shared" si="20"/>
        <v>1.2594869085257294E-2</v>
      </c>
      <c r="M115" s="302">
        <f t="shared" si="20"/>
        <v>1.3274486056595591E-2</v>
      </c>
      <c r="N115" s="302">
        <f t="shared" si="20"/>
        <v>1.179143532565699E-2</v>
      </c>
      <c r="O115" s="302">
        <f t="shared" si="20"/>
        <v>1.4187964743999212E-2</v>
      </c>
      <c r="P115" s="302">
        <f t="shared" si="20"/>
        <v>1.2060128286679744E-2</v>
      </c>
      <c r="Q115" s="302">
        <f t="shared" si="20"/>
        <v>1.1645485367919017E-2</v>
      </c>
      <c r="R115" s="302">
        <f t="shared" si="20"/>
        <v>1.1818189088107455E-2</v>
      </c>
      <c r="S115" s="302">
        <f t="shared" si="20"/>
        <v>1.1624692320563113E-2</v>
      </c>
      <c r="T115" s="302">
        <f t="shared" si="20"/>
        <v>1.2647177251975001E-2</v>
      </c>
      <c r="U115" s="302">
        <f t="shared" si="20"/>
        <v>1.400985097610016E-2</v>
      </c>
      <c r="V115" s="302">
        <f t="shared" si="20"/>
        <v>1.424338868089645E-2</v>
      </c>
      <c r="W115" s="302">
        <f t="shared" si="20"/>
        <v>1.1693650934511086E-2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6.2638770221200513E-2</v>
      </c>
      <c r="C116" s="303">
        <f t="shared" si="21"/>
        <v>6.262203494713435E-2</v>
      </c>
      <c r="D116" s="303">
        <f t="shared" si="21"/>
        <v>6.3203876701193679E-2</v>
      </c>
      <c r="E116" s="303">
        <f t="shared" si="21"/>
        <v>6.311354504574361E-2</v>
      </c>
      <c r="F116" s="303">
        <f t="shared" si="21"/>
        <v>5.9710461683984077E-2</v>
      </c>
      <c r="G116" s="303">
        <f t="shared" si="21"/>
        <v>6.4274000215237076E-2</v>
      </c>
      <c r="H116" s="303">
        <f t="shared" si="21"/>
        <v>6.274157771557573E-2</v>
      </c>
      <c r="I116" s="303">
        <f t="shared" si="21"/>
        <v>5.918845523898221E-2</v>
      </c>
      <c r="J116" s="303">
        <f t="shared" si="21"/>
        <v>6.440358528908631E-2</v>
      </c>
      <c r="K116" s="303">
        <f t="shared" si="21"/>
        <v>6.2002891944395469E-2</v>
      </c>
      <c r="L116" s="303">
        <f t="shared" si="21"/>
        <v>6.6484258612736949E-2</v>
      </c>
      <c r="M116" s="303">
        <f t="shared" si="21"/>
        <v>7.1291067731055854E-2</v>
      </c>
      <c r="N116" s="303">
        <f t="shared" si="21"/>
        <v>6.1216669781241455E-2</v>
      </c>
      <c r="O116" s="303">
        <f t="shared" si="21"/>
        <v>7.6118358219169832E-2</v>
      </c>
      <c r="P116" s="303">
        <f t="shared" si="21"/>
        <v>6.3258132380610885E-2</v>
      </c>
      <c r="Q116" s="303">
        <f t="shared" si="21"/>
        <v>6.0393097758994187E-2</v>
      </c>
      <c r="R116" s="303">
        <f t="shared" si="21"/>
        <v>6.1493443291528539E-2</v>
      </c>
      <c r="S116" s="303">
        <f t="shared" si="21"/>
        <v>5.9855815010758005E-2</v>
      </c>
      <c r="T116" s="303">
        <f t="shared" si="21"/>
        <v>6.7039573480697251E-2</v>
      </c>
      <c r="U116" s="303">
        <f t="shared" si="21"/>
        <v>7.5322062572514309E-2</v>
      </c>
      <c r="V116" s="303">
        <f t="shared" si="21"/>
        <v>7.6682998244797559E-2</v>
      </c>
      <c r="W116" s="303">
        <f t="shared" si="21"/>
        <v>4.7297856056743894E-2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2.2926088058850491E-2</v>
      </c>
      <c r="C117" s="304">
        <f t="shared" si="22"/>
        <v>2.2928013935822465E-2</v>
      </c>
      <c r="D117" s="304">
        <f t="shared" si="22"/>
        <v>2.2872288097318904E-2</v>
      </c>
      <c r="E117" s="304">
        <f t="shared" si="22"/>
        <v>2.2880967430924447E-2</v>
      </c>
      <c r="F117" s="304">
        <f t="shared" si="22"/>
        <v>2.3219390136985759E-2</v>
      </c>
      <c r="G117" s="304">
        <f t="shared" si="22"/>
        <v>2.2776730520928913E-2</v>
      </c>
      <c r="H117" s="304">
        <f t="shared" si="22"/>
        <v>2.2926581577368623E-2</v>
      </c>
      <c r="I117" s="304">
        <f t="shared" si="22"/>
        <v>2.3272037198900974E-2</v>
      </c>
      <c r="J117" s="304">
        <f t="shared" si="22"/>
        <v>2.2764091010851153E-2</v>
      </c>
      <c r="K117" s="304">
        <f t="shared" si="22"/>
        <v>2.2995369801692412E-2</v>
      </c>
      <c r="L117" s="304">
        <f t="shared" si="22"/>
        <v>2.2559194014035756E-2</v>
      </c>
      <c r="M117" s="304">
        <f t="shared" si="22"/>
        <v>2.2087489717702791E-2</v>
      </c>
      <c r="N117" s="304">
        <f t="shared" si="22"/>
        <v>2.3077975588664337E-2</v>
      </c>
      <c r="O117" s="304">
        <f t="shared" si="22"/>
        <v>2.1606453909076857E-2</v>
      </c>
      <c r="P117" s="304">
        <f t="shared" si="22"/>
        <v>2.2878273875648929E-2</v>
      </c>
      <c r="Q117" s="304">
        <f t="shared" si="22"/>
        <v>2.3159730196336555E-2</v>
      </c>
      <c r="R117" s="304">
        <f t="shared" si="22"/>
        <v>2.3051207496188539E-2</v>
      </c>
      <c r="S117" s="304">
        <f t="shared" si="22"/>
        <v>2.3210706173387077E-2</v>
      </c>
      <c r="T117" s="304">
        <f t="shared" si="22"/>
        <v>2.2505530288838289E-2</v>
      </c>
      <c r="U117" s="304">
        <f t="shared" si="22"/>
        <v>2.1686673661868574E-2</v>
      </c>
      <c r="V117" s="304">
        <f t="shared" si="22"/>
        <v>2.1551818107556402E-2</v>
      </c>
      <c r="W117" s="304">
        <f t="shared" si="22"/>
        <v>2.4384580232865473E-2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3.9712682162350021E-2</v>
      </c>
      <c r="C118" s="304">
        <f t="shared" si="23"/>
        <v>3.9694021011311885E-2</v>
      </c>
      <c r="D118" s="304">
        <f t="shared" si="23"/>
        <v>4.0331588603874771E-2</v>
      </c>
      <c r="E118" s="304">
        <f t="shared" si="23"/>
        <v>4.0232577614819152E-2</v>
      </c>
      <c r="F118" s="304">
        <f t="shared" si="23"/>
        <v>3.6491071546998329E-2</v>
      </c>
      <c r="G118" s="304">
        <f t="shared" si="23"/>
        <v>4.1497269694308163E-2</v>
      </c>
      <c r="H118" s="304">
        <f t="shared" si="23"/>
        <v>3.9814996138207104E-2</v>
      </c>
      <c r="I118" s="304">
        <f t="shared" si="23"/>
        <v>3.5916418040081236E-2</v>
      </c>
      <c r="J118" s="304">
        <f t="shared" si="23"/>
        <v>4.1639494278235149E-2</v>
      </c>
      <c r="K118" s="304">
        <f t="shared" si="23"/>
        <v>3.9007522142703054E-2</v>
      </c>
      <c r="L118" s="304">
        <f t="shared" si="23"/>
        <v>4.39250645987012E-2</v>
      </c>
      <c r="M118" s="304">
        <f t="shared" si="23"/>
        <v>4.9203578013353066E-2</v>
      </c>
      <c r="N118" s="304">
        <f t="shared" si="23"/>
        <v>3.8138694192577115E-2</v>
      </c>
      <c r="O118" s="304">
        <f t="shared" si="23"/>
        <v>5.4511904310092979E-2</v>
      </c>
      <c r="P118" s="304">
        <f t="shared" si="23"/>
        <v>4.0379858504961952E-2</v>
      </c>
      <c r="Q118" s="304">
        <f t="shared" si="23"/>
        <v>3.7233367562657625E-2</v>
      </c>
      <c r="R118" s="304">
        <f t="shared" si="23"/>
        <v>3.844223579534E-2</v>
      </c>
      <c r="S118" s="304">
        <f t="shared" si="23"/>
        <v>3.6645108837370925E-2</v>
      </c>
      <c r="T118" s="304">
        <f t="shared" si="23"/>
        <v>4.4534043191858955E-2</v>
      </c>
      <c r="U118" s="304">
        <f t="shared" si="23"/>
        <v>5.3635388910645738E-2</v>
      </c>
      <c r="V118" s="304">
        <f t="shared" si="23"/>
        <v>5.5131180137241158E-2</v>
      </c>
      <c r="W118" s="304">
        <f t="shared" si="23"/>
        <v>2.2913275823878421E-2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0.76539215147793371</v>
      </c>
      <c r="C119" s="303">
        <f t="shared" si="24"/>
        <v>0.76541345876249167</v>
      </c>
      <c r="D119" s="303">
        <f t="shared" si="24"/>
        <v>0.76498766613923852</v>
      </c>
      <c r="E119" s="303">
        <f t="shared" si="24"/>
        <v>0.76505455142737211</v>
      </c>
      <c r="F119" s="303">
        <f t="shared" si="24"/>
        <v>0.76789530010557128</v>
      </c>
      <c r="G119" s="303">
        <f t="shared" si="24"/>
        <v>0.76439900048889864</v>
      </c>
      <c r="H119" s="303">
        <f t="shared" si="24"/>
        <v>0.76560690669868869</v>
      </c>
      <c r="I119" s="303">
        <f t="shared" si="24"/>
        <v>0.76835168086822447</v>
      </c>
      <c r="J119" s="303">
        <f t="shared" si="24"/>
        <v>0.76429776116318127</v>
      </c>
      <c r="K119" s="303">
        <f t="shared" si="24"/>
        <v>0.76609252702765684</v>
      </c>
      <c r="L119" s="303">
        <f t="shared" si="24"/>
        <v>0.76261748464448398</v>
      </c>
      <c r="M119" s="303">
        <f t="shared" si="24"/>
        <v>0.75878202359195857</v>
      </c>
      <c r="N119" s="303">
        <f t="shared" si="24"/>
        <v>0.76687277172438162</v>
      </c>
      <c r="O119" s="303">
        <f t="shared" si="24"/>
        <v>0.75472487974662683</v>
      </c>
      <c r="P119" s="303">
        <f t="shared" si="24"/>
        <v>0.76526157215954249</v>
      </c>
      <c r="Q119" s="303">
        <f t="shared" si="24"/>
        <v>0.76755615257751175</v>
      </c>
      <c r="R119" s="303">
        <f t="shared" si="24"/>
        <v>0.76666293277531017</v>
      </c>
      <c r="S119" s="303">
        <f t="shared" si="24"/>
        <v>0.76793581245342912</v>
      </c>
      <c r="T119" s="303">
        <f t="shared" si="24"/>
        <v>0.76219768464800108</v>
      </c>
      <c r="U119" s="303">
        <f t="shared" si="24"/>
        <v>0.75541852002641663</v>
      </c>
      <c r="V119" s="303">
        <f t="shared" si="24"/>
        <v>0.75429604108942738</v>
      </c>
      <c r="W119" s="303">
        <f t="shared" si="24"/>
        <v>0.77631625358531386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0.68778264176551507</v>
      </c>
      <c r="C120" s="304">
        <f t="shared" si="25"/>
        <v>0.68784041807467378</v>
      </c>
      <c r="D120" s="304">
        <f t="shared" si="25"/>
        <v>0.68616864291956725</v>
      </c>
      <c r="E120" s="304">
        <f t="shared" si="25"/>
        <v>0.68642902292773345</v>
      </c>
      <c r="F120" s="304">
        <f t="shared" si="25"/>
        <v>0.69658170410957265</v>
      </c>
      <c r="G120" s="304">
        <f t="shared" si="25"/>
        <v>0.68330191562786724</v>
      </c>
      <c r="H120" s="304">
        <f t="shared" si="25"/>
        <v>0.68779744732105896</v>
      </c>
      <c r="I120" s="304">
        <f t="shared" si="25"/>
        <v>0.69816111596702912</v>
      </c>
      <c r="J120" s="304">
        <f t="shared" si="25"/>
        <v>0.68292273032553463</v>
      </c>
      <c r="K120" s="304">
        <f t="shared" si="25"/>
        <v>0.68986109405077234</v>
      </c>
      <c r="L120" s="304">
        <f t="shared" si="25"/>
        <v>0.67677582042107254</v>
      </c>
      <c r="M120" s="304">
        <f t="shared" si="25"/>
        <v>0.66262469153108372</v>
      </c>
      <c r="N120" s="304">
        <f t="shared" si="25"/>
        <v>0.69233926765993037</v>
      </c>
      <c r="O120" s="304">
        <f t="shared" si="25"/>
        <v>0.64819361727230573</v>
      </c>
      <c r="P120" s="304">
        <f t="shared" si="25"/>
        <v>0.68634821626946807</v>
      </c>
      <c r="Q120" s="304">
        <f t="shared" si="25"/>
        <v>0.69479190589009709</v>
      </c>
      <c r="R120" s="304">
        <f t="shared" si="25"/>
        <v>0.69153622488565658</v>
      </c>
      <c r="S120" s="304">
        <f t="shared" si="25"/>
        <v>0.69632118520161224</v>
      </c>
      <c r="T120" s="304">
        <f t="shared" si="25"/>
        <v>0.67516590866514903</v>
      </c>
      <c r="U120" s="304">
        <f t="shared" si="25"/>
        <v>0.65060020985605704</v>
      </c>
      <c r="V120" s="304">
        <f t="shared" si="25"/>
        <v>0.64655454322669215</v>
      </c>
      <c r="W120" s="304">
        <f t="shared" si="25"/>
        <v>0.73153740698596381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7.7609509712418645E-2</v>
      </c>
      <c r="C121" s="304">
        <f t="shared" si="26"/>
        <v>7.7573040687817937E-2</v>
      </c>
      <c r="D121" s="304">
        <f t="shared" si="26"/>
        <v>7.8819023219671269E-2</v>
      </c>
      <c r="E121" s="304">
        <f t="shared" si="26"/>
        <v>7.862552849963865E-2</v>
      </c>
      <c r="F121" s="304">
        <f t="shared" si="26"/>
        <v>7.131359599599861E-2</v>
      </c>
      <c r="G121" s="304">
        <f t="shared" si="26"/>
        <v>8.1097084861031316E-2</v>
      </c>
      <c r="H121" s="304">
        <f t="shared" si="26"/>
        <v>7.7809459377629758E-2</v>
      </c>
      <c r="I121" s="304">
        <f t="shared" si="26"/>
        <v>7.0190564901195379E-2</v>
      </c>
      <c r="J121" s="304">
        <f t="shared" si="26"/>
        <v>8.1375030837646592E-2</v>
      </c>
      <c r="K121" s="304">
        <f t="shared" si="26"/>
        <v>7.6231432976884436E-2</v>
      </c>
      <c r="L121" s="304">
        <f t="shared" si="26"/>
        <v>8.5841664223411565E-2</v>
      </c>
      <c r="M121" s="304">
        <f t="shared" si="26"/>
        <v>9.6157332060874859E-2</v>
      </c>
      <c r="N121" s="304">
        <f t="shared" si="26"/>
        <v>7.453350406445132E-2</v>
      </c>
      <c r="O121" s="304">
        <f t="shared" si="26"/>
        <v>0.106531262474321</v>
      </c>
      <c r="P121" s="304">
        <f t="shared" si="26"/>
        <v>7.8913355890074338E-2</v>
      </c>
      <c r="Q121" s="304">
        <f t="shared" si="26"/>
        <v>7.2764246687414685E-2</v>
      </c>
      <c r="R121" s="304">
        <f t="shared" si="26"/>
        <v>7.5126707889653643E-2</v>
      </c>
      <c r="S121" s="304">
        <f t="shared" si="26"/>
        <v>7.1614627251816929E-2</v>
      </c>
      <c r="T121" s="304">
        <f t="shared" si="26"/>
        <v>8.7031775982851986E-2</v>
      </c>
      <c r="U121" s="304">
        <f t="shared" si="26"/>
        <v>0.10481831017035964</v>
      </c>
      <c r="V121" s="304">
        <f t="shared" si="26"/>
        <v>0.10774149786273525</v>
      </c>
      <c r="W121" s="304">
        <f t="shared" si="26"/>
        <v>4.4778846599350115E-2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9.9054273614579469E-2</v>
      </c>
      <c r="C122" s="303">
        <f t="shared" si="27"/>
        <v>9.9061014183981264E-2</v>
      </c>
      <c r="D122" s="303">
        <f t="shared" si="27"/>
        <v>9.8865973749218433E-2</v>
      </c>
      <c r="E122" s="303">
        <f t="shared" si="27"/>
        <v>9.8896351416837794E-2</v>
      </c>
      <c r="F122" s="303">
        <f t="shared" si="27"/>
        <v>0.10008083088805245</v>
      </c>
      <c r="G122" s="303">
        <f t="shared" si="27"/>
        <v>9.8531522231854005E-2</v>
      </c>
      <c r="H122" s="303">
        <f t="shared" si="27"/>
        <v>9.9056000929393137E-2</v>
      </c>
      <c r="I122" s="303">
        <f t="shared" si="27"/>
        <v>0.10026509560475663</v>
      </c>
      <c r="J122" s="303">
        <f t="shared" si="27"/>
        <v>9.8487283946581988E-2</v>
      </c>
      <c r="K122" s="303">
        <f t="shared" si="27"/>
        <v>9.929675971452534E-2</v>
      </c>
      <c r="L122" s="303">
        <f t="shared" si="27"/>
        <v>9.7770144457727443E-2</v>
      </c>
      <c r="M122" s="303">
        <f t="shared" si="27"/>
        <v>9.6119179420570092E-2</v>
      </c>
      <c r="N122" s="303">
        <f t="shared" si="27"/>
        <v>9.958587996892701E-2</v>
      </c>
      <c r="O122" s="303">
        <f t="shared" si="27"/>
        <v>9.4435554090380472E-2</v>
      </c>
      <c r="P122" s="303">
        <f t="shared" si="27"/>
        <v>9.8886923973373494E-2</v>
      </c>
      <c r="Q122" s="303">
        <f t="shared" si="27"/>
        <v>9.9872021095780444E-2</v>
      </c>
      <c r="R122" s="303">
        <f t="shared" si="27"/>
        <v>9.9492191645261616E-2</v>
      </c>
      <c r="S122" s="303">
        <f t="shared" si="27"/>
        <v>0.10005043701545673</v>
      </c>
      <c r="T122" s="303">
        <f t="shared" si="27"/>
        <v>9.758232141953542E-2</v>
      </c>
      <c r="U122" s="303">
        <f t="shared" si="27"/>
        <v>9.4716323225150043E-2</v>
      </c>
      <c r="V122" s="303">
        <f t="shared" si="27"/>
        <v>9.4244328785058104E-2</v>
      </c>
      <c r="W122" s="303">
        <f t="shared" si="27"/>
        <v>0.10415899622363277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8.0241308205976566E-2</v>
      </c>
      <c r="C123" s="304">
        <f t="shared" si="28"/>
        <v>8.0248048775378444E-2</v>
      </c>
      <c r="D123" s="304">
        <f t="shared" si="28"/>
        <v>8.0053008340616003E-2</v>
      </c>
      <c r="E123" s="304">
        <f t="shared" si="28"/>
        <v>8.0083386008235349E-2</v>
      </c>
      <c r="F123" s="304">
        <f t="shared" si="28"/>
        <v>8.1267865479449961E-2</v>
      </c>
      <c r="G123" s="304">
        <f t="shared" si="28"/>
        <v>7.9718556823251005E-2</v>
      </c>
      <c r="H123" s="304">
        <f t="shared" si="28"/>
        <v>8.0243035520790013E-2</v>
      </c>
      <c r="I123" s="304">
        <f t="shared" si="28"/>
        <v>8.1452130196153216E-2</v>
      </c>
      <c r="J123" s="304">
        <f t="shared" si="28"/>
        <v>7.9674318537978836E-2</v>
      </c>
      <c r="K123" s="304">
        <f t="shared" si="28"/>
        <v>8.0483794305923256E-2</v>
      </c>
      <c r="L123" s="304">
        <f t="shared" si="28"/>
        <v>7.895717904912497E-2</v>
      </c>
      <c r="M123" s="304">
        <f t="shared" si="28"/>
        <v>7.730621401195957E-2</v>
      </c>
      <c r="N123" s="304">
        <f t="shared" si="28"/>
        <v>8.0772914560324954E-2</v>
      </c>
      <c r="O123" s="304">
        <f t="shared" si="28"/>
        <v>7.5622588681768799E-2</v>
      </c>
      <c r="P123" s="304">
        <f t="shared" si="28"/>
        <v>8.0073958564771078E-2</v>
      </c>
      <c r="Q123" s="304">
        <f t="shared" si="28"/>
        <v>8.105905568717775E-2</v>
      </c>
      <c r="R123" s="304">
        <f t="shared" si="28"/>
        <v>8.0679226236659699E-2</v>
      </c>
      <c r="S123" s="304">
        <f t="shared" si="28"/>
        <v>8.1237471606854558E-2</v>
      </c>
      <c r="T123" s="304">
        <f t="shared" si="28"/>
        <v>7.8769356010933822E-2</v>
      </c>
      <c r="U123" s="304">
        <f t="shared" si="28"/>
        <v>7.590335781653984E-2</v>
      </c>
      <c r="V123" s="304">
        <f t="shared" si="28"/>
        <v>7.5431363376447208E-2</v>
      </c>
      <c r="W123" s="304">
        <f t="shared" si="28"/>
        <v>8.5346030815028937E-2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1.8812965408602906E-2</v>
      </c>
      <c r="C124" s="305">
        <f t="shared" si="29"/>
        <v>1.8812965408602819E-2</v>
      </c>
      <c r="D124" s="305">
        <f t="shared" si="29"/>
        <v>1.8812965408602444E-2</v>
      </c>
      <c r="E124" s="305">
        <f t="shared" si="29"/>
        <v>1.8812965408602441E-2</v>
      </c>
      <c r="F124" s="305">
        <f t="shared" si="29"/>
        <v>1.8812965408602497E-2</v>
      </c>
      <c r="G124" s="305">
        <f t="shared" si="29"/>
        <v>1.8812965408603007E-2</v>
      </c>
      <c r="H124" s="305">
        <f t="shared" si="29"/>
        <v>1.8812965408603121E-2</v>
      </c>
      <c r="I124" s="305">
        <f t="shared" si="29"/>
        <v>1.8812965408603402E-2</v>
      </c>
      <c r="J124" s="305">
        <f t="shared" si="29"/>
        <v>1.8812965408603152E-2</v>
      </c>
      <c r="K124" s="305">
        <f t="shared" si="29"/>
        <v>1.881296540860208E-2</v>
      </c>
      <c r="L124" s="305">
        <f t="shared" si="29"/>
        <v>1.8812965408602465E-2</v>
      </c>
      <c r="M124" s="305">
        <f t="shared" si="29"/>
        <v>1.8812965408610514E-2</v>
      </c>
      <c r="N124" s="305">
        <f t="shared" si="29"/>
        <v>1.8812965408602063E-2</v>
      </c>
      <c r="O124" s="305">
        <f t="shared" si="29"/>
        <v>1.8812965408611684E-2</v>
      </c>
      <c r="P124" s="305">
        <f t="shared" si="29"/>
        <v>1.8812965408602417E-2</v>
      </c>
      <c r="Q124" s="305">
        <f t="shared" si="29"/>
        <v>1.8812965408602698E-2</v>
      </c>
      <c r="R124" s="305">
        <f t="shared" si="29"/>
        <v>1.8812965408601921E-2</v>
      </c>
      <c r="S124" s="305">
        <f t="shared" si="29"/>
        <v>1.8812965408602174E-2</v>
      </c>
      <c r="T124" s="305">
        <f t="shared" si="29"/>
        <v>1.8812965408601601E-2</v>
      </c>
      <c r="U124" s="305">
        <f t="shared" si="29"/>
        <v>1.8812965408610209E-2</v>
      </c>
      <c r="V124" s="305">
        <f t="shared" si="29"/>
        <v>1.8812965408610896E-2</v>
      </c>
      <c r="W124" s="305">
        <f t="shared" si="29"/>
        <v>1.8812965408603836E-2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0.99999999999999978</v>
      </c>
      <c r="F126" s="234">
        <f t="shared" si="30"/>
        <v>1</v>
      </c>
      <c r="G126" s="234">
        <f t="shared" si="30"/>
        <v>1.0000000000000002</v>
      </c>
      <c r="H126" s="234">
        <f t="shared" si="30"/>
        <v>1</v>
      </c>
      <c r="I126" s="234">
        <f t="shared" si="30"/>
        <v>1</v>
      </c>
      <c r="J126" s="234">
        <f t="shared" si="30"/>
        <v>1.0000000000000002</v>
      </c>
      <c r="K126" s="234">
        <f t="shared" si="30"/>
        <v>0.99999999999999989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0.99999999999999978</v>
      </c>
      <c r="Q126" s="234">
        <f t="shared" si="30"/>
        <v>0.99999999999999989</v>
      </c>
      <c r="R126" s="234">
        <f t="shared" si="30"/>
        <v>1</v>
      </c>
      <c r="S126" s="234">
        <f t="shared" si="30"/>
        <v>0.99999999999999978</v>
      </c>
      <c r="T126" s="234">
        <f t="shared" si="30"/>
        <v>0.99999999999999967</v>
      </c>
      <c r="U126" s="234">
        <f t="shared" si="30"/>
        <v>1.0000000000000002</v>
      </c>
      <c r="V126" s="234">
        <f t="shared" si="30"/>
        <v>1.0000000000000002</v>
      </c>
      <c r="W126" s="234">
        <f t="shared" si="30"/>
        <v>1.0000000000000002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3.7027758007723288E-2</v>
      </c>
      <c r="C127" s="301">
        <f t="shared" si="31"/>
        <v>3.7027758007723698E-2</v>
      </c>
      <c r="D127" s="301">
        <f t="shared" si="31"/>
        <v>3.7027758007725418E-2</v>
      </c>
      <c r="E127" s="301">
        <f t="shared" si="31"/>
        <v>3.7027758007725391E-2</v>
      </c>
      <c r="F127" s="301">
        <f t="shared" si="31"/>
        <v>3.7027758007725529E-2</v>
      </c>
      <c r="G127" s="301">
        <f t="shared" si="31"/>
        <v>3.702775800772358E-2</v>
      </c>
      <c r="H127" s="301">
        <f t="shared" si="31"/>
        <v>3.7027758007723038E-2</v>
      </c>
      <c r="I127" s="301">
        <f t="shared" si="31"/>
        <v>3.7027758007721401E-2</v>
      </c>
      <c r="J127" s="301">
        <f t="shared" si="31"/>
        <v>3.7027758007722969E-2</v>
      </c>
      <c r="K127" s="301">
        <f t="shared" si="31"/>
        <v>3.7027758007727729E-2</v>
      </c>
      <c r="L127" s="301">
        <f t="shared" si="31"/>
        <v>3.702775800772623E-2</v>
      </c>
      <c r="M127" s="301">
        <f t="shared" si="31"/>
        <v>3.7027758007687483E-2</v>
      </c>
      <c r="N127" s="301">
        <f t="shared" si="31"/>
        <v>3.7027758007728097E-2</v>
      </c>
      <c r="O127" s="301">
        <f t="shared" si="31"/>
        <v>3.7027758007681343E-2</v>
      </c>
      <c r="P127" s="301">
        <f t="shared" si="31"/>
        <v>3.7027758007727889E-2</v>
      </c>
      <c r="Q127" s="301">
        <f t="shared" si="31"/>
        <v>3.7027758007726813E-2</v>
      </c>
      <c r="R127" s="301">
        <f t="shared" si="31"/>
        <v>3.7027758007730775E-2</v>
      </c>
      <c r="S127" s="301">
        <f t="shared" si="31"/>
        <v>3.7027758007727951E-2</v>
      </c>
      <c r="T127" s="301">
        <f t="shared" si="31"/>
        <v>3.7027758007730782E-2</v>
      </c>
      <c r="U127" s="301">
        <f t="shared" si="31"/>
        <v>3.7027758007685922E-2</v>
      </c>
      <c r="V127" s="301">
        <f t="shared" si="31"/>
        <v>3.7027758007682043E-2</v>
      </c>
      <c r="W127" s="301">
        <f t="shared" si="31"/>
        <v>3.7027758007719035E-2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1.6326910814153418E-2</v>
      </c>
      <c r="C128" s="235">
        <f t="shared" si="32"/>
        <v>1.6326910814153602E-2</v>
      </c>
      <c r="D128" s="235">
        <f t="shared" si="32"/>
        <v>1.6326910814154355E-2</v>
      </c>
      <c r="E128" s="235">
        <f t="shared" si="32"/>
        <v>1.6326910814154348E-2</v>
      </c>
      <c r="F128" s="235">
        <f t="shared" si="32"/>
        <v>1.6326910814154404E-2</v>
      </c>
      <c r="G128" s="235">
        <f t="shared" si="32"/>
        <v>1.632691081415355E-2</v>
      </c>
      <c r="H128" s="235">
        <f t="shared" si="32"/>
        <v>1.6326910814153314E-2</v>
      </c>
      <c r="I128" s="235">
        <f t="shared" si="32"/>
        <v>1.6326910814152596E-2</v>
      </c>
      <c r="J128" s="235">
        <f t="shared" si="32"/>
        <v>1.6326910814153276E-2</v>
      </c>
      <c r="K128" s="235">
        <f t="shared" si="32"/>
        <v>1.6326910814155368E-2</v>
      </c>
      <c r="L128" s="235">
        <f t="shared" si="32"/>
        <v>1.6326910814154712E-2</v>
      </c>
      <c r="M128" s="235">
        <f t="shared" si="32"/>
        <v>1.6326910814137632E-2</v>
      </c>
      <c r="N128" s="235">
        <f t="shared" si="32"/>
        <v>1.6326910814155538E-2</v>
      </c>
      <c r="O128" s="235">
        <f t="shared" si="32"/>
        <v>1.6326910814134937E-2</v>
      </c>
      <c r="P128" s="235">
        <f t="shared" si="32"/>
        <v>1.6326910814155455E-2</v>
      </c>
      <c r="Q128" s="235">
        <f t="shared" si="32"/>
        <v>1.6326910814154973E-2</v>
      </c>
      <c r="R128" s="235">
        <f t="shared" si="32"/>
        <v>1.6326910814156725E-2</v>
      </c>
      <c r="S128" s="235">
        <f t="shared" si="32"/>
        <v>1.6326910814155479E-2</v>
      </c>
      <c r="T128" s="235">
        <f t="shared" si="32"/>
        <v>1.6326910814156725E-2</v>
      </c>
      <c r="U128" s="235">
        <f t="shared" si="32"/>
        <v>1.6326910814136949E-2</v>
      </c>
      <c r="V128" s="235">
        <f t="shared" si="32"/>
        <v>1.6326910814135231E-2</v>
      </c>
      <c r="W128" s="235">
        <f t="shared" si="32"/>
        <v>1.6326910814151545E-2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0.12664196861988786</v>
      </c>
      <c r="C129" s="235">
        <f t="shared" si="33"/>
        <v>0.12664196861988922</v>
      </c>
      <c r="D129" s="235">
        <f t="shared" si="33"/>
        <v>0.1266419686198951</v>
      </c>
      <c r="E129" s="235">
        <f t="shared" si="33"/>
        <v>0.12664196861989502</v>
      </c>
      <c r="F129" s="235">
        <f t="shared" si="33"/>
        <v>0.12664196861989546</v>
      </c>
      <c r="G129" s="235">
        <f t="shared" si="33"/>
        <v>0.1266419686198888</v>
      </c>
      <c r="H129" s="235">
        <f t="shared" si="33"/>
        <v>0.12664196861988697</v>
      </c>
      <c r="I129" s="235">
        <f t="shared" si="33"/>
        <v>0.12664196861988142</v>
      </c>
      <c r="J129" s="235">
        <f t="shared" si="33"/>
        <v>0.12664196861988669</v>
      </c>
      <c r="K129" s="235">
        <f t="shared" si="33"/>
        <v>0.12664196861990293</v>
      </c>
      <c r="L129" s="235">
        <f t="shared" si="33"/>
        <v>0.12664196861989785</v>
      </c>
      <c r="M129" s="235">
        <f t="shared" si="33"/>
        <v>0.12664196861976532</v>
      </c>
      <c r="N129" s="235">
        <f t="shared" si="33"/>
        <v>0.12664196861990423</v>
      </c>
      <c r="O129" s="235">
        <f t="shared" si="33"/>
        <v>0.12664196861974444</v>
      </c>
      <c r="P129" s="235">
        <f t="shared" si="33"/>
        <v>0.12664196861990359</v>
      </c>
      <c r="Q129" s="235">
        <f t="shared" si="33"/>
        <v>0.12664196861989982</v>
      </c>
      <c r="R129" s="235">
        <f t="shared" si="33"/>
        <v>0.12664196861991342</v>
      </c>
      <c r="S129" s="235">
        <f t="shared" si="33"/>
        <v>0.12664196861990376</v>
      </c>
      <c r="T129" s="235">
        <f t="shared" si="33"/>
        <v>0.12664196861991345</v>
      </c>
      <c r="U129" s="235">
        <f t="shared" si="33"/>
        <v>0.12664196861976007</v>
      </c>
      <c r="V129" s="235">
        <f t="shared" si="33"/>
        <v>0.12664196861974675</v>
      </c>
      <c r="W129" s="235">
        <f t="shared" si="33"/>
        <v>0.12664196861987326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5.5919517678255273E-2</v>
      </c>
      <c r="C130" s="235">
        <f t="shared" si="34"/>
        <v>5.5919517678255877E-2</v>
      </c>
      <c r="D130" s="235">
        <f t="shared" si="34"/>
        <v>5.5919517678258479E-2</v>
      </c>
      <c r="E130" s="235">
        <f t="shared" si="34"/>
        <v>5.5919517678258451E-2</v>
      </c>
      <c r="F130" s="235">
        <f t="shared" si="34"/>
        <v>5.5919517678258632E-2</v>
      </c>
      <c r="G130" s="235">
        <f t="shared" si="34"/>
        <v>5.5919517678255697E-2</v>
      </c>
      <c r="H130" s="235">
        <f t="shared" si="34"/>
        <v>5.5919517678254885E-2</v>
      </c>
      <c r="I130" s="235">
        <f t="shared" si="34"/>
        <v>5.5919517678252421E-2</v>
      </c>
      <c r="J130" s="235">
        <f t="shared" si="34"/>
        <v>5.5919517678254781E-2</v>
      </c>
      <c r="K130" s="235">
        <f t="shared" si="34"/>
        <v>5.5919517678261962E-2</v>
      </c>
      <c r="L130" s="235">
        <f t="shared" si="34"/>
        <v>5.59195176782597E-2</v>
      </c>
      <c r="M130" s="235">
        <f t="shared" si="34"/>
        <v>5.5919517678201192E-2</v>
      </c>
      <c r="N130" s="235">
        <f t="shared" si="34"/>
        <v>5.5919517678262538E-2</v>
      </c>
      <c r="O130" s="235">
        <f t="shared" si="34"/>
        <v>5.5919517678191956E-2</v>
      </c>
      <c r="P130" s="235">
        <f t="shared" si="34"/>
        <v>5.591951767826224E-2</v>
      </c>
      <c r="Q130" s="235">
        <f t="shared" si="34"/>
        <v>5.5919517678260575E-2</v>
      </c>
      <c r="R130" s="235">
        <f t="shared" si="34"/>
        <v>5.5919517678266556E-2</v>
      </c>
      <c r="S130" s="235">
        <f t="shared" si="34"/>
        <v>5.5919517678262316E-2</v>
      </c>
      <c r="T130" s="235">
        <f t="shared" si="34"/>
        <v>5.5919517678266584E-2</v>
      </c>
      <c r="U130" s="235">
        <f t="shared" si="34"/>
        <v>5.5919517678198853E-2</v>
      </c>
      <c r="V130" s="235">
        <f t="shared" si="34"/>
        <v>5.5919517678192997E-2</v>
      </c>
      <c r="W130" s="235">
        <f t="shared" si="34"/>
        <v>5.5919517678248841E-2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0.20510807904273015</v>
      </c>
      <c r="C131" s="302">
        <f t="shared" si="35"/>
        <v>0.20504145390237383</v>
      </c>
      <c r="D131" s="302">
        <f t="shared" si="35"/>
        <v>0.20312880239069825</v>
      </c>
      <c r="E131" s="302">
        <f t="shared" si="35"/>
        <v>0.20341215577580504</v>
      </c>
      <c r="F131" s="302">
        <f t="shared" si="35"/>
        <v>0.21037347141350204</v>
      </c>
      <c r="G131" s="302">
        <f t="shared" si="35"/>
        <v>0.19715985670349617</v>
      </c>
      <c r="H131" s="302">
        <f t="shared" si="35"/>
        <v>0.20083054047048349</v>
      </c>
      <c r="I131" s="302">
        <f t="shared" si="35"/>
        <v>0.21125134700338297</v>
      </c>
      <c r="J131" s="302">
        <f t="shared" si="35"/>
        <v>0.19684897684031688</v>
      </c>
      <c r="K131" s="302">
        <f t="shared" si="35"/>
        <v>0.2040310137961549</v>
      </c>
      <c r="L131" s="302">
        <f t="shared" si="35"/>
        <v>0.19278995994190135</v>
      </c>
      <c r="M131" s="302">
        <f t="shared" si="35"/>
        <v>0.18414078008306342</v>
      </c>
      <c r="N131" s="302">
        <f t="shared" si="35"/>
        <v>0.20385105615614324</v>
      </c>
      <c r="O131" s="302">
        <f t="shared" si="35"/>
        <v>0.17916966621898292</v>
      </c>
      <c r="P131" s="302">
        <f t="shared" si="35"/>
        <v>0.19872581558407762</v>
      </c>
      <c r="Q131" s="302">
        <f t="shared" si="35"/>
        <v>0.20558490318585629</v>
      </c>
      <c r="R131" s="302">
        <f t="shared" si="35"/>
        <v>0.20300604498936001</v>
      </c>
      <c r="S131" s="302">
        <f t="shared" si="35"/>
        <v>0.2077163869920591</v>
      </c>
      <c r="T131" s="302">
        <f t="shared" si="35"/>
        <v>0.19140596783062572</v>
      </c>
      <c r="U131" s="302">
        <f t="shared" si="35"/>
        <v>0.17966069682545718</v>
      </c>
      <c r="V131" s="302">
        <f t="shared" si="35"/>
        <v>0.17815704109373565</v>
      </c>
      <c r="W131" s="302">
        <f t="shared" si="35"/>
        <v>0.28671920241145771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0.55897576583725006</v>
      </c>
      <c r="C132" s="237">
        <f t="shared" si="36"/>
        <v>0.55904239097760378</v>
      </c>
      <c r="D132" s="237">
        <f t="shared" si="36"/>
        <v>0.56095504248926842</v>
      </c>
      <c r="E132" s="237">
        <f t="shared" si="36"/>
        <v>0.56067168910416154</v>
      </c>
      <c r="F132" s="237">
        <f t="shared" si="36"/>
        <v>0.55371037346646401</v>
      </c>
      <c r="G132" s="237">
        <f t="shared" si="36"/>
        <v>0.56692398817648237</v>
      </c>
      <c r="H132" s="237">
        <f t="shared" si="36"/>
        <v>0.56325330440949828</v>
      </c>
      <c r="I132" s="237">
        <f t="shared" si="36"/>
        <v>0.55283249787660915</v>
      </c>
      <c r="J132" s="237">
        <f t="shared" si="36"/>
        <v>0.56723486803966561</v>
      </c>
      <c r="K132" s="237">
        <f t="shared" si="36"/>
        <v>0.560052831083797</v>
      </c>
      <c r="L132" s="237">
        <f t="shared" si="36"/>
        <v>0.5712938849380601</v>
      </c>
      <c r="M132" s="237">
        <f t="shared" si="36"/>
        <v>0.57994306479714497</v>
      </c>
      <c r="N132" s="237">
        <f t="shared" si="36"/>
        <v>0.56023278872380633</v>
      </c>
      <c r="O132" s="237">
        <f t="shared" si="36"/>
        <v>0.58491417866126449</v>
      </c>
      <c r="P132" s="237">
        <f t="shared" si="36"/>
        <v>0.56535802929587298</v>
      </c>
      <c r="Q132" s="237">
        <f t="shared" si="36"/>
        <v>0.55849894169410141</v>
      </c>
      <c r="R132" s="237">
        <f t="shared" si="36"/>
        <v>0.56107779989057249</v>
      </c>
      <c r="S132" s="237">
        <f t="shared" si="36"/>
        <v>0.55636745788789121</v>
      </c>
      <c r="T132" s="237">
        <f t="shared" si="36"/>
        <v>0.57267787704930639</v>
      </c>
      <c r="U132" s="237">
        <f t="shared" si="36"/>
        <v>0.58442314805476125</v>
      </c>
      <c r="V132" s="237">
        <f t="shared" si="36"/>
        <v>0.58592680378650752</v>
      </c>
      <c r="W132" s="237">
        <f t="shared" si="36"/>
        <v>0.47736464246854976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236.22385511686002</v>
      </c>
      <c r="C136" s="322">
        <f t="shared" si="37"/>
        <v>250.31152555066791</v>
      </c>
      <c r="D136" s="322">
        <f t="shared" si="37"/>
        <v>235.59111473003219</v>
      </c>
      <c r="E136" s="322">
        <f t="shared" si="37"/>
        <v>241.10301776408298</v>
      </c>
      <c r="F136" s="322">
        <f t="shared" si="37"/>
        <v>239.71143525093652</v>
      </c>
      <c r="G136" s="322">
        <f t="shared" si="37"/>
        <v>221.97258224138062</v>
      </c>
      <c r="H136" s="322">
        <f t="shared" si="37"/>
        <v>225.36692145418297</v>
      </c>
      <c r="I136" s="322">
        <f t="shared" si="37"/>
        <v>226.69857985215478</v>
      </c>
      <c r="J136" s="322">
        <f t="shared" si="37"/>
        <v>219.26801494714252</v>
      </c>
      <c r="K136" s="322">
        <f t="shared" si="37"/>
        <v>235.60840759624722</v>
      </c>
      <c r="L136" s="322">
        <f t="shared" si="37"/>
        <v>217.86294107629391</v>
      </c>
      <c r="M136" s="322">
        <f t="shared" si="37"/>
        <v>202.16665797490998</v>
      </c>
      <c r="N136" s="322">
        <f t="shared" si="37"/>
        <v>225.02087755478854</v>
      </c>
      <c r="O136" s="322">
        <f t="shared" si="37"/>
        <v>192.88981218512575</v>
      </c>
      <c r="P136" s="322">
        <f t="shared" si="37"/>
        <v>213.29066501225728</v>
      </c>
      <c r="Q136" s="322">
        <f t="shared" si="37"/>
        <v>234.4877384978609</v>
      </c>
      <c r="R136" s="322">
        <f t="shared" si="37"/>
        <v>228.33295315655576</v>
      </c>
      <c r="S136" s="322">
        <f t="shared" si="37"/>
        <v>216.60858009456953</v>
      </c>
      <c r="T136" s="322">
        <f t="shared" si="37"/>
        <v>195.45982046748711</v>
      </c>
      <c r="U136" s="322">
        <f t="shared" si="37"/>
        <v>203.9463418284561</v>
      </c>
      <c r="V136" s="322">
        <f t="shared" si="37"/>
        <v>214.08742670792032</v>
      </c>
      <c r="W136" s="322">
        <f t="shared" si="37"/>
        <v>300.14264454088618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1.1811192755843312</v>
      </c>
      <c r="C137" s="275">
        <f>IF(C$6=0,0,C$6/PPA!C$10*1000)</f>
        <v>1.2515576277533724</v>
      </c>
      <c r="D137" s="275">
        <f>IF(D$6=0,0,D$6/PPA!D$10*1000)</f>
        <v>1.1779555736501979</v>
      </c>
      <c r="E137" s="275">
        <f>IF(E$6=0,0,E$6/PPA!E$10*1000)</f>
        <v>1.2055150888204518</v>
      </c>
      <c r="F137" s="275">
        <f>IF(F$6=0,0,F$6/PPA!F$10*1000)</f>
        <v>1.1985571762546963</v>
      </c>
      <c r="G137" s="275">
        <f>IF(G$6=0,0,G$6/PPA!G$10*1000)</f>
        <v>1.1098629112069289</v>
      </c>
      <c r="H137" s="275">
        <f>IF(H$6=0,0,H$6/PPA!H$10*1000)</f>
        <v>1.126834607270935</v>
      </c>
      <c r="I137" s="275">
        <f>IF(I$6=0,0,I$6/PPA!I$10*1000)</f>
        <v>1.1334928992607813</v>
      </c>
      <c r="J137" s="275">
        <f>IF(J$6=0,0,J$6/PPA!J$10*1000)</f>
        <v>1.096340074735737</v>
      </c>
      <c r="K137" s="275">
        <f>IF(K$6=0,0,K$6/PPA!K$10*1000)</f>
        <v>1.1780420379812644</v>
      </c>
      <c r="L137" s="275">
        <f>IF(L$6=0,0,L$6/PPA!L$10*1000)</f>
        <v>1.0893147053815115</v>
      </c>
      <c r="M137" s="275">
        <f>IF(M$6=0,0,M$6/PPA!M$10*1000)</f>
        <v>1.0108332898744938</v>
      </c>
      <c r="N137" s="275">
        <f>IF(N$6=0,0,N$6/PPA!N$10*1000)</f>
        <v>1.1251043877739617</v>
      </c>
      <c r="O137" s="275">
        <f>IF(O$6=0,0,O$6/PPA!O$10*1000)</f>
        <v>0.96444906092554328</v>
      </c>
      <c r="P137" s="275">
        <f>IF(P$6=0,0,P$6/PPA!P$10*1000)</f>
        <v>1.0664533250613217</v>
      </c>
      <c r="Q137" s="275">
        <f>IF(Q$6=0,0,Q$6/PPA!Q$10*1000)</f>
        <v>1.172438692489334</v>
      </c>
      <c r="R137" s="275">
        <f>IF(R$6=0,0,R$6/PPA!R$10*1000)</f>
        <v>1.1416647657828187</v>
      </c>
      <c r="S137" s="275">
        <f>IF(S$6=0,0,S$6/PPA!S$10*1000)</f>
        <v>1.0830429004728634</v>
      </c>
      <c r="T137" s="275">
        <f>IF(T$6=0,0,T$6/PPA!T$10*1000)</f>
        <v>0.97729910233747985</v>
      </c>
      <c r="U137" s="275">
        <f>IF(U$6=0,0,U$6/PPA!U$10*1000)</f>
        <v>1.019731709142188</v>
      </c>
      <c r="V137" s="275">
        <f>IF(V$6=0,0,V$6/PPA!V$10*1000)</f>
        <v>1.0704371335394813</v>
      </c>
      <c r="W137" s="275">
        <f>IF(W$6=0,0,W$6/PPA!W$10*1000)</f>
        <v>1.5007132227044104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1.6535669858180635</v>
      </c>
      <c r="C138" s="276">
        <f>IF(C$7=0,0,C$7/PPA!C$10*1000)</f>
        <v>1.7521806788547218</v>
      </c>
      <c r="D138" s="276">
        <f>IF(D$7=0,0,D$7/PPA!D$10*1000)</f>
        <v>1.649137803110277</v>
      </c>
      <c r="E138" s="276">
        <f>IF(E$7=0,0,E$7/PPA!E$10*1000)</f>
        <v>1.6877211243486321</v>
      </c>
      <c r="F138" s="276">
        <f>IF(F$7=0,0,F$7/PPA!F$10*1000)</f>
        <v>1.6779800467565751</v>
      </c>
      <c r="G138" s="276">
        <f>IF(G$7=0,0,G$7/PPA!G$10*1000)</f>
        <v>1.5538080756897004</v>
      </c>
      <c r="H138" s="276">
        <f>IF(H$7=0,0,H$7/PPA!H$10*1000)</f>
        <v>1.5775684501793086</v>
      </c>
      <c r="I138" s="276">
        <f>IF(I$7=0,0,I$7/PPA!I$10*1000)</f>
        <v>1.5868900589650936</v>
      </c>
      <c r="J138" s="276">
        <f>IF(J$7=0,0,J$7/PPA!J$10*1000)</f>
        <v>1.5348761046300321</v>
      </c>
      <c r="K138" s="276">
        <f>IF(K$7=0,0,K$7/PPA!K$10*1000)</f>
        <v>1.6492588531737704</v>
      </c>
      <c r="L138" s="276">
        <f>IF(L$7=0,0,L$7/PPA!L$10*1000)</f>
        <v>1.5250405875341169</v>
      </c>
      <c r="M138" s="276">
        <f>IF(M$7=0,0,M$7/PPA!M$10*1000)</f>
        <v>1.4151666058242915</v>
      </c>
      <c r="N138" s="276">
        <f>IF(N$7=0,0,N$7/PPA!N$10*1000)</f>
        <v>1.5751461428835456</v>
      </c>
      <c r="O138" s="276">
        <f>IF(O$7=0,0,O$7/PPA!O$10*1000)</f>
        <v>1.3502286852957603</v>
      </c>
      <c r="P138" s="276">
        <f>IF(P$7=0,0,P$7/PPA!P$10*1000)</f>
        <v>1.4930346550858511</v>
      </c>
      <c r="Q138" s="276">
        <f>IF(Q$7=0,0,Q$7/PPA!Q$10*1000)</f>
        <v>1.6414141694850679</v>
      </c>
      <c r="R138" s="276">
        <f>IF(R$7=0,0,R$7/PPA!R$10*1000)</f>
        <v>1.5983306720959465</v>
      </c>
      <c r="S138" s="276">
        <f>IF(S$7=0,0,S$7/PPA!S$10*1000)</f>
        <v>1.5162600606620085</v>
      </c>
      <c r="T138" s="276">
        <f>IF(T$7=0,0,T$7/PPA!T$10*1000)</f>
        <v>1.3682187432724717</v>
      </c>
      <c r="U138" s="276">
        <f>IF(U$7=0,0,U$7/PPA!U$10*1000)</f>
        <v>1.4276243927990633</v>
      </c>
      <c r="V138" s="276">
        <f>IF(V$7=0,0,V$7/PPA!V$10*1000)</f>
        <v>1.4986119869552743</v>
      </c>
      <c r="W138" s="276">
        <f>IF(W$7=0,0,W$7/PPA!W$10*1000)</f>
        <v>2.100998511786174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9.4489542046746493</v>
      </c>
      <c r="C139" s="276">
        <f>IF(C$8=0,0,C$8/PPA!C$10*1000)</f>
        <v>10.012461022026979</v>
      </c>
      <c r="D139" s="276">
        <f>IF(D$8=0,0,D$8/PPA!D$10*1000)</f>
        <v>9.423644589201583</v>
      </c>
      <c r="E139" s="276">
        <f>IF(E$8=0,0,E$8/PPA!E$10*1000)</f>
        <v>9.6441207105636142</v>
      </c>
      <c r="F139" s="276">
        <f>IF(F$8=0,0,F$8/PPA!F$10*1000)</f>
        <v>9.5884574100375701</v>
      </c>
      <c r="G139" s="276">
        <f>IF(G$8=0,0,G$8/PPA!G$10*1000)</f>
        <v>8.8789032896554314</v>
      </c>
      <c r="H139" s="276">
        <f>IF(H$8=0,0,H$8/PPA!H$10*1000)</f>
        <v>9.0146768581674799</v>
      </c>
      <c r="I139" s="276">
        <f>IF(I$8=0,0,I$8/PPA!I$10*1000)</f>
        <v>9.0679431940862507</v>
      </c>
      <c r="J139" s="276">
        <f>IF(J$8=0,0,J$8/PPA!J$10*1000)</f>
        <v>8.7707205978858962</v>
      </c>
      <c r="K139" s="276">
        <f>IF(K$8=0,0,K$8/PPA!K$10*1000)</f>
        <v>9.4243363038501151</v>
      </c>
      <c r="L139" s="276">
        <f>IF(L$8=0,0,L$8/PPA!L$10*1000)</f>
        <v>8.7145176430520941</v>
      </c>
      <c r="M139" s="276">
        <f>IF(M$8=0,0,M$8/PPA!M$10*1000)</f>
        <v>8.0866663189959525</v>
      </c>
      <c r="N139" s="276">
        <f>IF(N$8=0,0,N$8/PPA!N$10*1000)</f>
        <v>9.0008351021916901</v>
      </c>
      <c r="O139" s="276">
        <f>IF(O$8=0,0,O$8/PPA!O$10*1000)</f>
        <v>7.7155924874043453</v>
      </c>
      <c r="P139" s="276">
        <f>IF(P$8=0,0,P$8/PPA!P$10*1000)</f>
        <v>8.5316266004905721</v>
      </c>
      <c r="Q139" s="276">
        <f>IF(Q$8=0,0,Q$8/PPA!Q$10*1000)</f>
        <v>9.3795095399146682</v>
      </c>
      <c r="R139" s="276">
        <f>IF(R$8=0,0,R$8/PPA!R$10*1000)</f>
        <v>9.1333181262625498</v>
      </c>
      <c r="S139" s="276">
        <f>IF(S$8=0,0,S$8/PPA!S$10*1000)</f>
        <v>8.6643432037829076</v>
      </c>
      <c r="T139" s="276">
        <f>IF(T$8=0,0,T$8/PPA!T$10*1000)</f>
        <v>7.8183928186998379</v>
      </c>
      <c r="U139" s="276">
        <f>IF(U$8=0,0,U$8/PPA!U$10*1000)</f>
        <v>8.1578536731375042</v>
      </c>
      <c r="V139" s="276">
        <f>IF(V$8=0,0,V$8/PPA!V$10*1000)</f>
        <v>8.5634970683158542</v>
      </c>
      <c r="W139" s="276">
        <f>IF(W$8=0,0,W$8/PPA!W$10*1000)</f>
        <v>12.005705781635285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4.7244771023373247</v>
      </c>
      <c r="C140" s="276">
        <f>IF(C$9=0,0,C$9/PPA!C$10*1000)</f>
        <v>5.0062305110134888</v>
      </c>
      <c r="D140" s="276">
        <f>IF(D$9=0,0,D$9/PPA!D$10*1000)</f>
        <v>4.7118222946007897</v>
      </c>
      <c r="E140" s="276">
        <f>IF(E$9=0,0,E$9/PPA!E$10*1000)</f>
        <v>4.8220603552818071</v>
      </c>
      <c r="F140" s="276">
        <f>IF(F$9=0,0,F$9/PPA!F$10*1000)</f>
        <v>4.7942287050187842</v>
      </c>
      <c r="G140" s="276">
        <f>IF(G$9=0,0,G$9/PPA!G$10*1000)</f>
        <v>4.4394516448277157</v>
      </c>
      <c r="H140" s="276">
        <f>IF(H$9=0,0,H$9/PPA!H$10*1000)</f>
        <v>4.5073384290837399</v>
      </c>
      <c r="I140" s="276">
        <f>IF(I$9=0,0,I$9/PPA!I$10*1000)</f>
        <v>4.5339715970431245</v>
      </c>
      <c r="J140" s="276">
        <f>IF(J$9=0,0,J$9/PPA!J$10*1000)</f>
        <v>4.385360298942949</v>
      </c>
      <c r="K140" s="276">
        <f>IF(K$9=0,0,K$9/PPA!K$10*1000)</f>
        <v>4.7121681519250576</v>
      </c>
      <c r="L140" s="276">
        <f>IF(L$9=0,0,L$9/PPA!L$10*1000)</f>
        <v>4.3572588215260479</v>
      </c>
      <c r="M140" s="276">
        <f>IF(M$9=0,0,M$9/PPA!M$10*1000)</f>
        <v>4.0433331594979762</v>
      </c>
      <c r="N140" s="276">
        <f>IF(N$9=0,0,N$9/PPA!N$10*1000)</f>
        <v>4.5004175510958451</v>
      </c>
      <c r="O140" s="276">
        <f>IF(O$9=0,0,O$9/PPA!O$10*1000)</f>
        <v>3.8577962437021727</v>
      </c>
      <c r="P140" s="276">
        <f>IF(P$9=0,0,P$9/PPA!P$10*1000)</f>
        <v>4.265813300245286</v>
      </c>
      <c r="Q140" s="276">
        <f>IF(Q$9=0,0,Q$9/PPA!Q$10*1000)</f>
        <v>4.6897547699573359</v>
      </c>
      <c r="R140" s="276">
        <f>IF(R$9=0,0,R$9/PPA!R$10*1000)</f>
        <v>4.5666590631312749</v>
      </c>
      <c r="S140" s="276">
        <f>IF(S$9=0,0,S$9/PPA!S$10*1000)</f>
        <v>4.3321716018914538</v>
      </c>
      <c r="T140" s="276">
        <f>IF(T$9=0,0,T$9/PPA!T$10*1000)</f>
        <v>3.9091964093499203</v>
      </c>
      <c r="U140" s="276">
        <f>IF(U$9=0,0,U$9/PPA!U$10*1000)</f>
        <v>4.0789268365687521</v>
      </c>
      <c r="V140" s="276">
        <f>IF(V$9=0,0,V$9/PPA!V$10*1000)</f>
        <v>4.2817485341579262</v>
      </c>
      <c r="W140" s="276">
        <f>IF(W$9=0,0,W$9/PPA!W$10*1000)</f>
        <v>6.0028528908176426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2.8463375208076225</v>
      </c>
      <c r="C141" s="277">
        <f>IF(C$10=0,0,C$10/PPA!C$10*1000)</f>
        <v>3.0137030935887252</v>
      </c>
      <c r="D141" s="277">
        <f>IF(D$10=0,0,D$10/PPA!D$10*1000)</f>
        <v>2.8336278248358928</v>
      </c>
      <c r="E141" s="277">
        <f>IF(E$10=0,0,E$10/PPA!E$10*1000)</f>
        <v>2.9001697469771615</v>
      </c>
      <c r="F141" s="277">
        <f>IF(F$10=0,0,F$10/PPA!F$10*1000)</f>
        <v>2.8073360017396687</v>
      </c>
      <c r="G141" s="277">
        <f>IF(G$10=0,0,G$10/PPA!G$10*1000)</f>
        <v>2.6185113366566317</v>
      </c>
      <c r="H141" s="277">
        <f>IF(H$10=0,0,H$10/PPA!H$10*1000)</f>
        <v>2.643940054929093</v>
      </c>
      <c r="I141" s="277">
        <f>IF(I$10=0,0,I$10/PPA!I$10*1000)</f>
        <v>2.6383578201172053</v>
      </c>
      <c r="J141" s="277">
        <f>IF(J$10=0,0,J$10/PPA!J$10*1000)</f>
        <v>2.5875817566541182</v>
      </c>
      <c r="K141" s="277">
        <f>IF(K$10=0,0,K$10/PPA!K$10*1000)</f>
        <v>2.7815086510002018</v>
      </c>
      <c r="L141" s="277">
        <f>IF(L$10=0,0,L$10/PPA!L$10*1000)</f>
        <v>2.5989488740877951</v>
      </c>
      <c r="M141" s="277">
        <f>IF(M$10=0,0,M$10/PPA!M$10*1000)</f>
        <v>2.4592241106175123</v>
      </c>
      <c r="N141" s="277">
        <f>IF(N$10=0,0,N$10/PPA!N$10*1000)</f>
        <v>2.609225989486291</v>
      </c>
      <c r="O141" s="277">
        <f>IF(O$10=0,0,O$10/PPA!O$10*1000)</f>
        <v>2.4283414576216287</v>
      </c>
      <c r="P141" s="277">
        <f>IF(P$10=0,0,P$10/PPA!P$10*1000)</f>
        <v>2.4926646417734939</v>
      </c>
      <c r="Q141" s="277">
        <f>IF(Q$10=0,0,Q$10/PPA!Q$10*1000)</f>
        <v>2.7015246211616235</v>
      </c>
      <c r="R141" s="277">
        <f>IF(R$10=0,0,R$10/PPA!R$10*1000)</f>
        <v>2.6483347254830125</v>
      </c>
      <c r="S141" s="277">
        <f>IF(S$10=0,0,S$10/PPA!S$10*1000)</f>
        <v>2.5008285973924052</v>
      </c>
      <c r="T141" s="277">
        <f>IF(T$10=0,0,T$10/PPA!T$10*1000)</f>
        <v>2.3323546655432748</v>
      </c>
      <c r="U141" s="277">
        <f>IF(U$10=0,0,U$10/PPA!U$10*1000)</f>
        <v>2.5486591384222721</v>
      </c>
      <c r="V141" s="277">
        <f>IF(V$10=0,0,V$10/PPA!V$10*1000)</f>
        <v>2.695793664863849</v>
      </c>
      <c r="W141" s="277">
        <f>IF(W$10=0,0,W$10/PPA!W$10*1000)</f>
        <v>3.8355294972657621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6.6877937424619143</v>
      </c>
      <c r="C142" s="278">
        <f>IF(C$16=0,0,C$16/PPA!C$10*1000)</f>
        <v>7.0841833421213831</v>
      </c>
      <c r="D142" s="278">
        <f>IF(D$16=0,0,D$16/PPA!D$10*1000)</f>
        <v>6.7466101777192815</v>
      </c>
      <c r="E142" s="278">
        <f>IF(E$16=0,0,E$16/PPA!E$10*1000)</f>
        <v>6.8919386517086583</v>
      </c>
      <c r="F142" s="278">
        <f>IF(F$16=0,0,F$16/PPA!F$10*1000)</f>
        <v>6.370482720707118</v>
      </c>
      <c r="G142" s="278">
        <f>IF(G$16=0,0,G$16/PPA!G$10*1000)</f>
        <v>6.4915298536918469</v>
      </c>
      <c r="H142" s="278">
        <f>IF(H$16=0,0,H$16/PPA!H$10*1000)</f>
        <v>6.3931052747275023</v>
      </c>
      <c r="I142" s="278">
        <f>IF(I$16=0,0,I$16/PPA!I$10*1000)</f>
        <v>5.952700518067032</v>
      </c>
      <c r="J142" s="278">
        <f>IF(J$16=0,0,J$16/PPA!J$10*1000)</f>
        <v>6.4285066623976865</v>
      </c>
      <c r="K142" s="278">
        <f>IF(K$16=0,0,K$16/PPA!K$10*1000)</f>
        <v>6.5826306086269248</v>
      </c>
      <c r="L142" s="278">
        <f>IF(L$16=0,0,L$16/PPA!L$10*1000)</f>
        <v>6.6398636167558482</v>
      </c>
      <c r="M142" s="278">
        <f>IF(M$16=0,0,M$16/PPA!M$10*1000)</f>
        <v>6.6775899855484688</v>
      </c>
      <c r="N142" s="278">
        <f>IF(N$16=0,0,N$16/PPA!N$10*1000)</f>
        <v>6.1823489377785723</v>
      </c>
      <c r="O142" s="278">
        <f>IF(O$16=0,0,O$16/PPA!O$10*1000)</f>
        <v>6.834766454331044</v>
      </c>
      <c r="P142" s="278">
        <f>IF(P$16=0,0,P$16/PPA!P$10*1000)</f>
        <v>6.1139149098362875</v>
      </c>
      <c r="Q142" s="278">
        <f>IF(Q$16=0,0,Q$16/PPA!Q$10*1000)</f>
        <v>6.3274150790440666</v>
      </c>
      <c r="R142" s="278">
        <f>IF(R$16=0,0,R$16/PPA!R$10*1000)</f>
        <v>6.3106377440097772</v>
      </c>
      <c r="S142" s="278">
        <f>IF(S$16=0,0,S$16/PPA!S$10*1000)</f>
        <v>5.7751217916187834</v>
      </c>
      <c r="T142" s="278">
        <f>IF(T$16=0,0,T$16/PPA!T$10*1000)</f>
        <v>6.0163872695391198</v>
      </c>
      <c r="U142" s="278">
        <f>IF(U$16=0,0,U$16/PPA!U$10*1000)</f>
        <v>7.1477992415592588</v>
      </c>
      <c r="V142" s="278">
        <f>IF(V$16=0,0,V$16/PPA!V$10*1000)</f>
        <v>7.6438698413524113</v>
      </c>
      <c r="W142" s="278">
        <f>IF(W$16=0,0,W$16/PPA!W$10*1000)</f>
        <v>5.5056050807777819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194.81984241303857</v>
      </c>
      <c r="C143" s="278">
        <f>IF(C$17=0,0,C$17/PPA!C$10*1000)</f>
        <v>206.44857962615066</v>
      </c>
      <c r="D143" s="278">
        <f>IF(D$17=0,0,D$17/PPA!D$10*1000)</f>
        <v>194.05584940531583</v>
      </c>
      <c r="E143" s="278">
        <f>IF(E$17=0,0,E$17/PPA!E$10*1000)</f>
        <v>198.63607286036347</v>
      </c>
      <c r="F143" s="278">
        <f>IF(F$17=0,0,F$17/PPA!F$10*1000)</f>
        <v>199.11776492218411</v>
      </c>
      <c r="G143" s="278">
        <f>IF(G$17=0,0,G$17/PPA!G$10*1000)</f>
        <v>182.45489323255941</v>
      </c>
      <c r="H143" s="278">
        <f>IF(H$17=0,0,H$17/PPA!H$10*1000)</f>
        <v>185.89655716931941</v>
      </c>
      <c r="I143" s="278">
        <f>IF(I$17=0,0,I$17/PPA!I$10*1000)</f>
        <v>188.55700039113304</v>
      </c>
      <c r="J143" s="278">
        <f>IF(J$17=0,0,J$17/PPA!J$10*1000)</f>
        <v>180.17905909101239</v>
      </c>
      <c r="K143" s="278">
        <f>IF(K$17=0,0,K$17/PPA!K$10*1000)</f>
        <v>194.652394970519</v>
      </c>
      <c r="L143" s="278">
        <f>IF(L$17=0,0,L$17/PPA!L$10*1000)</f>
        <v>178.18274434627688</v>
      </c>
      <c r="M143" s="278">
        <f>IF(M$17=0,0,M$17/PPA!M$10*1000)</f>
        <v>163.63475564777698</v>
      </c>
      <c r="N143" s="278">
        <f>IF(N$17=0,0,N$17/PPA!N$10*1000)</f>
        <v>186.28924624851518</v>
      </c>
      <c r="O143" s="278">
        <f>IF(O$17=0,0,O$17/PPA!O$10*1000)</f>
        <v>154.55026789733188</v>
      </c>
      <c r="P143" s="278">
        <f>IF(P$17=0,0,P$17/PPA!P$10*1000)</f>
        <v>175.74068000235056</v>
      </c>
      <c r="Q143" s="278">
        <f>IF(Q$17=0,0,Q$17/PPA!Q$10*1000)</f>
        <v>194.51475922793315</v>
      </c>
      <c r="R143" s="278">
        <f>IF(R$17=0,0,R$17/PPA!R$10*1000)</f>
        <v>188.91036862865761</v>
      </c>
      <c r="S143" s="278">
        <f>IF(S$17=0,0,S$17/PPA!S$10*1000)</f>
        <v>179.90320795737406</v>
      </c>
      <c r="T143" s="278">
        <f>IF(T$17=0,0,T$17/PPA!T$10*1000)</f>
        <v>159.66822197088035</v>
      </c>
      <c r="U143" s="278">
        <f>IF(U$17=0,0,U$17/PPA!U$10*1000)</f>
        <v>163.68174852225098</v>
      </c>
      <c r="V143" s="278">
        <f>IF(V$17=0,0,V$17/PPA!V$10*1000)</f>
        <v>171.347091053508</v>
      </c>
      <c r="W143" s="278">
        <f>IF(W$17=0,0,W$17/PPA!W$10*1000)</f>
        <v>256.95656159861522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14.861763872137532</v>
      </c>
      <c r="C144" s="279">
        <f>IF(C$30=0,0,C$30/PPA!C$10*1000)</f>
        <v>15.742629649158575</v>
      </c>
      <c r="D144" s="279">
        <f>IF(D$30=0,0,D$30/PPA!D$10*1000)</f>
        <v>14.992467061598346</v>
      </c>
      <c r="E144" s="279">
        <f>IF(E$30=0,0,E$30/PPA!E$10*1000)</f>
        <v>15.315419226019184</v>
      </c>
      <c r="F144" s="279">
        <f>IF(F$30=0,0,F$30/PPA!F$10*1000)</f>
        <v>14.156628268237991</v>
      </c>
      <c r="G144" s="279">
        <f>IF(G$30=0,0,G$30/PPA!G$10*1000)</f>
        <v>14.425621897092942</v>
      </c>
      <c r="H144" s="279">
        <f>IF(H$30=0,0,H$30/PPA!H$10*1000)</f>
        <v>14.206900610505503</v>
      </c>
      <c r="I144" s="279">
        <f>IF(I$30=0,0,I$30/PPA!I$10*1000)</f>
        <v>13.228223373482244</v>
      </c>
      <c r="J144" s="279">
        <f>IF(J$30=0,0,J$30/PPA!J$10*1000)</f>
        <v>14.285570360883696</v>
      </c>
      <c r="K144" s="279">
        <f>IF(K$30=0,0,K$30/PPA!K$10*1000)</f>
        <v>14.628068019170888</v>
      </c>
      <c r="L144" s="279">
        <f>IF(L$30=0,0,L$30/PPA!L$10*1000)</f>
        <v>14.755252481679612</v>
      </c>
      <c r="M144" s="279">
        <f>IF(M$30=0,0,M$30/PPA!M$10*1000)</f>
        <v>14.839088856774318</v>
      </c>
      <c r="N144" s="279">
        <f>IF(N$30=0,0,N$30/PPA!N$10*1000)</f>
        <v>13.738553195063439</v>
      </c>
      <c r="O144" s="279">
        <f>IF(O$30=0,0,O$30/PPA!O$10*1000)</f>
        <v>15.188369898513377</v>
      </c>
      <c r="P144" s="279">
        <f>IF(P$30=0,0,P$30/PPA!P$10*1000)</f>
        <v>13.586477577413927</v>
      </c>
      <c r="Q144" s="279">
        <f>IF(Q$30=0,0,Q$30/PPA!Q$10*1000)</f>
        <v>14.06092239787565</v>
      </c>
      <c r="R144" s="279">
        <f>IF(R$30=0,0,R$30/PPA!R$10*1000)</f>
        <v>14.023639431132786</v>
      </c>
      <c r="S144" s="279">
        <f>IF(S$30=0,0,S$30/PPA!S$10*1000)</f>
        <v>12.833603981375036</v>
      </c>
      <c r="T144" s="279">
        <f>IF(T$30=0,0,T$30/PPA!T$10*1000)</f>
        <v>13.369749487864658</v>
      </c>
      <c r="U144" s="279">
        <f>IF(U$30=0,0,U$30/PPA!U$10*1000)</f>
        <v>15.883998314576081</v>
      </c>
      <c r="V144" s="279">
        <f>IF(V$30=0,0,V$30/PPA!V$10*1000)</f>
        <v>16.986377425227516</v>
      </c>
      <c r="W144" s="279">
        <f>IF(W$30=0,0,W$30/PPA!W$10*1000)</f>
        <v>12.234677957283912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224.72663275185846</v>
      </c>
      <c r="C146" s="322">
        <f t="shared" si="38"/>
        <v>233.37020045787199</v>
      </c>
      <c r="D146" s="322">
        <f t="shared" si="38"/>
        <v>226.71343710141511</v>
      </c>
      <c r="E146" s="322">
        <f t="shared" si="38"/>
        <v>228.35697953799553</v>
      </c>
      <c r="F146" s="322">
        <f t="shared" si="38"/>
        <v>229.7938626370626</v>
      </c>
      <c r="G146" s="322">
        <f t="shared" si="38"/>
        <v>211.82041627309411</v>
      </c>
      <c r="H146" s="322">
        <f t="shared" si="38"/>
        <v>214.63069701043574</v>
      </c>
      <c r="I146" s="322">
        <f t="shared" si="38"/>
        <v>217.76092781133417</v>
      </c>
      <c r="J146" s="322">
        <f t="shared" si="38"/>
        <v>209.96169491463334</v>
      </c>
      <c r="K146" s="322">
        <f t="shared" si="38"/>
        <v>225.65687157103409</v>
      </c>
      <c r="L146" s="322">
        <f t="shared" si="38"/>
        <v>207.07656089251418</v>
      </c>
      <c r="M146" s="322">
        <f t="shared" si="38"/>
        <v>192.16654815550964</v>
      </c>
      <c r="N146" s="322">
        <f t="shared" si="38"/>
        <v>213.87411960650786</v>
      </c>
      <c r="O146" s="322">
        <f t="shared" si="38"/>
        <v>181.9461802979838</v>
      </c>
      <c r="P146" s="322">
        <f t="shared" si="38"/>
        <v>205.02662523913614</v>
      </c>
      <c r="Q146" s="322">
        <f t="shared" si="38"/>
        <v>213.76465558907321</v>
      </c>
      <c r="R146" s="322">
        <f t="shared" si="38"/>
        <v>207.14491999382275</v>
      </c>
      <c r="S146" s="322">
        <f t="shared" si="38"/>
        <v>197.52510511784291</v>
      </c>
      <c r="T146" s="322">
        <f t="shared" si="38"/>
        <v>177.18994496084676</v>
      </c>
      <c r="U146" s="322">
        <f t="shared" si="38"/>
        <v>187.13138451852123</v>
      </c>
      <c r="V146" s="322">
        <f t="shared" si="38"/>
        <v>195.66602959768173</v>
      </c>
      <c r="W146" s="322">
        <f t="shared" si="38"/>
        <v>271.60350883976969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1.18613461122518</v>
      </c>
      <c r="C147" s="275">
        <f>IF(C$33=0,0,C$33/PPA!C$11*1000)</f>
        <v>1.2317564171278668</v>
      </c>
      <c r="D147" s="275">
        <f>IF(D$33=0,0,D$33/PPA!D$11*1000)</f>
        <v>1.1966212072101681</v>
      </c>
      <c r="E147" s="275">
        <f>IF(E$33=0,0,E$33/PPA!E$11*1000)</f>
        <v>1.2052960248994353</v>
      </c>
      <c r="F147" s="275">
        <f>IF(F$33=0,0,F$33/PPA!F$11*1000)</f>
        <v>1.2128800693681234</v>
      </c>
      <c r="G147" s="275">
        <f>IF(G$33=0,0,G$33/PPA!G$11*1000)</f>
        <v>1.1180140245463015</v>
      </c>
      <c r="H147" s="275">
        <f>IF(H$33=0,0,H$33/PPA!H$11*1000)</f>
        <v>1.132847029468786</v>
      </c>
      <c r="I147" s="275">
        <f>IF(I$33=0,0,I$33/PPA!I$11*1000)</f>
        <v>1.1493687698989579</v>
      </c>
      <c r="J147" s="275">
        <f>IF(J$33=0,0,J$33/PPA!J$11*1000)</f>
        <v>1.1082034662297597</v>
      </c>
      <c r="K147" s="275">
        <f>IF(K$33=0,0,K$33/PPA!K$11*1000)</f>
        <v>1.1910445253132707</v>
      </c>
      <c r="L147" s="275">
        <f>IF(L$33=0,0,L$33/PPA!L$11*1000)</f>
        <v>1.0929753765291212</v>
      </c>
      <c r="M147" s="275">
        <f>IF(M$33=0,0,M$33/PPA!M$11*1000)</f>
        <v>1.0142785084965751</v>
      </c>
      <c r="N147" s="275">
        <f>IF(N$33=0,0,N$33/PPA!N$11*1000)</f>
        <v>1.1288537215377457</v>
      </c>
      <c r="O147" s="275">
        <f>IF(O$33=0,0,O$33/PPA!O$11*1000)</f>
        <v>0.96033415883579387</v>
      </c>
      <c r="P147" s="275">
        <f>IF(P$33=0,0,P$33/PPA!P$11*1000)</f>
        <v>1.0821555658129527</v>
      </c>
      <c r="Q147" s="275">
        <f>IF(Q$33=0,0,Q$33/PPA!Q$11*1000)</f>
        <v>1.1282759570860446</v>
      </c>
      <c r="R147" s="275">
        <f>IF(R$33=0,0,R$33/PPA!R$11*1000)</f>
        <v>1.0933361842137925</v>
      </c>
      <c r="S147" s="275">
        <f>IF(S$33=0,0,S$33/PPA!S$11*1000)</f>
        <v>1.0425616265289717</v>
      </c>
      <c r="T147" s="275">
        <f>IF(T$33=0,0,T$33/PPA!T$11*1000)</f>
        <v>0.93523016789558744</v>
      </c>
      <c r="U147" s="275">
        <f>IF(U$33=0,0,U$33/PPA!U$11*1000)</f>
        <v>0.98770229992758407</v>
      </c>
      <c r="V147" s="275">
        <f>IF(V$33=0,0,V$33/PPA!V$11*1000)</f>
        <v>1.0327491989041961</v>
      </c>
      <c r="W147" s="275">
        <f>IF(W$33=0,0,W$33/PPA!W$11*1000)</f>
        <v>1.4335564878097733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1.6832141441672963</v>
      </c>
      <c r="C148" s="276">
        <f>IF(C$34=0,0,C$34/PPA!C$11*1000)</f>
        <v>1.7479549149458662</v>
      </c>
      <c r="D148" s="276">
        <f>IF(D$34=0,0,D$34/PPA!D$11*1000)</f>
        <v>1.698095411874228</v>
      </c>
      <c r="E148" s="276">
        <f>IF(E$34=0,0,E$34/PPA!E$11*1000)</f>
        <v>1.7104056300353556</v>
      </c>
      <c r="F148" s="276">
        <f>IF(F$34=0,0,F$34/PPA!F$11*1000)</f>
        <v>1.7211679590314759</v>
      </c>
      <c r="G148" s="276">
        <f>IF(G$34=0,0,G$34/PPA!G$11*1000)</f>
        <v>1.5865459128200736</v>
      </c>
      <c r="H148" s="276">
        <f>IF(H$34=0,0,H$34/PPA!H$11*1000)</f>
        <v>1.6075950614156453</v>
      </c>
      <c r="I148" s="276">
        <f>IF(I$34=0,0,I$34/PPA!I$11*1000)</f>
        <v>1.6310406525948795</v>
      </c>
      <c r="J148" s="276">
        <f>IF(J$34=0,0,J$34/PPA!J$11*1000)</f>
        <v>1.5726239933648072</v>
      </c>
      <c r="K148" s="276">
        <f>IF(K$34=0,0,K$34/PPA!K$11*1000)</f>
        <v>1.690181681208631</v>
      </c>
      <c r="L148" s="276">
        <f>IF(L$34=0,0,L$34/PPA!L$11*1000)</f>
        <v>1.5510141897808052</v>
      </c>
      <c r="M148" s="276">
        <f>IF(M$34=0,0,M$34/PPA!M$11*1000)</f>
        <v>1.4393374204491822</v>
      </c>
      <c r="N148" s="276">
        <f>IF(N$34=0,0,N$34/PPA!N$11*1000)</f>
        <v>1.6019282573885723</v>
      </c>
      <c r="O148" s="276">
        <f>IF(O$34=0,0,O$34/PPA!O$11*1000)</f>
        <v>1.3627863346890721</v>
      </c>
      <c r="P148" s="276">
        <f>IF(P$34=0,0,P$34/PPA!P$11*1000)</f>
        <v>1.5356600653312575</v>
      </c>
      <c r="Q148" s="276">
        <f>IF(Q$34=0,0,Q$34/PPA!Q$11*1000)</f>
        <v>1.6011083662161056</v>
      </c>
      <c r="R148" s="276">
        <f>IF(R$34=0,0,R$34/PPA!R$11*1000)</f>
        <v>1.551526202997868</v>
      </c>
      <c r="S148" s="276">
        <f>IF(S$34=0,0,S$34/PPA!S$11*1000)</f>
        <v>1.479473290242332</v>
      </c>
      <c r="T148" s="276">
        <f>IF(T$34=0,0,T$34/PPA!T$11*1000)</f>
        <v>1.3271618851319043</v>
      </c>
      <c r="U148" s="276">
        <f>IF(U$34=0,0,U$34/PPA!U$11*1000)</f>
        <v>1.4016237834485215</v>
      </c>
      <c r="V148" s="276">
        <f>IF(V$34=0,0,V$34/PPA!V$11*1000)</f>
        <v>1.4655487180982159</v>
      </c>
      <c r="W148" s="276">
        <f>IF(W$34=0,0,W$34/PPA!W$11*1000)</f>
        <v>2.0343243792977166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5.9895447135461373</v>
      </c>
      <c r="C149" s="276">
        <f>IF(C$35=0,0,C$35/PPA!C$11*1000)</f>
        <v>6.2199180993160832</v>
      </c>
      <c r="D149" s="276">
        <f>IF(D$35=0,0,D$35/PPA!D$11*1000)</f>
        <v>6.0424981767960597</v>
      </c>
      <c r="E149" s="276">
        <f>IF(E$35=0,0,E$35/PPA!E$11*1000)</f>
        <v>6.0863028242112955</v>
      </c>
      <c r="F149" s="276">
        <f>IF(F$35=0,0,F$35/PPA!F$11*1000)</f>
        <v>6.1245994669572736</v>
      </c>
      <c r="G149" s="276">
        <f>IF(G$35=0,0,G$35/PPA!G$11*1000)</f>
        <v>5.6455607373895855</v>
      </c>
      <c r="H149" s="276">
        <f>IF(H$35=0,0,H$35/PPA!H$11*1000)</f>
        <v>5.7204619715148608</v>
      </c>
      <c r="I149" s="276">
        <f>IF(I$35=0,0,I$35/PPA!I$11*1000)</f>
        <v>5.8038907005272478</v>
      </c>
      <c r="J149" s="276">
        <f>IF(J$35=0,0,J$35/PPA!J$11*1000)</f>
        <v>5.5960210163952846</v>
      </c>
      <c r="K149" s="276">
        <f>IF(K$35=0,0,K$35/PPA!K$11*1000)</f>
        <v>6.0143379787387881</v>
      </c>
      <c r="L149" s="276">
        <f>IF(L$35=0,0,L$35/PPA!L$11*1000)</f>
        <v>5.5191247490570836</v>
      </c>
      <c r="M149" s="276">
        <f>IF(M$35=0,0,M$35/PPA!M$11*1000)</f>
        <v>5.1217344314352946</v>
      </c>
      <c r="N149" s="276">
        <f>IF(N$35=0,0,N$35/PPA!N$11*1000)</f>
        <v>5.7002972312049778</v>
      </c>
      <c r="O149" s="276">
        <f>IF(O$35=0,0,O$35/PPA!O$11*1000)</f>
        <v>4.8493352523887605</v>
      </c>
      <c r="P149" s="276">
        <f>IF(P$35=0,0,P$35/PPA!P$11*1000)</f>
        <v>5.4644886736375691</v>
      </c>
      <c r="Q149" s="276">
        <f>IF(Q$35=0,0,Q$35/PPA!Q$11*1000)</f>
        <v>5.6973797326473843</v>
      </c>
      <c r="R149" s="276">
        <f>IF(R$35=0,0,R$35/PPA!R$11*1000)</f>
        <v>5.5209466955207303</v>
      </c>
      <c r="S149" s="276">
        <f>IF(S$35=0,0,S$35/PPA!S$11*1000)</f>
        <v>5.2645538032758639</v>
      </c>
      <c r="T149" s="276">
        <f>IF(T$35=0,0,T$35/PPA!T$11*1000)</f>
        <v>4.7225693062627032</v>
      </c>
      <c r="U149" s="276">
        <f>IF(U$35=0,0,U$35/PPA!U$11*1000)</f>
        <v>4.9875343262920149</v>
      </c>
      <c r="V149" s="276">
        <f>IF(V$35=0,0,V$35/PPA!V$11*1000)</f>
        <v>5.2150046429606451</v>
      </c>
      <c r="W149" s="276">
        <f>IF(W$35=0,0,W$35/PPA!W$11*1000)</f>
        <v>7.2389344361697647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4.7445384449007211</v>
      </c>
      <c r="C150" s="276">
        <f>IF(C$36=0,0,C$36/PPA!C$11*1000)</f>
        <v>4.9270256685114679</v>
      </c>
      <c r="D150" s="276">
        <f>IF(D$36=0,0,D$36/PPA!D$11*1000)</f>
        <v>4.7864848288406714</v>
      </c>
      <c r="E150" s="276">
        <f>IF(E$36=0,0,E$36/PPA!E$11*1000)</f>
        <v>4.8211840995977377</v>
      </c>
      <c r="F150" s="276">
        <f>IF(F$36=0,0,F$36/PPA!F$11*1000)</f>
        <v>4.8515202774724919</v>
      </c>
      <c r="G150" s="276">
        <f>IF(G$36=0,0,G$36/PPA!G$11*1000)</f>
        <v>4.4720560981852024</v>
      </c>
      <c r="H150" s="276">
        <f>IF(H$36=0,0,H$36/PPA!H$11*1000)</f>
        <v>4.5313881178751423</v>
      </c>
      <c r="I150" s="276">
        <f>IF(I$36=0,0,I$36/PPA!I$11*1000)</f>
        <v>4.5974750795958306</v>
      </c>
      <c r="J150" s="276">
        <f>IF(J$36=0,0,J$36/PPA!J$11*1000)</f>
        <v>4.4328138649190381</v>
      </c>
      <c r="K150" s="276">
        <f>IF(K$36=0,0,K$36/PPA!K$11*1000)</f>
        <v>4.7641781012530844</v>
      </c>
      <c r="L150" s="276">
        <f>IF(L$36=0,0,L$36/PPA!L$11*1000)</f>
        <v>4.3719015061164841</v>
      </c>
      <c r="M150" s="276">
        <f>IF(M$36=0,0,M$36/PPA!M$11*1000)</f>
        <v>4.0571140339862986</v>
      </c>
      <c r="N150" s="276">
        <f>IF(N$36=0,0,N$36/PPA!N$11*1000)</f>
        <v>4.5154148861509826</v>
      </c>
      <c r="O150" s="276">
        <f>IF(O$36=0,0,O$36/PPA!O$11*1000)</f>
        <v>3.8413366353431755</v>
      </c>
      <c r="P150" s="276">
        <f>IF(P$36=0,0,P$36/PPA!P$11*1000)</f>
        <v>4.3286222632518108</v>
      </c>
      <c r="Q150" s="276">
        <f>IF(Q$36=0,0,Q$36/PPA!Q$11*1000)</f>
        <v>4.5131038283441782</v>
      </c>
      <c r="R150" s="276">
        <f>IF(R$36=0,0,R$36/PPA!R$11*1000)</f>
        <v>4.3733447368551692</v>
      </c>
      <c r="S150" s="276">
        <f>IF(S$36=0,0,S$36/PPA!S$11*1000)</f>
        <v>4.1702465061158867</v>
      </c>
      <c r="T150" s="276">
        <f>IF(T$36=0,0,T$36/PPA!T$11*1000)</f>
        <v>3.7409206715823498</v>
      </c>
      <c r="U150" s="276">
        <f>IF(U$36=0,0,U$36/PPA!U$11*1000)</f>
        <v>3.9508091997103363</v>
      </c>
      <c r="V150" s="276">
        <f>IF(V$36=0,0,V$36/PPA!V$11*1000)</f>
        <v>4.1309967956167846</v>
      </c>
      <c r="W150" s="276">
        <f>IF(W$36=0,0,W$36/PPA!W$11*1000)</f>
        <v>5.7342259512390932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2.7824666210692977</v>
      </c>
      <c r="C151" s="277">
        <f>IF(C$37=0,0,C$37/PPA!C$11*1000)</f>
        <v>2.8868474670463757</v>
      </c>
      <c r="D151" s="277">
        <f>IF(D$37=0,0,D$37/PPA!D$11*1000)</f>
        <v>2.8133414999521351</v>
      </c>
      <c r="E151" s="277">
        <f>IF(E$37=0,0,E$37/PPA!E$11*1000)</f>
        <v>2.8321538020424257</v>
      </c>
      <c r="F151" s="277">
        <f>IF(F$37=0,0,F$37/PPA!F$11*1000)</f>
        <v>2.7070094162304343</v>
      </c>
      <c r="G151" s="277">
        <f>IF(G$37=0,0,G$37/PPA!G$11*1000)</f>
        <v>2.5973914815559067</v>
      </c>
      <c r="H151" s="277">
        <f>IF(H$37=0,0,H$37/PPA!H$11*1000)</f>
        <v>2.5889337302476316</v>
      </c>
      <c r="I151" s="277">
        <f>IF(I$37=0,0,I$37/PPA!I$11*1000)</f>
        <v>2.5394245229102026</v>
      </c>
      <c r="J151" s="277">
        <f>IF(J$37=0,0,J$37/PPA!J$11*1000)</f>
        <v>2.5779362296044814</v>
      </c>
      <c r="K151" s="277">
        <f>IF(K$37=0,0,K$37/PPA!K$11*1000)</f>
        <v>2.7247115226618441</v>
      </c>
      <c r="L151" s="277">
        <f>IF(L$37=0,0,L$37/PPA!L$11*1000)</f>
        <v>2.6081021750665272</v>
      </c>
      <c r="M151" s="277">
        <f>IF(M$37=0,0,M$37/PPA!M$11*1000)</f>
        <v>2.5509121640344188</v>
      </c>
      <c r="N151" s="277">
        <f>IF(N$37=0,0,N$37/PPA!N$11*1000)</f>
        <v>2.5218828491719663</v>
      </c>
      <c r="O151" s="277">
        <f>IF(O$37=0,0,O$37/PPA!O$11*1000)</f>
        <v>2.5814459913731191</v>
      </c>
      <c r="P151" s="277">
        <f>IF(P$37=0,0,P$37/PPA!P$11*1000)</f>
        <v>2.4726474025689922</v>
      </c>
      <c r="Q151" s="277">
        <f>IF(Q$37=0,0,Q$37/PPA!Q$11*1000)</f>
        <v>2.4893931688408002</v>
      </c>
      <c r="R151" s="277">
        <f>IF(R$37=0,0,R$37/PPA!R$11*1000)</f>
        <v>2.4480778331278881</v>
      </c>
      <c r="S151" s="277">
        <f>IF(S$37=0,0,S$37/PPA!S$11*1000)</f>
        <v>2.2961685725818106</v>
      </c>
      <c r="T151" s="277">
        <f>IF(T$37=0,0,T$37/PPA!T$11*1000)</f>
        <v>2.2409526411875236</v>
      </c>
      <c r="U151" s="277">
        <f>IF(U$37=0,0,U$37/PPA!U$11*1000)</f>
        <v>2.6216828100557796</v>
      </c>
      <c r="V151" s="277">
        <f>IF(V$37=0,0,V$37/PPA!V$11*1000)</f>
        <v>2.7869473112075678</v>
      </c>
      <c r="W151" s="277">
        <f>IF(W$37=0,0,W$37/PPA!W$11*1000)</f>
        <v>3.1760366249606631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14.076599911527772</v>
      </c>
      <c r="C152" s="278">
        <f>IF(C$43=0,0,C$43/PPA!C$11*1000)</f>
        <v>14.614116848692614</v>
      </c>
      <c r="D152" s="278">
        <f>IF(D$43=0,0,D$43/PPA!D$11*1000)</f>
        <v>14.329168125061667</v>
      </c>
      <c r="E152" s="278">
        <f>IF(E$43=0,0,E$43/PPA!E$11*1000)</f>
        <v>14.412418514581235</v>
      </c>
      <c r="F152" s="278">
        <f>IF(F$43=0,0,F$43/PPA!F$11*1000)</f>
        <v>13.721097630205024</v>
      </c>
      <c r="G152" s="278">
        <f>IF(G$43=0,0,G$43/PPA!G$11*1000)</f>
        <v>13.614545481128465</v>
      </c>
      <c r="H152" s="278">
        <f>IF(H$43=0,0,H$43/PPA!H$11*1000)</f>
        <v>13.466268556628441</v>
      </c>
      <c r="I152" s="278">
        <f>IF(I$43=0,0,I$43/PPA!I$11*1000)</f>
        <v>12.888932928560392</v>
      </c>
      <c r="J152" s="278">
        <f>IF(J$43=0,0,J$43/PPA!J$11*1000)</f>
        <v>13.522285925875707</v>
      </c>
      <c r="K152" s="278">
        <f>IF(K$43=0,0,K$43/PPA!K$11*1000)</f>
        <v>13.991378624529148</v>
      </c>
      <c r="L152" s="278">
        <f>IF(L$43=0,0,L$43/PPA!L$11*1000)</f>
        <v>13.767331627014089</v>
      </c>
      <c r="M152" s="278">
        <f>IF(M$43=0,0,M$43/PPA!M$11*1000)</f>
        <v>13.699758400197648</v>
      </c>
      <c r="N152" s="278">
        <f>IF(N$43=0,0,N$43/PPA!N$11*1000)</f>
        <v>13.092661354705335</v>
      </c>
      <c r="O152" s="278">
        <f>IF(O$43=0,0,O$43/PPA!O$11*1000)</f>
        <v>13.849444528531595</v>
      </c>
      <c r="P152" s="278">
        <f>IF(P$43=0,0,P$43/PPA!P$11*1000)</f>
        <v>12.969601400927168</v>
      </c>
      <c r="Q152" s="278">
        <f>IF(Q$43=0,0,Q$43/PPA!Q$11*1000)</f>
        <v>12.909909742408619</v>
      </c>
      <c r="R152" s="278">
        <f>IF(R$43=0,0,R$43/PPA!R$11*1000)</f>
        <v>12.73805439076836</v>
      </c>
      <c r="S152" s="278">
        <f>IF(S$43=0,0,S$43/PPA!S$11*1000)</f>
        <v>11.823026151914137</v>
      </c>
      <c r="T152" s="278">
        <f>IF(T$43=0,0,T$43/PPA!T$11*1000)</f>
        <v>11.878738335243389</v>
      </c>
      <c r="U152" s="278">
        <f>IF(U$43=0,0,U$43/PPA!U$11*1000)</f>
        <v>14.095121853985296</v>
      </c>
      <c r="V152" s="278">
        <f>IF(V$43=0,0,V$43/PPA!V$11*1000)</f>
        <v>15.004257804205524</v>
      </c>
      <c r="W152" s="278">
        <f>IF(W$43=0,0,W$43/PPA!W$11*1000)</f>
        <v>12.846263665609996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172.00400093633635</v>
      </c>
      <c r="C153" s="278">
        <f>IF(C$56=0,0,C$56/PPA!C$11*1000)</f>
        <v>178.62469230455588</v>
      </c>
      <c r="D153" s="278">
        <f>IF(D$56=0,0,D$56/PPA!D$11*1000)</f>
        <v>173.43298313061658</v>
      </c>
      <c r="E153" s="278">
        <f>IF(E$56=0,0,E$56/PPA!E$11*1000)</f>
        <v>174.70554654575079</v>
      </c>
      <c r="F153" s="278">
        <f>IF(F$56=0,0,F$56/PPA!F$11*1000)</f>
        <v>176.45762711210557</v>
      </c>
      <c r="G153" s="278">
        <f>IF(G$56=0,0,G$56/PPA!G$11*1000)</f>
        <v>161.91531448229563</v>
      </c>
      <c r="H153" s="278">
        <f>IF(H$56=0,0,H$56/PPA!H$11*1000)</f>
        <v>164.32274402074322</v>
      </c>
      <c r="I153" s="278">
        <f>IF(I$56=0,0,I$56/PPA!I$11*1000)</f>
        <v>167.31697491126275</v>
      </c>
      <c r="J153" s="278">
        <f>IF(J$56=0,0,J$56/PPA!J$11*1000)</f>
        <v>160.47325335328114</v>
      </c>
      <c r="K153" s="278">
        <f>IF(K$56=0,0,K$56/PPA!K$11*1000)</f>
        <v>172.87404298300885</v>
      </c>
      <c r="L153" s="278">
        <f>IF(L$56=0,0,L$56/PPA!L$11*1000)</f>
        <v>157.92020599667956</v>
      </c>
      <c r="M153" s="278">
        <f>IF(M$56=0,0,M$56/PPA!M$11*1000)</f>
        <v>145.81252227611918</v>
      </c>
      <c r="N153" s="278">
        <f>IF(N$56=0,0,N$56/PPA!N$11*1000)</f>
        <v>164.01423890275464</v>
      </c>
      <c r="O153" s="278">
        <f>IF(O$56=0,0,O$56/PPA!O$11*1000)</f>
        <v>137.31930904575393</v>
      </c>
      <c r="P153" s="278">
        <f>IF(P$56=0,0,P$56/PPA!P$11*1000)</f>
        <v>156.89899756506662</v>
      </c>
      <c r="Q153" s="278">
        <f>IF(Q$56=0,0,Q$56/PPA!Q$11*1000)</f>
        <v>164.0763766010059</v>
      </c>
      <c r="R153" s="278">
        <f>IF(R$56=0,0,R$56/PPA!R$11*1000)</f>
        <v>158.81033187197116</v>
      </c>
      <c r="S153" s="278">
        <f>IF(S$56=0,0,S$56/PPA!S$11*1000)</f>
        <v>151.6866020786197</v>
      </c>
      <c r="T153" s="278">
        <f>IF(T$56=0,0,T$56/PPA!T$11*1000)</f>
        <v>135.05376579206415</v>
      </c>
      <c r="U153" s="278">
        <f>IF(U$56=0,0,U$56/PPA!U$11*1000)</f>
        <v>141.36251354347561</v>
      </c>
      <c r="V153" s="278">
        <f>IF(V$56=0,0,V$56/PPA!V$11*1000)</f>
        <v>147.59011150121796</v>
      </c>
      <c r="W153" s="278">
        <f>IF(W$56=0,0,W$56/PPA!W$11*1000)</f>
        <v>210.85021844311572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22.260133369085697</v>
      </c>
      <c r="C154" s="279">
        <f>IF(C$69=0,0,C$69/PPA!C$11*1000)</f>
        <v>23.117888737675816</v>
      </c>
      <c r="D154" s="279">
        <f>IF(D$69=0,0,D$69/PPA!D$11*1000)</f>
        <v>22.414244721063589</v>
      </c>
      <c r="E154" s="279">
        <f>IF(E$69=0,0,E$69/PPA!E$11*1000)</f>
        <v>22.583672096877248</v>
      </c>
      <c r="F154" s="279">
        <f>IF(F$69=0,0,F$69/PPA!F$11*1000)</f>
        <v>22.997960705692215</v>
      </c>
      <c r="G154" s="279">
        <f>IF(G$69=0,0,G$69/PPA!G$11*1000)</f>
        <v>20.870988055172951</v>
      </c>
      <c r="H154" s="279">
        <f>IF(H$69=0,0,H$69/PPA!H$11*1000)</f>
        <v>21.26045852254202</v>
      </c>
      <c r="I154" s="279">
        <f>IF(I$69=0,0,I$69/PPA!I$11*1000)</f>
        <v>21.833820245983933</v>
      </c>
      <c r="J154" s="279">
        <f>IF(J$69=0,0,J$69/PPA!J$11*1000)</f>
        <v>20.678557064963112</v>
      </c>
      <c r="K154" s="279">
        <f>IF(K$69=0,0,K$69/PPA!K$11*1000)</f>
        <v>22.406996154320467</v>
      </c>
      <c r="L154" s="279">
        <f>IF(L$69=0,0,L$69/PPA!L$11*1000)</f>
        <v>20.245905272270512</v>
      </c>
      <c r="M154" s="279">
        <f>IF(M$69=0,0,M$69/PPA!M$11*1000)</f>
        <v>18.470890920791057</v>
      </c>
      <c r="N154" s="279">
        <f>IF(N$69=0,0,N$69/PPA!N$11*1000)</f>
        <v>21.298842403593639</v>
      </c>
      <c r="O154" s="279">
        <f>IF(O$69=0,0,O$69/PPA!O$11*1000)</f>
        <v>17.182188351068373</v>
      </c>
      <c r="P154" s="279">
        <f>IF(P$69=0,0,P$69/PPA!P$11*1000)</f>
        <v>20.274452302539785</v>
      </c>
      <c r="Q154" s="279">
        <f>IF(Q$69=0,0,Q$69/PPA!Q$11*1000)</f>
        <v>21.349108192524163</v>
      </c>
      <c r="R154" s="279">
        <f>IF(R$69=0,0,R$69/PPA!R$11*1000)</f>
        <v>20.609302078367801</v>
      </c>
      <c r="S154" s="279">
        <f>IF(S$69=0,0,S$69/PPA!S$11*1000)</f>
        <v>19.762473088564214</v>
      </c>
      <c r="T154" s="279">
        <f>IF(T$69=0,0,T$69/PPA!T$11*1000)</f>
        <v>17.290606161479143</v>
      </c>
      <c r="U154" s="279">
        <f>IF(U$69=0,0,U$69/PPA!U$11*1000)</f>
        <v>17.724396701626102</v>
      </c>
      <c r="V154" s="279">
        <f>IF(V$69=0,0,V$69/PPA!V$11*1000)</f>
        <v>18.440413625470814</v>
      </c>
      <c r="W154" s="279">
        <f>IF(W$69=0,0,W$69/PPA!W$11*1000)</f>
        <v>28.289948851566987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205.92169706315138</v>
      </c>
      <c r="C156" s="322">
        <f t="shared" si="39"/>
        <v>212.69363536551418</v>
      </c>
      <c r="D156" s="322">
        <f t="shared" si="39"/>
        <v>207.63509005783786</v>
      </c>
      <c r="E156" s="322">
        <f t="shared" si="39"/>
        <v>223.20527227934195</v>
      </c>
      <c r="F156" s="322">
        <f t="shared" si="39"/>
        <v>225.95678552127922</v>
      </c>
      <c r="G156" s="322">
        <f t="shared" si="39"/>
        <v>213.93871923368587</v>
      </c>
      <c r="H156" s="322">
        <f t="shared" si="39"/>
        <v>213.91664334670151</v>
      </c>
      <c r="I156" s="322">
        <f t="shared" si="39"/>
        <v>216.93694661827504</v>
      </c>
      <c r="J156" s="322">
        <f t="shared" si="39"/>
        <v>206.47236614684149</v>
      </c>
      <c r="K156" s="322">
        <f t="shared" si="39"/>
        <v>221.84474982947759</v>
      </c>
      <c r="L156" s="322">
        <f t="shared" si="39"/>
        <v>213.37566944665599</v>
      </c>
      <c r="M156" s="322">
        <f t="shared" si="39"/>
        <v>198.00032303440065</v>
      </c>
      <c r="N156" s="322">
        <f t="shared" si="39"/>
        <v>220.38771504488329</v>
      </c>
      <c r="O156" s="322">
        <f t="shared" si="39"/>
        <v>196.80664830053092</v>
      </c>
      <c r="P156" s="322">
        <f t="shared" si="39"/>
        <v>193.63624554364515</v>
      </c>
      <c r="Q156" s="322">
        <f t="shared" si="39"/>
        <v>192.58555545637546</v>
      </c>
      <c r="R156" s="322">
        <f t="shared" si="39"/>
        <v>176.14745350827789</v>
      </c>
      <c r="S156" s="322">
        <f t="shared" si="39"/>
        <v>176.87590519559012</v>
      </c>
      <c r="T156" s="322">
        <f t="shared" si="39"/>
        <v>163.75716924076175</v>
      </c>
      <c r="U156" s="322">
        <f t="shared" si="39"/>
        <v>164.51273897937762</v>
      </c>
      <c r="V156" s="322">
        <f t="shared" si="39"/>
        <v>176.43776718735882</v>
      </c>
      <c r="W156" s="322">
        <f t="shared" si="39"/>
        <v>155.8724869746294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7.624818767394073</v>
      </c>
      <c r="C157" s="332">
        <f>IF(C$84=0,0,C$84/PPA!C$12*1000)</f>
        <v>7.8755684600972824</v>
      </c>
      <c r="D157" s="332">
        <f>IF(D$84=0,0,D$84/PPA!D$12*1000)</f>
        <v>7.6882618685738935</v>
      </c>
      <c r="E157" s="332">
        <f>IF(E$84=0,0,E$84/PPA!E$12*1000)</f>
        <v>8.2647908080079322</v>
      </c>
      <c r="F157" s="332">
        <f>IF(F$84=0,0,F$84/PPA!F$12*1000)</f>
        <v>8.3666731744854665</v>
      </c>
      <c r="G157" s="332">
        <f>IF(G$84=0,0,G$84/PPA!G$12*1000)</f>
        <v>7.9216711242672373</v>
      </c>
      <c r="H157" s="332">
        <f>IF(H$84=0,0,H$84/PPA!H$12*1000)</f>
        <v>7.9208537036660598</v>
      </c>
      <c r="I157" s="332">
        <f>IF(I$84=0,0,I$84/PPA!I$12*1000)</f>
        <v>8.0326887623154644</v>
      </c>
      <c r="J157" s="332">
        <f>IF(J$84=0,0,J$84/PPA!J$12*1000)</f>
        <v>7.645208808967217</v>
      </c>
      <c r="K157" s="332">
        <f>IF(K$84=0,0,K$84/PPA!K$12*1000)</f>
        <v>8.2144137119707956</v>
      </c>
      <c r="L157" s="332">
        <f>IF(L$84=0,0,L$84/PPA!L$12*1000)</f>
        <v>7.9008226530073618</v>
      </c>
      <c r="M157" s="332">
        <f>IF(M$84=0,0,M$84/PPA!M$12*1000)</f>
        <v>7.331508046761738</v>
      </c>
      <c r="N157" s="332">
        <f>IF(N$84=0,0,N$84/PPA!N$12*1000)</f>
        <v>8.1604629805580764</v>
      </c>
      <c r="O157" s="332">
        <f>IF(O$84=0,0,O$84/PPA!O$12*1000)</f>
        <v>7.2873089475749087</v>
      </c>
      <c r="P157" s="332">
        <f>IF(P$84=0,0,P$84/PPA!P$12*1000)</f>
        <v>7.169916041515072</v>
      </c>
      <c r="Q157" s="332">
        <f>IF(Q$84=0,0,Q$84/PPA!Q$12*1000)</f>
        <v>7.1310113432223234</v>
      </c>
      <c r="R157" s="332">
        <f>IF(R$84=0,0,R$84/PPA!R$12*1000)</f>
        <v>6.5223452821825214</v>
      </c>
      <c r="S157" s="332">
        <f>IF(S$84=0,0,S$84/PPA!S$12*1000)</f>
        <v>6.5493182149801443</v>
      </c>
      <c r="T157" s="332">
        <f>IF(T$84=0,0,T$84/PPA!T$12*1000)</f>
        <v>6.0635608346779426</v>
      </c>
      <c r="U157" s="332">
        <f>IF(U$84=0,0,U$84/PPA!U$12*1000)</f>
        <v>6.0915378881099924</v>
      </c>
      <c r="V157" s="332">
        <f>IF(V$84=0,0,V$84/PPA!V$12*1000)</f>
        <v>6.5330949468292649</v>
      </c>
      <c r="W157" s="332">
        <f>IF(W$84=0,0,W$84/PPA!W$12*1000)</f>
        <v>5.7716087277579131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3.3620651826491903</v>
      </c>
      <c r="C158" s="333">
        <f>IF(C$85=0,0,C$85/PPA!C$12*1000)</f>
        <v>3.4726300153508567</v>
      </c>
      <c r="D158" s="333">
        <f>IF(D$85=0,0,D$85/PPA!D$12*1000)</f>
        <v>3.3900395972632262</v>
      </c>
      <c r="E158" s="333">
        <f>IF(E$85=0,0,E$85/PPA!E$12*1000)</f>
        <v>3.6442525737538549</v>
      </c>
      <c r="F158" s="333">
        <f>IF(F$85=0,0,F$85/PPA!F$12*1000)</f>
        <v>3.6891762850589411</v>
      </c>
      <c r="G158" s="333">
        <f>IF(G$85=0,0,G$85/PPA!G$12*1000)</f>
        <v>3.4929583886226254</v>
      </c>
      <c r="H158" s="333">
        <f>IF(H$85=0,0,H$85/PPA!H$12*1000)</f>
        <v>3.4925979575846386</v>
      </c>
      <c r="I158" s="333">
        <f>IF(I$85=0,0,I$85/PPA!I$12*1000)</f>
        <v>3.541910179731159</v>
      </c>
      <c r="J158" s="333">
        <f>IF(J$85=0,0,J$85/PPA!J$12*1000)</f>
        <v>3.3710559076666811</v>
      </c>
      <c r="K158" s="333">
        <f>IF(K$85=0,0,K$85/PPA!K$12*1000)</f>
        <v>3.6220394450544897</v>
      </c>
      <c r="L158" s="333">
        <f>IF(L$85=0,0,L$85/PPA!L$12*1000)</f>
        <v>3.4837655249661088</v>
      </c>
      <c r="M158" s="333">
        <f>IF(M$85=0,0,M$85/PPA!M$12*1000)</f>
        <v>3.2327336153531001</v>
      </c>
      <c r="N158" s="333">
        <f>IF(N$85=0,0,N$85/PPA!N$12*1000)</f>
        <v>3.5982505680733343</v>
      </c>
      <c r="O158" s="333">
        <f>IF(O$85=0,0,O$85/PPA!O$12*1000)</f>
        <v>3.2132445944315888</v>
      </c>
      <c r="P158" s="333">
        <f>IF(P$85=0,0,P$85/PPA!P$12*1000)</f>
        <v>3.1614817113790017</v>
      </c>
      <c r="Q158" s="333">
        <f>IF(Q$85=0,0,Q$85/PPA!Q$12*1000)</f>
        <v>3.1443271880307391</v>
      </c>
      <c r="R158" s="333">
        <f>IF(R$85=0,0,R$85/PPA!R$12*1000)</f>
        <v>2.8759437635704712</v>
      </c>
      <c r="S158" s="333">
        <f>IF(S$85=0,0,S$85/PPA!S$12*1000)</f>
        <v>2.88783712930142</v>
      </c>
      <c r="T158" s="333">
        <f>IF(T$85=0,0,T$85/PPA!T$12*1000)</f>
        <v>2.6736486973726872</v>
      </c>
      <c r="U158" s="333">
        <f>IF(U$85=0,0,U$85/PPA!U$12*1000)</f>
        <v>2.6859848171056888</v>
      </c>
      <c r="V158" s="333">
        <f>IF(V$85=0,0,V$85/PPA!V$12*1000)</f>
        <v>2.8806836891131624</v>
      </c>
      <c r="W158" s="333">
        <f>IF(W$85=0,0,W$85/PPA!W$12*1000)</f>
        <v>2.5449161932147719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26.078329097625669</v>
      </c>
      <c r="C159" s="333">
        <f>IF(C$86=0,0,C$86/PPA!C$12*1000)</f>
        <v>26.935940695609606</v>
      </c>
      <c r="D159" s="333">
        <f>IF(D$86=0,0,D$86/PPA!D$12*1000)</f>
        <v>26.295316559493795</v>
      </c>
      <c r="E159" s="333">
        <f>IF(E$86=0,0,E$86/PPA!E$12*1000)</f>
        <v>28.267155087795558</v>
      </c>
      <c r="F159" s="333">
        <f>IF(F$86=0,0,F$86/PPA!F$12*1000)</f>
        <v>28.615612141438291</v>
      </c>
      <c r="G159" s="333">
        <f>IF(G$86=0,0,G$86/PPA!G$12*1000)</f>
        <v>27.093620567771641</v>
      </c>
      <c r="H159" s="333">
        <f>IF(H$86=0,0,H$86/PPA!H$12*1000)</f>
        <v>27.090824833984527</v>
      </c>
      <c r="I159" s="333">
        <f>IF(I$86=0,0,I$86/PPA!I$12*1000)</f>
        <v>27.473321986124478</v>
      </c>
      <c r="J159" s="333">
        <f>IF(J$86=0,0,J$86/PPA!J$12*1000)</f>
        <v>26.148066914442051</v>
      </c>
      <c r="K159" s="333">
        <f>IF(K$86=0,0,K$86/PPA!K$12*1000)</f>
        <v>28.094855846394921</v>
      </c>
      <c r="L159" s="333">
        <f>IF(L$86=0,0,L$86/PPA!L$12*1000)</f>
        <v>27.022314834313107</v>
      </c>
      <c r="M159" s="333">
        <f>IF(M$86=0,0,M$86/PPA!M$12*1000)</f>
        <v>25.075150696425965</v>
      </c>
      <c r="N159" s="333">
        <f>IF(N$86=0,0,N$86/PPA!N$12*1000)</f>
        <v>27.910334092926508</v>
      </c>
      <c r="O159" s="333">
        <f>IF(O$86=0,0,O$86/PPA!O$12*1000)</f>
        <v>24.923981378232916</v>
      </c>
      <c r="P159" s="333">
        <f>IF(P$86=0,0,P$86/PPA!P$12*1000)</f>
        <v>24.522475331814263</v>
      </c>
      <c r="Q159" s="333">
        <f>IF(Q$86=0,0,Q$86/PPA!Q$12*1000)</f>
        <v>24.389413870752286</v>
      </c>
      <c r="R159" s="333">
        <f>IF(R$86=0,0,R$86/PPA!R$12*1000)</f>
        <v>22.307660279672987</v>
      </c>
      <c r="S159" s="333">
        <f>IF(S$86=0,0,S$86/PPA!S$12*1000)</f>
        <v>22.399912835397004</v>
      </c>
      <c r="T159" s="333">
        <f>IF(T$86=0,0,T$86/PPA!T$12*1000)</f>
        <v>20.738530288274411</v>
      </c>
      <c r="U159" s="333">
        <f>IF(U$86=0,0,U$86/PPA!U$12*1000)</f>
        <v>20.834217127377116</v>
      </c>
      <c r="V159" s="333">
        <f>IF(V$86=0,0,V$86/PPA!V$12*1000)</f>
        <v>22.344426175479672</v>
      </c>
      <c r="W159" s="333">
        <f>IF(W$86=0,0,W$86/PPA!W$12*1000)</f>
        <v>19.739998604142617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11.515041979259221</v>
      </c>
      <c r="C160" s="333">
        <f>IF(C$87=0,0,C$87/PPA!C$12*1000)</f>
        <v>11.89372550287438</v>
      </c>
      <c r="D160" s="333">
        <f>IF(D$87=0,0,D$87/PPA!D$12*1000)</f>
        <v>11.610854089116055</v>
      </c>
      <c r="E160" s="333">
        <f>IF(E$87=0,0,E$87/PPA!E$12*1000)</f>
        <v>12.481531169105157</v>
      </c>
      <c r="F160" s="333">
        <f>IF(F$87=0,0,F$87/PPA!F$12*1000)</f>
        <v>12.635394462479667</v>
      </c>
      <c r="G160" s="333">
        <f>IF(G$87=0,0,G$87/PPA!G$12*1000)</f>
        <v>11.963349992251477</v>
      </c>
      <c r="H160" s="333">
        <f>IF(H$87=0,0,H$87/PPA!H$12*1000)</f>
        <v>11.96211551929882</v>
      </c>
      <c r="I160" s="333">
        <f>IF(I$87=0,0,I$87/PPA!I$12*1000)</f>
        <v>12.131009421486734</v>
      </c>
      <c r="J160" s="333">
        <f>IF(J$87=0,0,J$87/PPA!J$12*1000)</f>
        <v>11.545835128819393</v>
      </c>
      <c r="K160" s="333">
        <f>IF(K$87=0,0,K$87/PPA!K$12*1000)</f>
        <v>12.405451409919076</v>
      </c>
      <c r="L160" s="333">
        <f>IF(L$87=0,0,L$87/PPA!L$12*1000)</f>
        <v>11.931864519732779</v>
      </c>
      <c r="M160" s="333">
        <f>IF(M$87=0,0,M$87/PPA!M$12*1000)</f>
        <v>11.072082564211714</v>
      </c>
      <c r="N160" s="333">
        <f>IF(N$87=0,0,N$87/PPA!N$12*1000)</f>
        <v>12.323974727524238</v>
      </c>
      <c r="O160" s="333">
        <f>IF(O$87=0,0,O$87/PPA!O$12*1000)</f>
        <v>11.005332848827244</v>
      </c>
      <c r="P160" s="333">
        <f>IF(P$87=0,0,P$87/PPA!P$12*1000)</f>
        <v>10.828045455830194</v>
      </c>
      <c r="Q160" s="333">
        <f>IF(Q$87=0,0,Q$87/PPA!Q$12*1000)</f>
        <v>10.769291372920422</v>
      </c>
      <c r="R160" s="333">
        <f>IF(R$87=0,0,R$87/PPA!R$12*1000)</f>
        <v>9.850080640437783</v>
      </c>
      <c r="S160" s="333">
        <f>IF(S$87=0,0,S$87/PPA!S$12*1000)</f>
        <v>9.8908153074434555</v>
      </c>
      <c r="T160" s="333">
        <f>IF(T$87=0,0,T$87/PPA!T$12*1000)</f>
        <v>9.1572219203016729</v>
      </c>
      <c r="U160" s="333">
        <f>IF(U$87=0,0,U$87/PPA!U$12*1000)</f>
        <v>9.1994730156462179</v>
      </c>
      <c r="V160" s="333">
        <f>IF(V$87=0,0,V$87/PPA!V$12*1000)</f>
        <v>9.8663148413344111</v>
      </c>
      <c r="W160" s="333">
        <f>IF(W$87=0,0,W$87/PPA!W$12*1000)</f>
        <v>8.7163142909303986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42.236203717841988</v>
      </c>
      <c r="C161" s="334">
        <f>IF(C$88=0,0,C$88/PPA!C$12*1000)</f>
        <v>43.611012231126388</v>
      </c>
      <c r="D161" s="334">
        <f>IF(D$88=0,0,D$88/PPA!D$12*1000)</f>
        <v>42.176667177733385</v>
      </c>
      <c r="E161" s="334">
        <f>IF(E$88=0,0,E$88/PPA!E$12*1000)</f>
        <v>45.402665614866493</v>
      </c>
      <c r="F161" s="334">
        <f>IF(F$88=0,0,F$88/PPA!F$12*1000)</f>
        <v>47.535313359547644</v>
      </c>
      <c r="G161" s="334">
        <f>IF(G$88=0,0,G$88/PPA!G$12*1000)</f>
        <v>42.180127227443002</v>
      </c>
      <c r="H161" s="334">
        <f>IF(H$88=0,0,H$88/PPA!H$12*1000)</f>
        <v>42.960995098949724</v>
      </c>
      <c r="I161" s="334">
        <f>IF(I$88=0,0,I$88/PPA!I$12*1000)</f>
        <v>45.828222187911592</v>
      </c>
      <c r="J161" s="334">
        <f>IF(J$88=0,0,J$88/PPA!J$12*1000)</f>
        <v>40.643874021805019</v>
      </c>
      <c r="K161" s="334">
        <f>IF(K$88=0,0,K$88/PPA!K$12*1000)</f>
        <v>45.26320921306268</v>
      </c>
      <c r="L161" s="334">
        <f>IF(L$88=0,0,L$88/PPA!L$12*1000)</f>
        <v>41.136686765197197</v>
      </c>
      <c r="M161" s="334">
        <f>IF(M$88=0,0,M$88/PPA!M$12*1000)</f>
        <v>36.459933940253087</v>
      </c>
      <c r="N161" s="334">
        <f>IF(N$88=0,0,N$88/PPA!N$12*1000)</f>
        <v>44.926268475738603</v>
      </c>
      <c r="O161" s="334">
        <f>IF(O$88=0,0,O$88/PPA!O$12*1000)</f>
        <v>35.261781485682882</v>
      </c>
      <c r="P161" s="334">
        <f>IF(P$88=0,0,P$88/PPA!P$12*1000)</f>
        <v>38.480520822299603</v>
      </c>
      <c r="Q161" s="334">
        <f>IF(Q$88=0,0,Q$88/PPA!Q$12*1000)</f>
        <v>39.592682773493316</v>
      </c>
      <c r="R161" s="334">
        <f>IF(R$88=0,0,R$88/PPA!R$12*1000)</f>
        <v>35.758997871662665</v>
      </c>
      <c r="S161" s="334">
        <f>IF(S$88=0,0,S$88/PPA!S$12*1000)</f>
        <v>36.740023973177962</v>
      </c>
      <c r="T161" s="334">
        <f>IF(T$88=0,0,T$88/PPA!T$12*1000)</f>
        <v>31.344099467731589</v>
      </c>
      <c r="U161" s="334">
        <f>IF(U$88=0,0,U$88/PPA!U$12*1000)</f>
        <v>29.556473321699524</v>
      </c>
      <c r="V161" s="334">
        <f>IF(V$88=0,0,V$88/PPA!V$12*1000)</f>
        <v>31.433630539285247</v>
      </c>
      <c r="W161" s="334">
        <f>IF(W$88=0,0,W$88/PPA!W$12*1000)</f>
        <v>44.691635143256057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115.10523831838124</v>
      </c>
      <c r="C162" s="335">
        <f>IF(C$94=0,0,C$94/PPA!C$12*1000)</f>
        <v>118.90475846045567</v>
      </c>
      <c r="D162" s="335">
        <f>IF(D$94=0,0,D$94/PPA!D$12*1000)</f>
        <v>116.47395076565751</v>
      </c>
      <c r="E162" s="335">
        <f>IF(E$94=0,0,E$94/PPA!E$12*1000)</f>
        <v>125.14487702581297</v>
      </c>
      <c r="F162" s="335">
        <f>IF(F$94=0,0,F$94/PPA!F$12*1000)</f>
        <v>125.11461609826921</v>
      </c>
      <c r="G162" s="335">
        <f>IF(G$94=0,0,G$94/PPA!G$12*1000)</f>
        <v>121.28699193332989</v>
      </c>
      <c r="H162" s="335">
        <f>IF(H$94=0,0,H$94/PPA!H$12*1000)</f>
        <v>120.48925623321774</v>
      </c>
      <c r="I162" s="335">
        <f>IF(I$94=0,0,I$94/PPA!I$12*1000)</f>
        <v>119.92979408070562</v>
      </c>
      <c r="J162" s="335">
        <f>IF(J$94=0,0,J$94/PPA!J$12*1000)</f>
        <v>117.11832536514113</v>
      </c>
      <c r="K162" s="335">
        <f>IF(K$94=0,0,K$94/PPA!K$12*1000)</f>
        <v>124.24478020307563</v>
      </c>
      <c r="L162" s="335">
        <f>IF(L$94=0,0,L$94/PPA!L$12*1000)</f>
        <v>121.90021514943945</v>
      </c>
      <c r="M162" s="335">
        <f>IF(M$94=0,0,M$94/PPA!M$12*1000)</f>
        <v>114.82891417139506</v>
      </c>
      <c r="N162" s="335">
        <f>IF(N$94=0,0,N$94/PPA!N$12*1000)</f>
        <v>123.46842420006254</v>
      </c>
      <c r="O162" s="335">
        <f>IF(O$94=0,0,O$94/PPA!O$12*1000)</f>
        <v>115.11499904578137</v>
      </c>
      <c r="P162" s="335">
        <f>IF(P$94=0,0,P$94/PPA!P$12*1000)</f>
        <v>109.47380618080702</v>
      </c>
      <c r="Q162" s="335">
        <f>IF(Q$94=0,0,Q$94/PPA!Q$12*1000)</f>
        <v>107.5588289079564</v>
      </c>
      <c r="R162" s="335">
        <f>IF(R$94=0,0,R$94/PPA!R$12*1000)</f>
        <v>98.832425670751462</v>
      </c>
      <c r="S162" s="335">
        <f>IF(S$94=0,0,S$94/PPA!S$12*1000)</f>
        <v>98.407997735290152</v>
      </c>
      <c r="T162" s="335">
        <f>IF(T$94=0,0,T$94/PPA!T$12*1000)</f>
        <v>93.780108032403461</v>
      </c>
      <c r="U162" s="335">
        <f>IF(U$94=0,0,U$94/PPA!U$12*1000)</f>
        <v>96.145052809439065</v>
      </c>
      <c r="V162" s="335">
        <f>IF(V$94=0,0,V$94/PPA!V$12*1000)</f>
        <v>103.37961699531706</v>
      </c>
      <c r="W162" s="335">
        <f>IF(W$94=0,0,W$94/PPA!W$12*1000)</f>
        <v>74.408014015327623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IT: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69.157375782475853</v>
      </c>
      <c r="C5" s="225">
        <v>69.967076022229989</v>
      </c>
      <c r="D5" s="225">
        <v>71.663730006104657</v>
      </c>
      <c r="E5" s="225">
        <v>77.869687050455767</v>
      </c>
      <c r="F5" s="225">
        <v>80.78762660658694</v>
      </c>
      <c r="G5" s="225">
        <v>78.200980919653631</v>
      </c>
      <c r="H5" s="225">
        <v>77.31256795239608</v>
      </c>
      <c r="I5" s="225">
        <v>78.124138475304406</v>
      </c>
      <c r="J5" s="225">
        <v>73.592287014962281</v>
      </c>
      <c r="K5" s="225">
        <v>61.382814454536032</v>
      </c>
      <c r="L5" s="225">
        <v>59.611392216704949</v>
      </c>
      <c r="M5" s="225">
        <v>53.971051210437523</v>
      </c>
      <c r="N5" s="225">
        <v>59.376747390203803</v>
      </c>
      <c r="O5" s="225">
        <v>50.908725197452704</v>
      </c>
      <c r="P5" s="225">
        <v>59.56592500743254</v>
      </c>
      <c r="Q5" s="225">
        <v>64.099184581149558</v>
      </c>
      <c r="R5" s="225">
        <v>62.181337021047888</v>
      </c>
      <c r="S5" s="225">
        <v>59.432001152879621</v>
      </c>
      <c r="T5" s="225">
        <v>51.23601549138489</v>
      </c>
      <c r="U5" s="225">
        <v>48.380244596809398</v>
      </c>
      <c r="V5" s="225">
        <v>33.883812362910838</v>
      </c>
      <c r="W5" s="225">
        <v>52.67870210923757</v>
      </c>
      <c r="DA5" s="89" t="s">
        <v>1943</v>
      </c>
    </row>
    <row r="6" spans="1:105" ht="12" customHeight="1" x14ac:dyDescent="0.25">
      <c r="A6" s="55" t="s">
        <v>92</v>
      </c>
      <c r="B6" s="261">
        <v>0.2438395362500172</v>
      </c>
      <c r="C6" s="261">
        <v>0.2470697553325677</v>
      </c>
      <c r="D6" s="261">
        <v>0.25307428811668081</v>
      </c>
      <c r="E6" s="261">
        <v>0.27500659574262698</v>
      </c>
      <c r="F6" s="261">
        <v>0.2846252230676718</v>
      </c>
      <c r="G6" s="261">
        <v>0.27618372213302178</v>
      </c>
      <c r="H6" s="261">
        <v>0.27283067834389257</v>
      </c>
      <c r="I6" s="261">
        <v>0.27518456035597139</v>
      </c>
      <c r="J6" s="261">
        <v>0.26035430168292079</v>
      </c>
      <c r="K6" s="261">
        <v>0.21604796182019301</v>
      </c>
      <c r="L6" s="261">
        <v>0.20959764659652391</v>
      </c>
      <c r="M6" s="261">
        <v>0.19002096028852919</v>
      </c>
      <c r="N6" s="261">
        <v>0.20792113170532769</v>
      </c>
      <c r="O6" s="261">
        <v>0.17998534019659551</v>
      </c>
      <c r="P6" s="261">
        <v>0.20894396958038861</v>
      </c>
      <c r="Q6" s="261">
        <v>0.22447064289324031</v>
      </c>
      <c r="R6" s="261">
        <v>0.21800206372651079</v>
      </c>
      <c r="S6" s="261">
        <v>0.2075272529162111</v>
      </c>
      <c r="T6" s="261">
        <v>0.1800484486501352</v>
      </c>
      <c r="U6" s="261">
        <v>0.17100861769129841</v>
      </c>
      <c r="V6" s="261">
        <v>0.1197068675504038</v>
      </c>
      <c r="W6" s="261">
        <v>0.18322120907041681</v>
      </c>
      <c r="DA6" s="67" t="s">
        <v>1944</v>
      </c>
    </row>
    <row r="7" spans="1:105" ht="12" customHeight="1" x14ac:dyDescent="0.25">
      <c r="A7" s="202" t="s">
        <v>93</v>
      </c>
      <c r="B7" s="226">
        <v>8.8716757619475076E-2</v>
      </c>
      <c r="C7" s="226">
        <v>8.9892016430296512E-2</v>
      </c>
      <c r="D7" s="226">
        <v>9.2076660839561411E-2</v>
      </c>
      <c r="E7" s="226">
        <v>0.10005634801257079</v>
      </c>
      <c r="F7" s="226">
        <v>0.1035559176153982</v>
      </c>
      <c r="G7" s="226">
        <v>0.100484624896091</v>
      </c>
      <c r="H7" s="226">
        <v>9.926467846040446E-2</v>
      </c>
      <c r="I7" s="226">
        <v>0.1001210973297231</v>
      </c>
      <c r="J7" s="226">
        <v>9.4725366660427093E-2</v>
      </c>
      <c r="K7" s="226">
        <v>7.860527852764207E-2</v>
      </c>
      <c r="L7" s="226">
        <v>7.6258443961484151E-2</v>
      </c>
      <c r="M7" s="226">
        <v>6.9135808473865398E-2</v>
      </c>
      <c r="N7" s="226">
        <v>7.5648473291694135E-2</v>
      </c>
      <c r="O7" s="226">
        <v>6.548452333385292E-2</v>
      </c>
      <c r="P7" s="226">
        <v>7.6020614992918387E-2</v>
      </c>
      <c r="Q7" s="226">
        <v>8.1669723968915878E-2</v>
      </c>
      <c r="R7" s="226">
        <v>7.931624438597927E-2</v>
      </c>
      <c r="S7" s="226">
        <v>7.6885115066669202E-2</v>
      </c>
      <c r="T7" s="226">
        <v>6.5948310187466067E-2</v>
      </c>
      <c r="U7" s="226">
        <v>6.2218499591488369E-2</v>
      </c>
      <c r="V7" s="226">
        <v>4.3553253574788328E-2</v>
      </c>
      <c r="W7" s="226">
        <v>6.6661837722578055E-2</v>
      </c>
      <c r="DA7" s="174" t="s">
        <v>1945</v>
      </c>
    </row>
    <row r="8" spans="1:105" ht="12" customHeight="1" x14ac:dyDescent="0.25">
      <c r="A8" s="202" t="s">
        <v>94</v>
      </c>
      <c r="B8" s="226">
        <v>2.7883450983493141</v>
      </c>
      <c r="C8" s="226">
        <v>2.8252831834684922</v>
      </c>
      <c r="D8" s="226">
        <v>2.893946000884994</v>
      </c>
      <c r="E8" s="226">
        <v>3.144745536533684</v>
      </c>
      <c r="F8" s="226">
        <v>3.2547361179098648</v>
      </c>
      <c r="G8" s="226">
        <v>3.158206169912801</v>
      </c>
      <c r="H8" s="226">
        <v>3.1198635641247772</v>
      </c>
      <c r="I8" s="226">
        <v>3.1467805910819751</v>
      </c>
      <c r="J8" s="226">
        <v>2.9771941502848862</v>
      </c>
      <c r="K8" s="226">
        <v>2.4705438855986679</v>
      </c>
      <c r="L8" s="226">
        <v>2.3967834728562321</v>
      </c>
      <c r="M8" s="226">
        <v>2.1729208534127231</v>
      </c>
      <c r="N8" s="226">
        <v>2.3776122500468859</v>
      </c>
      <c r="O8" s="226">
        <v>2.058161891340438</v>
      </c>
      <c r="P8" s="226">
        <v>2.389308568942472</v>
      </c>
      <c r="Q8" s="226">
        <v>2.56685862539095</v>
      </c>
      <c r="R8" s="226">
        <v>2.4928893614634569</v>
      </c>
      <c r="S8" s="226">
        <v>2.3663760594429299</v>
      </c>
      <c r="T8" s="226">
        <v>2.0479120221829721</v>
      </c>
      <c r="U8" s="226">
        <v>1.94750010526168</v>
      </c>
      <c r="V8" s="226">
        <v>1.368867668082663</v>
      </c>
      <c r="W8" s="226">
        <v>2.0951645827496339</v>
      </c>
      <c r="DA8" s="174" t="s">
        <v>1946</v>
      </c>
    </row>
    <row r="9" spans="1:105" ht="12" customHeight="1" x14ac:dyDescent="0.25">
      <c r="A9" s="202" t="s">
        <v>95</v>
      </c>
      <c r="B9" s="226">
        <v>0.9787475826882065</v>
      </c>
      <c r="C9" s="226">
        <v>0.99171335996625209</v>
      </c>
      <c r="D9" s="226">
        <v>1.0158149557862051</v>
      </c>
      <c r="E9" s="226">
        <v>1.103849051494372</v>
      </c>
      <c r="F9" s="226">
        <v>1.142457262402031</v>
      </c>
      <c r="G9" s="226">
        <v>1.1085739194416939</v>
      </c>
      <c r="H9" s="226">
        <v>1.0951151360395921</v>
      </c>
      <c r="I9" s="226">
        <v>1.1045633837056019</v>
      </c>
      <c r="J9" s="226">
        <v>1.0450362042739361</v>
      </c>
      <c r="K9" s="226">
        <v>0.86719497431874293</v>
      </c>
      <c r="L9" s="226">
        <v>0.84130405224009397</v>
      </c>
      <c r="M9" s="226">
        <v>0.76272518559826652</v>
      </c>
      <c r="N9" s="226">
        <v>0.83457468864986539</v>
      </c>
      <c r="O9" s="226">
        <v>0.72244320730707512</v>
      </c>
      <c r="P9" s="226">
        <v>0.83868025788237643</v>
      </c>
      <c r="Q9" s="226">
        <v>0.90100277623133407</v>
      </c>
      <c r="R9" s="226">
        <v>0.87503854450653185</v>
      </c>
      <c r="S9" s="226">
        <v>0.84821765961031903</v>
      </c>
      <c r="T9" s="226">
        <v>0.7275598309758915</v>
      </c>
      <c r="U9" s="226">
        <v>0.68641153833476487</v>
      </c>
      <c r="V9" s="226">
        <v>0.48049142910936299</v>
      </c>
      <c r="W9" s="226">
        <v>0.73543166228388146</v>
      </c>
      <c r="DA9" s="174" t="s">
        <v>1947</v>
      </c>
    </row>
    <row r="10" spans="1:105" ht="12" customHeight="1" x14ac:dyDescent="0.25">
      <c r="A10" s="56" t="s">
        <v>96</v>
      </c>
      <c r="B10" s="262">
        <v>0.89376673293883713</v>
      </c>
      <c r="C10" s="262">
        <v>0.90582216070067267</v>
      </c>
      <c r="D10" s="262">
        <v>0.92875055319886302</v>
      </c>
      <c r="E10" s="262">
        <v>1.008991621150747</v>
      </c>
      <c r="F10" s="262">
        <v>1.03095219244753</v>
      </c>
      <c r="G10" s="262">
        <v>1.033055692205652</v>
      </c>
      <c r="H10" s="262">
        <v>1.008860790387629</v>
      </c>
      <c r="I10" s="262">
        <v>0.993187934784314</v>
      </c>
      <c r="J10" s="262">
        <v>0.97527862060047887</v>
      </c>
      <c r="K10" s="262">
        <v>0.79304324524044167</v>
      </c>
      <c r="L10" s="262">
        <v>0.78857724196980117</v>
      </c>
      <c r="M10" s="262">
        <v>0.74844807968756832</v>
      </c>
      <c r="N10" s="262">
        <v>0.76121145565850301</v>
      </c>
      <c r="O10" s="262">
        <v>0.75019618270240684</v>
      </c>
      <c r="P10" s="262">
        <v>0.77902158636031915</v>
      </c>
      <c r="Q10" s="262">
        <v>0.81620362655248879</v>
      </c>
      <c r="R10" s="262">
        <v>0.80010561738399621</v>
      </c>
      <c r="S10" s="262">
        <v>0.76523212622601977</v>
      </c>
      <c r="T10" s="262">
        <v>0.69663693631597545</v>
      </c>
      <c r="U10" s="262">
        <v>0.70472640109817997</v>
      </c>
      <c r="V10" s="262">
        <v>0.49821944363767129</v>
      </c>
      <c r="W10" s="262">
        <v>0.68030835038263304</v>
      </c>
      <c r="DA10" s="68" t="s">
        <v>1948</v>
      </c>
    </row>
    <row r="11" spans="1:105" ht="12" customHeight="1" x14ac:dyDescent="0.25">
      <c r="A11" s="37" t="s">
        <v>160</v>
      </c>
      <c r="B11" s="228">
        <v>6.2470177416723664E-3</v>
      </c>
      <c r="C11" s="228">
        <v>5.3141620632854254E-3</v>
      </c>
      <c r="D11" s="228">
        <v>6.2790985723470321E-3</v>
      </c>
      <c r="E11" s="228">
        <v>8.0479988856628111E-3</v>
      </c>
      <c r="F11" s="228">
        <v>1.5429851820999251E-2</v>
      </c>
      <c r="G11" s="228">
        <v>1.2962250562561169E-2</v>
      </c>
      <c r="H11" s="228">
        <v>1.078861186374791E-2</v>
      </c>
      <c r="I11" s="228">
        <v>1.060471165504679E-2</v>
      </c>
      <c r="J11" s="228">
        <v>9.6313055053690727E-3</v>
      </c>
      <c r="K11" s="228">
        <v>6.6283036589476719E-3</v>
      </c>
      <c r="L11" s="228">
        <v>8.7029473620495994E-3</v>
      </c>
      <c r="M11" s="228">
        <v>5.6561823968831531E-3</v>
      </c>
      <c r="N11" s="228">
        <v>6.8466550943823232E-3</v>
      </c>
      <c r="O11" s="228">
        <v>3.8901731541985409E-3</v>
      </c>
      <c r="P11" s="228">
        <v>7.5635698476539514E-3</v>
      </c>
      <c r="Q11" s="228">
        <v>9.1798327673977536E-3</v>
      </c>
      <c r="R11" s="228">
        <v>7.5868287644075567E-3</v>
      </c>
      <c r="S11" s="228">
        <v>6.9605993755641167E-3</v>
      </c>
      <c r="T11" s="228">
        <v>4.7793010412256883E-3</v>
      </c>
      <c r="U11" s="228">
        <v>3.401542225760707E-3</v>
      </c>
      <c r="V11" s="228">
        <v>5.6675343865443921E-3</v>
      </c>
      <c r="W11" s="228">
        <v>1.377187665815255E-2</v>
      </c>
      <c r="DA11" s="69" t="s">
        <v>1949</v>
      </c>
    </row>
    <row r="12" spans="1:105" ht="12" customHeight="1" x14ac:dyDescent="0.25">
      <c r="A12" s="37" t="s">
        <v>162</v>
      </c>
      <c r="B12" s="228">
        <v>0.57871488211353317</v>
      </c>
      <c r="C12" s="228">
        <v>0.58370695554751262</v>
      </c>
      <c r="D12" s="228">
        <v>0.58848771322909066</v>
      </c>
      <c r="E12" s="228">
        <v>0.63899510345048138</v>
      </c>
      <c r="F12" s="228">
        <v>0.57467569077149971</v>
      </c>
      <c r="G12" s="228">
        <v>0.46174175510402998</v>
      </c>
      <c r="H12" s="228">
        <v>0.48121964708824422</v>
      </c>
      <c r="I12" s="228">
        <v>0.54790702396060298</v>
      </c>
      <c r="J12" s="228">
        <v>0.43514052207344273</v>
      </c>
      <c r="K12" s="228">
        <v>0.43076651676195071</v>
      </c>
      <c r="L12" s="228">
        <v>0.37351815513511832</v>
      </c>
      <c r="M12" s="228">
        <v>0.27000476276049479</v>
      </c>
      <c r="N12" s="228">
        <v>0.35918617373209277</v>
      </c>
      <c r="O12" s="228">
        <v>0.20013153991567659</v>
      </c>
      <c r="P12" s="228">
        <v>0.33010216275259552</v>
      </c>
      <c r="Q12" s="228">
        <v>0.38371128084656092</v>
      </c>
      <c r="R12" s="228">
        <v>0.3688538944859826</v>
      </c>
      <c r="S12" s="228">
        <v>0.3840805283754079</v>
      </c>
      <c r="T12" s="228">
        <v>0.26851333561284901</v>
      </c>
      <c r="U12" s="228">
        <v>0.20060515370279991</v>
      </c>
      <c r="V12" s="228">
        <v>0.13176100151929629</v>
      </c>
      <c r="W12" s="228">
        <v>0.57836751861336266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2.0836862083135599E-3</v>
      </c>
      <c r="DA14" s="69" t="s">
        <v>1952</v>
      </c>
    </row>
    <row r="15" spans="1:105" ht="12" customHeight="1" x14ac:dyDescent="0.25">
      <c r="A15" s="37" t="s">
        <v>38</v>
      </c>
      <c r="B15" s="228">
        <v>0.3088048330836316</v>
      </c>
      <c r="C15" s="228">
        <v>0.31680104308987472</v>
      </c>
      <c r="D15" s="228">
        <v>0.33398374139742543</v>
      </c>
      <c r="E15" s="228">
        <v>0.36194851881460249</v>
      </c>
      <c r="F15" s="228">
        <v>0.44084664985503108</v>
      </c>
      <c r="G15" s="228">
        <v>0.55835168653906131</v>
      </c>
      <c r="H15" s="228">
        <v>0.51685253143563659</v>
      </c>
      <c r="I15" s="228">
        <v>0.43467619916866412</v>
      </c>
      <c r="J15" s="228">
        <v>0.53050679302166714</v>
      </c>
      <c r="K15" s="228">
        <v>0.35564842481954317</v>
      </c>
      <c r="L15" s="228">
        <v>0.40635613947263333</v>
      </c>
      <c r="M15" s="228">
        <v>0.47278713453019028</v>
      </c>
      <c r="N15" s="228">
        <v>0.39517862683202792</v>
      </c>
      <c r="O15" s="228">
        <v>0.54617446963253169</v>
      </c>
      <c r="P15" s="228">
        <v>0.44135585376006969</v>
      </c>
      <c r="Q15" s="228">
        <v>0.42331251293853012</v>
      </c>
      <c r="R15" s="228">
        <v>0.42366489413360597</v>
      </c>
      <c r="S15" s="228">
        <v>0.37419099847504778</v>
      </c>
      <c r="T15" s="228">
        <v>0.42334429966190079</v>
      </c>
      <c r="U15" s="228">
        <v>0.50071970516961928</v>
      </c>
      <c r="V15" s="228">
        <v>0.3607909077318307</v>
      </c>
      <c r="W15" s="228">
        <v>8.6085268902804338E-2</v>
      </c>
      <c r="DA15" s="69" t="s">
        <v>1953</v>
      </c>
    </row>
    <row r="16" spans="1:105" ht="12" customHeight="1" x14ac:dyDescent="0.25">
      <c r="A16" s="57" t="s">
        <v>1855</v>
      </c>
      <c r="B16" s="263">
        <v>1.7172648461614139</v>
      </c>
      <c r="C16" s="263">
        <v>1.739412427574458</v>
      </c>
      <c r="D16" s="263">
        <v>1.8028050754837559</v>
      </c>
      <c r="E16" s="263">
        <v>1.955491375561264</v>
      </c>
      <c r="F16" s="263">
        <v>1.88161606343989</v>
      </c>
      <c r="G16" s="263">
        <v>2.0091846007607139</v>
      </c>
      <c r="H16" s="263">
        <v>1.9252579470800339</v>
      </c>
      <c r="I16" s="263">
        <v>1.797476974345219</v>
      </c>
      <c r="J16" s="263">
        <v>1.898775455792755</v>
      </c>
      <c r="K16" s="263">
        <v>1.5015261931134229</v>
      </c>
      <c r="L16" s="263">
        <v>1.5890451496108791</v>
      </c>
      <c r="M16" s="263">
        <v>1.561297858532148</v>
      </c>
      <c r="N16" s="263">
        <v>1.4210303967871241</v>
      </c>
      <c r="O16" s="263">
        <v>1.586446973091618</v>
      </c>
      <c r="P16" s="263">
        <v>1.489880449547881</v>
      </c>
      <c r="Q16" s="263">
        <v>1.5067450576322681</v>
      </c>
      <c r="R16" s="263">
        <v>1.498784869015878</v>
      </c>
      <c r="S16" s="263">
        <v>1.3763504334946539</v>
      </c>
      <c r="T16" s="263">
        <v>1.3785772554023741</v>
      </c>
      <c r="U16" s="263">
        <v>1.490899815205333</v>
      </c>
      <c r="V16" s="263">
        <v>1.0632006315939271</v>
      </c>
      <c r="W16" s="263">
        <v>0.83604014934775284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58.653145466582977</v>
      </c>
      <c r="C17" s="296">
        <f t="shared" si="0"/>
        <v>59.32540790871866</v>
      </c>
      <c r="D17" s="296">
        <f t="shared" si="0"/>
        <v>60.694748778513798</v>
      </c>
      <c r="E17" s="296">
        <f t="shared" si="0"/>
        <v>65.961738858796735</v>
      </c>
      <c r="F17" s="296">
        <f t="shared" si="0"/>
        <v>68.933071536977522</v>
      </c>
      <c r="G17" s="296">
        <f t="shared" si="0"/>
        <v>66.076872699659972</v>
      </c>
      <c r="H17" s="296">
        <f t="shared" si="0"/>
        <v>65.538355105147616</v>
      </c>
      <c r="I17" s="296">
        <f t="shared" si="0"/>
        <v>66.73608036245561</v>
      </c>
      <c r="J17" s="296">
        <f t="shared" si="0"/>
        <v>62.146404408927587</v>
      </c>
      <c r="K17" s="296">
        <f t="shared" si="0"/>
        <v>52.138883873498749</v>
      </c>
      <c r="L17" s="296">
        <f t="shared" si="0"/>
        <v>50.199522098600582</v>
      </c>
      <c r="M17" s="296">
        <f t="shared" si="0"/>
        <v>45.01749392466882</v>
      </c>
      <c r="N17" s="296">
        <f t="shared" si="0"/>
        <v>50.559600402387417</v>
      </c>
      <c r="O17" s="296">
        <f t="shared" si="0"/>
        <v>42.04144250956687</v>
      </c>
      <c r="P17" s="296">
        <f t="shared" si="0"/>
        <v>50.492826722858482</v>
      </c>
      <c r="Q17" s="296">
        <f t="shared" si="0"/>
        <v>54.67373627482668</v>
      </c>
      <c r="R17" s="296">
        <f t="shared" si="0"/>
        <v>52.906287041415752</v>
      </c>
      <c r="S17" s="296">
        <f t="shared" si="0"/>
        <v>50.695356793033227</v>
      </c>
      <c r="T17" s="296">
        <f t="shared" si="0"/>
        <v>43.073397523278793</v>
      </c>
      <c r="U17" s="296">
        <f t="shared" si="0"/>
        <v>40.023984937306778</v>
      </c>
      <c r="V17" s="296">
        <f t="shared" si="0"/>
        <v>27.961093707622695</v>
      </c>
      <c r="W17" s="296">
        <f t="shared" si="0"/>
        <v>46.235007239155003</v>
      </c>
      <c r="DA17" s="70"/>
    </row>
    <row r="18" spans="1:105" ht="12" customHeight="1" x14ac:dyDescent="0.25">
      <c r="A18" s="60" t="s">
        <v>1858</v>
      </c>
      <c r="B18" s="331">
        <v>42.553787533819808</v>
      </c>
      <c r="C18" s="331">
        <v>43.018416400208189</v>
      </c>
      <c r="D18" s="331">
        <v>43.793451195853663</v>
      </c>
      <c r="E18" s="331">
        <v>47.629007212909961</v>
      </c>
      <c r="F18" s="331">
        <v>51.292920942228619</v>
      </c>
      <c r="G18" s="331">
        <v>47.240767067528353</v>
      </c>
      <c r="H18" s="331">
        <v>47.489061851272382</v>
      </c>
      <c r="I18" s="331">
        <v>49.884733727969262</v>
      </c>
      <c r="J18" s="331">
        <v>44.345384510870588</v>
      </c>
      <c r="K18" s="331">
        <v>38.06207581306046</v>
      </c>
      <c r="L18" s="331">
        <v>35.302223820998648</v>
      </c>
      <c r="M18" s="331">
        <v>30.38032650093</v>
      </c>
      <c r="N18" s="331">
        <v>37.237440432508187</v>
      </c>
      <c r="O18" s="331">
        <v>27.168502136833009</v>
      </c>
      <c r="P18" s="331">
        <v>36.525197508347162</v>
      </c>
      <c r="Q18" s="331">
        <v>40.548001359524243</v>
      </c>
      <c r="R18" s="331">
        <v>38.855178894391948</v>
      </c>
      <c r="S18" s="331">
        <v>37.792071479020898</v>
      </c>
      <c r="T18" s="331">
        <v>30.149235753881591</v>
      </c>
      <c r="U18" s="331">
        <v>26.046799169756842</v>
      </c>
      <c r="V18" s="331">
        <v>17.993587786429671</v>
      </c>
      <c r="W18" s="331">
        <v>38.397130839019852</v>
      </c>
      <c r="DA18" s="72" t="s">
        <v>1955</v>
      </c>
    </row>
    <row r="19" spans="1:105" ht="12" customHeight="1" x14ac:dyDescent="0.25">
      <c r="A19" s="64" t="s">
        <v>30</v>
      </c>
      <c r="B19" s="231">
        <v>5.3839585029128417E-2</v>
      </c>
      <c r="C19" s="231">
        <v>2.687055126397371E-2</v>
      </c>
      <c r="D19" s="231">
        <v>2.6963149070580141E-2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0.1906378330752011</v>
      </c>
      <c r="C21" s="231">
        <v>0.1902826953421603</v>
      </c>
      <c r="D21" s="231">
        <v>0.164050830953265</v>
      </c>
      <c r="E21" s="231">
        <v>0.20239710672144601</v>
      </c>
      <c r="F21" s="231">
        <v>0.26910853695160541</v>
      </c>
      <c r="G21" s="231">
        <v>0.26517308094630049</v>
      </c>
      <c r="H21" s="231">
        <v>0.26128251147831039</v>
      </c>
      <c r="I21" s="231">
        <v>0.2344847921888818</v>
      </c>
      <c r="J21" s="231">
        <v>0.20702866145034141</v>
      </c>
      <c r="K21" s="231">
        <v>0.15769641348310129</v>
      </c>
      <c r="L21" s="231">
        <v>0.1995152556707982</v>
      </c>
      <c r="M21" s="231">
        <v>0.1410299989400626</v>
      </c>
      <c r="N21" s="231">
        <v>0.15761448277242959</v>
      </c>
      <c r="O21" s="231">
        <v>9.6042898475887609E-2</v>
      </c>
      <c r="P21" s="231">
        <v>0.1076772094526539</v>
      </c>
      <c r="Q21" s="231">
        <v>0.13837932492435709</v>
      </c>
      <c r="R21" s="231">
        <v>0.16428494890470641</v>
      </c>
      <c r="S21" s="231">
        <v>0.19166897659082441</v>
      </c>
      <c r="T21" s="231">
        <v>0.1508588590756457</v>
      </c>
      <c r="U21" s="231">
        <v>0.1361322734039673</v>
      </c>
      <c r="V21" s="231">
        <v>0.22285560012237221</v>
      </c>
      <c r="W21" s="231">
        <v>0.60490604832582096</v>
      </c>
      <c r="DA21" s="73" t="s">
        <v>1958</v>
      </c>
    </row>
    <row r="22" spans="1:105" ht="12" customHeight="1" x14ac:dyDescent="0.25">
      <c r="A22" s="64" t="s">
        <v>160</v>
      </c>
      <c r="B22" s="231">
        <v>0.4414189097581685</v>
      </c>
      <c r="C22" s="231">
        <v>0.37076201284557952</v>
      </c>
      <c r="D22" s="231">
        <v>0.4433670735804946</v>
      </c>
      <c r="E22" s="231">
        <v>0.56746219079746307</v>
      </c>
      <c r="F22" s="231">
        <v>0.74268027679461068</v>
      </c>
      <c r="G22" s="231">
        <v>0.66615314986226226</v>
      </c>
      <c r="H22" s="231">
        <v>0.53214518064474747</v>
      </c>
      <c r="I22" s="231">
        <v>0.48259508299453618</v>
      </c>
      <c r="J22" s="231">
        <v>0.49543777928331079</v>
      </c>
      <c r="K22" s="231">
        <v>0.35203109397802218</v>
      </c>
      <c r="L22" s="231">
        <v>0.5292331259370433</v>
      </c>
      <c r="M22" s="231">
        <v>0.36164449831765721</v>
      </c>
      <c r="N22" s="231">
        <v>0.30303019016055249</v>
      </c>
      <c r="O22" s="231">
        <v>0.26872906271552499</v>
      </c>
      <c r="P22" s="231">
        <v>0.3356818239219399</v>
      </c>
      <c r="Q22" s="231">
        <v>0.36426594257427269</v>
      </c>
      <c r="R22" s="231">
        <v>0.3171346343044163</v>
      </c>
      <c r="S22" s="231">
        <v>0.2923109067190815</v>
      </c>
      <c r="T22" s="231">
        <v>0.2540934886503855</v>
      </c>
      <c r="U22" s="231">
        <v>0.21408386654046749</v>
      </c>
      <c r="V22" s="231">
        <v>0.37257852751494241</v>
      </c>
      <c r="W22" s="231">
        <v>0.61582179382218261</v>
      </c>
      <c r="DA22" s="73" t="s">
        <v>1959</v>
      </c>
    </row>
    <row r="23" spans="1:105" ht="12" customHeight="1" x14ac:dyDescent="0.25">
      <c r="A23" s="64" t="s">
        <v>70</v>
      </c>
      <c r="B23" s="231">
        <v>2.7935978612998502</v>
      </c>
      <c r="C23" s="231">
        <v>3.516705627963046</v>
      </c>
      <c r="D23" s="231">
        <v>3.453464603863436</v>
      </c>
      <c r="E23" s="231">
        <v>3.806998340521246</v>
      </c>
      <c r="F23" s="231">
        <v>4.0513909496447074</v>
      </c>
      <c r="G23" s="231">
        <v>3.766598665576617</v>
      </c>
      <c r="H23" s="231">
        <v>3.8446758818916251</v>
      </c>
      <c r="I23" s="231">
        <v>4.1060336558817339</v>
      </c>
      <c r="J23" s="231">
        <v>4.3016395670585084</v>
      </c>
      <c r="K23" s="231">
        <v>2.2533694032727132</v>
      </c>
      <c r="L23" s="231">
        <v>0.78273939907367218</v>
      </c>
      <c r="M23" s="231">
        <v>0.35986016381610519</v>
      </c>
      <c r="N23" s="231">
        <v>0.72392126018878755</v>
      </c>
      <c r="O23" s="231">
        <v>0.86387266476817492</v>
      </c>
      <c r="P23" s="231">
        <v>0.88609288674940767</v>
      </c>
      <c r="Q23" s="231">
        <v>1.0169211076421729</v>
      </c>
      <c r="R23" s="231">
        <v>1.1318379359801041</v>
      </c>
      <c r="S23" s="231">
        <v>0.75769854577412687</v>
      </c>
      <c r="T23" s="231">
        <v>0.5774100632640391</v>
      </c>
      <c r="U23" s="231">
        <v>0.26638350223676571</v>
      </c>
      <c r="V23" s="231">
        <v>0.21201644438169531</v>
      </c>
      <c r="W23" s="231">
        <v>1.2721647566322209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39.074293344657463</v>
      </c>
      <c r="C25" s="231">
        <v>38.913795512793428</v>
      </c>
      <c r="D25" s="231">
        <v>39.705605538385889</v>
      </c>
      <c r="E25" s="231">
        <v>43.052149574869809</v>
      </c>
      <c r="F25" s="231">
        <v>26.430857252348929</v>
      </c>
      <c r="G25" s="231">
        <v>22.67467705852572</v>
      </c>
      <c r="H25" s="231">
        <v>22.680686832447261</v>
      </c>
      <c r="I25" s="231">
        <v>23.825344207601152</v>
      </c>
      <c r="J25" s="231">
        <v>21.388571374002019</v>
      </c>
      <c r="K25" s="231">
        <v>21.8609411362884</v>
      </c>
      <c r="L25" s="231">
        <v>21.704044259472049</v>
      </c>
      <c r="M25" s="231">
        <v>16.4959818128725</v>
      </c>
      <c r="N25" s="231">
        <v>15.19061462606601</v>
      </c>
      <c r="O25" s="231">
        <v>13.210204154420721</v>
      </c>
      <c r="P25" s="231">
        <v>13.999020888224811</v>
      </c>
      <c r="Q25" s="231">
        <v>14.5491175747316</v>
      </c>
      <c r="R25" s="231">
        <v>14.732825756527239</v>
      </c>
      <c r="S25" s="231">
        <v>15.370657990704389</v>
      </c>
      <c r="T25" s="231">
        <v>13.64090851129014</v>
      </c>
      <c r="U25" s="231">
        <v>12.06419774048751</v>
      </c>
      <c r="V25" s="231">
        <v>8.2767308538302178</v>
      </c>
      <c r="W25" s="231">
        <v>24.71235375232758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5.2348589518185699E-4</v>
      </c>
      <c r="R27" s="231">
        <v>1.035807784631355E-3</v>
      </c>
      <c r="S27" s="231">
        <v>1.115944265884742E-3</v>
      </c>
      <c r="T27" s="231">
        <v>1.413049801024902E-3</v>
      </c>
      <c r="U27" s="231">
        <v>1.245438475949811E-3</v>
      </c>
      <c r="V27" s="231">
        <v>8.8024249634927726E-4</v>
      </c>
      <c r="W27" s="231">
        <v>1.190632408700148E-3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19.79888392648877</v>
      </c>
      <c r="G28" s="231">
        <v>19.868165112617461</v>
      </c>
      <c r="H28" s="231">
        <v>20.170271444810439</v>
      </c>
      <c r="I28" s="231">
        <v>21.23627598930295</v>
      </c>
      <c r="J28" s="231">
        <v>17.952707129076408</v>
      </c>
      <c r="K28" s="231">
        <v>13.438037766038221</v>
      </c>
      <c r="L28" s="231">
        <v>12.086691780845079</v>
      </c>
      <c r="M28" s="231">
        <v>13.02181002698368</v>
      </c>
      <c r="N28" s="231">
        <v>20.862259873320411</v>
      </c>
      <c r="O28" s="231">
        <v>12.72965335645269</v>
      </c>
      <c r="P28" s="231">
        <v>21.196724699998342</v>
      </c>
      <c r="Q28" s="231">
        <v>24.478793923756651</v>
      </c>
      <c r="R28" s="231">
        <v>22.50805981089086</v>
      </c>
      <c r="S28" s="231">
        <v>21.17861911496659</v>
      </c>
      <c r="T28" s="231">
        <v>15.52455178180035</v>
      </c>
      <c r="U28" s="231">
        <v>13.364756348612181</v>
      </c>
      <c r="V28" s="231">
        <v>8.9085261180840902</v>
      </c>
      <c r="W28" s="231">
        <v>11.190693855503341</v>
      </c>
      <c r="DA28" s="73" t="s">
        <v>1965</v>
      </c>
    </row>
    <row r="29" spans="1:105" ht="12" customHeight="1" x14ac:dyDescent="0.25">
      <c r="A29" s="60" t="s">
        <v>1870</v>
      </c>
      <c r="B29" s="264">
        <v>16.099357932763169</v>
      </c>
      <c r="C29" s="264">
        <v>16.306991508510471</v>
      </c>
      <c r="D29" s="264">
        <v>16.901297582660138</v>
      </c>
      <c r="E29" s="264">
        <v>18.332731645886771</v>
      </c>
      <c r="F29" s="264">
        <v>17.640150594748899</v>
      </c>
      <c r="G29" s="264">
        <v>18.83610563213162</v>
      </c>
      <c r="H29" s="264">
        <v>18.049293253875241</v>
      </c>
      <c r="I29" s="264">
        <v>16.851346634486351</v>
      </c>
      <c r="J29" s="264">
        <v>17.801019898057</v>
      </c>
      <c r="K29" s="264">
        <v>14.076808060438291</v>
      </c>
      <c r="L29" s="264">
        <v>14.89729827760193</v>
      </c>
      <c r="M29" s="264">
        <v>14.63716742373882</v>
      </c>
      <c r="N29" s="264">
        <v>13.32215996987923</v>
      </c>
      <c r="O29" s="264">
        <v>14.87294037273386</v>
      </c>
      <c r="P29" s="264">
        <v>13.967629214511319</v>
      </c>
      <c r="Q29" s="264">
        <v>14.12573491530244</v>
      </c>
      <c r="R29" s="264">
        <v>14.0511081470238</v>
      </c>
      <c r="S29" s="264">
        <v>12.903285314012329</v>
      </c>
      <c r="T29" s="264">
        <v>12.9241617693972</v>
      </c>
      <c r="U29" s="264">
        <v>13.97718576754994</v>
      </c>
      <c r="V29" s="264">
        <v>9.967505921193025</v>
      </c>
      <c r="W29" s="264">
        <v>7.8378764001351486</v>
      </c>
      <c r="DA29" s="72" t="s">
        <v>1966</v>
      </c>
    </row>
    <row r="30" spans="1:105" ht="12" customHeight="1" x14ac:dyDescent="0.25">
      <c r="A30" s="132" t="s">
        <v>1872</v>
      </c>
      <c r="B30" s="318">
        <v>3.7935497618856071</v>
      </c>
      <c r="C30" s="318">
        <v>3.8424752100385828</v>
      </c>
      <c r="D30" s="318">
        <v>3.9825136932807941</v>
      </c>
      <c r="E30" s="318">
        <v>4.3198076631637514</v>
      </c>
      <c r="F30" s="318">
        <v>4.1566122927270346</v>
      </c>
      <c r="G30" s="318">
        <v>4.4384194906436809</v>
      </c>
      <c r="H30" s="318">
        <v>4.2530200528121336</v>
      </c>
      <c r="I30" s="318">
        <v>3.9707435712459911</v>
      </c>
      <c r="J30" s="318">
        <v>4.1945185067392874</v>
      </c>
      <c r="K30" s="318">
        <v>3.3169690424181821</v>
      </c>
      <c r="L30" s="318">
        <v>3.5103041108693498</v>
      </c>
      <c r="M30" s="318">
        <v>3.449008539775595</v>
      </c>
      <c r="N30" s="318">
        <v>3.1391485916769888</v>
      </c>
      <c r="O30" s="318">
        <v>3.5045645699138519</v>
      </c>
      <c r="P30" s="318">
        <v>3.2912428372677081</v>
      </c>
      <c r="Q30" s="318">
        <v>3.328497853653694</v>
      </c>
      <c r="R30" s="318">
        <v>3.3109132791497839</v>
      </c>
      <c r="S30" s="318">
        <v>3.096055713089588</v>
      </c>
      <c r="T30" s="318">
        <v>3.0659351643912851</v>
      </c>
      <c r="U30" s="318">
        <v>3.2934946823198832</v>
      </c>
      <c r="V30" s="318">
        <v>2.3486793617393258</v>
      </c>
      <c r="W30" s="318">
        <v>1.8468670785256771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1270.4621974744909</v>
      </c>
      <c r="C32" s="225">
        <v>1289.04277434457</v>
      </c>
      <c r="D32" s="225">
        <v>1307.169732827761</v>
      </c>
      <c r="E32" s="225">
        <v>1341.0734848000659</v>
      </c>
      <c r="F32" s="225">
        <v>1385.2711249868089</v>
      </c>
      <c r="G32" s="225">
        <v>1316.7727890125309</v>
      </c>
      <c r="H32" s="225">
        <v>1336.5300340272911</v>
      </c>
      <c r="I32" s="225">
        <v>1383.8766490711639</v>
      </c>
      <c r="J32" s="225">
        <v>1243.1107452007309</v>
      </c>
      <c r="K32" s="225">
        <v>1194.7426413796049</v>
      </c>
      <c r="L32" s="225">
        <v>1188.143289473117</v>
      </c>
      <c r="M32" s="225">
        <v>1105.4232104298501</v>
      </c>
      <c r="N32" s="225">
        <v>1161.7411039609231</v>
      </c>
      <c r="O32" s="225">
        <v>985.95489762527325</v>
      </c>
      <c r="P32" s="225">
        <v>1119.2468297201631</v>
      </c>
      <c r="Q32" s="225">
        <v>1239.5163258282309</v>
      </c>
      <c r="R32" s="225">
        <v>1210.3364752075779</v>
      </c>
      <c r="S32" s="225">
        <v>1203.852446472479</v>
      </c>
      <c r="T32" s="225">
        <v>1076.996102251248</v>
      </c>
      <c r="U32" s="225">
        <v>1111.55105127959</v>
      </c>
      <c r="V32" s="225">
        <v>1108.8623395171001</v>
      </c>
      <c r="W32" s="225">
        <v>1882.6808407302999</v>
      </c>
      <c r="DA32" s="89" t="s">
        <v>1968</v>
      </c>
    </row>
    <row r="33" spans="1:105" ht="12" customHeight="1" x14ac:dyDescent="0.25">
      <c r="A33" s="55" t="s">
        <v>92</v>
      </c>
      <c r="B33" s="261">
        <v>4.1708432209073827</v>
      </c>
      <c r="C33" s="261">
        <v>4.2405643399114883</v>
      </c>
      <c r="D33" s="261">
        <v>4.3001821393309489</v>
      </c>
      <c r="E33" s="261">
        <v>4.4121232790408218</v>
      </c>
      <c r="F33" s="261">
        <v>4.5673754113867417</v>
      </c>
      <c r="G33" s="261">
        <v>4.3548883126974962</v>
      </c>
      <c r="H33" s="261">
        <v>4.4166330711109829</v>
      </c>
      <c r="I33" s="261">
        <v>4.5642642327108929</v>
      </c>
      <c r="J33" s="261">
        <v>4.1200817697612431</v>
      </c>
      <c r="K33" s="261">
        <v>3.9309349994442599</v>
      </c>
      <c r="L33" s="261">
        <v>3.9002502385672559</v>
      </c>
      <c r="M33" s="261">
        <v>3.6367496433947211</v>
      </c>
      <c r="N33" s="261">
        <v>3.8069962620198412</v>
      </c>
      <c r="O33" s="261">
        <v>3.2630162924365038</v>
      </c>
      <c r="P33" s="261">
        <v>3.67564578392571</v>
      </c>
      <c r="Q33" s="261">
        <v>4.0741406472113582</v>
      </c>
      <c r="R33" s="261">
        <v>3.97328662005464</v>
      </c>
      <c r="S33" s="261">
        <v>3.94215057452088</v>
      </c>
      <c r="T33" s="261">
        <v>3.5401431955765719</v>
      </c>
      <c r="U33" s="261">
        <v>3.6679315584054342</v>
      </c>
      <c r="V33" s="261">
        <v>3.6650705065984668</v>
      </c>
      <c r="W33" s="261">
        <v>6.0980775509182861</v>
      </c>
      <c r="DA33" s="67" t="s">
        <v>1969</v>
      </c>
    </row>
    <row r="34" spans="1:105" ht="12" customHeight="1" x14ac:dyDescent="0.25">
      <c r="A34" s="202" t="s">
        <v>93</v>
      </c>
      <c r="B34" s="226">
        <v>1.538322462677137</v>
      </c>
      <c r="C34" s="226">
        <v>1.5640375418125421</v>
      </c>
      <c r="D34" s="226">
        <v>1.586026236943207</v>
      </c>
      <c r="E34" s="226">
        <v>1.627313228707888</v>
      </c>
      <c r="F34" s="226">
        <v>1.684574513756693</v>
      </c>
      <c r="G34" s="226">
        <v>1.6062033883918689</v>
      </c>
      <c r="H34" s="226">
        <v>1.628976564891027</v>
      </c>
      <c r="I34" s="226">
        <v>1.6834270249183529</v>
      </c>
      <c r="J34" s="226">
        <v>1.5196002340053041</v>
      </c>
      <c r="K34" s="226">
        <v>1.4498376679939771</v>
      </c>
      <c r="L34" s="226">
        <v>1.4385202785792039</v>
      </c>
      <c r="M34" s="226">
        <v>1.3413339632435439</v>
      </c>
      <c r="N34" s="226">
        <v>1.404125630001249</v>
      </c>
      <c r="O34" s="226">
        <v>1.2034907554363841</v>
      </c>
      <c r="P34" s="226">
        <v>1.35567993683237</v>
      </c>
      <c r="Q34" s="226">
        <v>1.5042621425496061</v>
      </c>
      <c r="R34" s="226">
        <v>1.4654581183118269</v>
      </c>
      <c r="S34" s="226">
        <v>1.4539742826204189</v>
      </c>
      <c r="T34" s="226">
        <v>1.3057028304373171</v>
      </c>
      <c r="U34" s="226">
        <v>1.352834716868091</v>
      </c>
      <c r="V34" s="226">
        <v>1.351779481744537</v>
      </c>
      <c r="W34" s="226">
        <v>2.2757478094698351</v>
      </c>
      <c r="DA34" s="174" t="s">
        <v>1970</v>
      </c>
    </row>
    <row r="35" spans="1:105" ht="12" customHeight="1" x14ac:dyDescent="0.25">
      <c r="A35" s="202" t="s">
        <v>94</v>
      </c>
      <c r="B35" s="226">
        <v>30.00808185313192</v>
      </c>
      <c r="C35" s="226">
        <v>30.50970632932405</v>
      </c>
      <c r="D35" s="226">
        <v>30.938640170786801</v>
      </c>
      <c r="E35" s="226">
        <v>31.74402620551194</v>
      </c>
      <c r="F35" s="226">
        <v>32.861023044893507</v>
      </c>
      <c r="G35" s="226">
        <v>31.3322361995289</v>
      </c>
      <c r="H35" s="226">
        <v>31.776472932088389</v>
      </c>
      <c r="I35" s="226">
        <v>32.8386389610477</v>
      </c>
      <c r="J35" s="226">
        <v>29.642867027184629</v>
      </c>
      <c r="K35" s="226">
        <v>28.282007492240819</v>
      </c>
      <c r="L35" s="226">
        <v>28.061238988782051</v>
      </c>
      <c r="M35" s="226">
        <v>26.16542391986507</v>
      </c>
      <c r="N35" s="226">
        <v>27.390302007181461</v>
      </c>
      <c r="O35" s="226">
        <v>23.47651417361007</v>
      </c>
      <c r="P35" s="226">
        <v>26.445271065155499</v>
      </c>
      <c r="Q35" s="226">
        <v>29.22428161086146</v>
      </c>
      <c r="R35" s="226">
        <v>28.58671587627175</v>
      </c>
      <c r="S35" s="226">
        <v>28.362700502527581</v>
      </c>
      <c r="T35" s="226">
        <v>25.47036681986776</v>
      </c>
      <c r="U35" s="226">
        <v>26.389769312012259</v>
      </c>
      <c r="V35" s="226">
        <v>26.369184822914431</v>
      </c>
      <c r="W35" s="226">
        <v>43.748868312749018</v>
      </c>
      <c r="DA35" s="174" t="s">
        <v>1971</v>
      </c>
    </row>
    <row r="36" spans="1:105" ht="12" customHeight="1" x14ac:dyDescent="0.25">
      <c r="A36" s="202" t="s">
        <v>95</v>
      </c>
      <c r="B36" s="226">
        <v>16.75371583752106</v>
      </c>
      <c r="C36" s="226">
        <v>17.033776188342561</v>
      </c>
      <c r="D36" s="226">
        <v>17.273252864263899</v>
      </c>
      <c r="E36" s="226">
        <v>17.722905355593809</v>
      </c>
      <c r="F36" s="226">
        <v>18.34653227483507</v>
      </c>
      <c r="G36" s="226">
        <v>17.493000199418319</v>
      </c>
      <c r="H36" s="226">
        <v>17.741020583337459</v>
      </c>
      <c r="I36" s="226">
        <v>18.334035088847919</v>
      </c>
      <c r="J36" s="226">
        <v>16.549813920580249</v>
      </c>
      <c r="K36" s="226">
        <v>15.790036802708579</v>
      </c>
      <c r="L36" s="226">
        <v>15.666780248326811</v>
      </c>
      <c r="M36" s="226">
        <v>14.608333823774339</v>
      </c>
      <c r="N36" s="226">
        <v>15.2921915761939</v>
      </c>
      <c r="O36" s="226">
        <v>13.10709725617296</v>
      </c>
      <c r="P36" s="226">
        <v>14.76457438500328</v>
      </c>
      <c r="Q36" s="226">
        <v>16.382768303049922</v>
      </c>
      <c r="R36" s="226">
        <v>15.960157562320941</v>
      </c>
      <c r="S36" s="226">
        <v>15.835088258214309</v>
      </c>
      <c r="T36" s="226">
        <v>14.220278725777771</v>
      </c>
      <c r="U36" s="226">
        <v>14.73358737939601</v>
      </c>
      <c r="V36" s="226">
        <v>14.722094919374969</v>
      </c>
      <c r="W36" s="226">
        <v>24.784941416876901</v>
      </c>
      <c r="DA36" s="174" t="s">
        <v>1972</v>
      </c>
    </row>
    <row r="37" spans="1:105" ht="12" customHeight="1" x14ac:dyDescent="0.25">
      <c r="A37" s="56" t="s">
        <v>96</v>
      </c>
      <c r="B37" s="262">
        <v>14.87994947031971</v>
      </c>
      <c r="C37" s="262">
        <v>15.130406287218509</v>
      </c>
      <c r="D37" s="262">
        <v>15.422115740379599</v>
      </c>
      <c r="E37" s="262">
        <v>15.809517525652041</v>
      </c>
      <c r="F37" s="262">
        <v>15.762398595755769</v>
      </c>
      <c r="G37" s="262">
        <v>16.03843188318513</v>
      </c>
      <c r="H37" s="262">
        <v>15.90529695131155</v>
      </c>
      <c r="I37" s="262">
        <v>15.63483710202814</v>
      </c>
      <c r="J37" s="262">
        <v>15.20995193176916</v>
      </c>
      <c r="K37" s="262">
        <v>13.97879220530838</v>
      </c>
      <c r="L37" s="262">
        <v>14.67487289771625</v>
      </c>
      <c r="M37" s="262">
        <v>14.80633153528915</v>
      </c>
      <c r="N37" s="262">
        <v>13.424919262513381</v>
      </c>
      <c r="O37" s="262">
        <v>14.518486690672869</v>
      </c>
      <c r="P37" s="262">
        <v>13.395470769895489</v>
      </c>
      <c r="Q37" s="262">
        <v>14.198829257284951</v>
      </c>
      <c r="R37" s="262">
        <v>14.074339331832251</v>
      </c>
      <c r="S37" s="262">
        <v>13.614560386246559</v>
      </c>
      <c r="T37" s="262">
        <v>13.6592375138755</v>
      </c>
      <c r="U37" s="262">
        <v>16.051151850315041</v>
      </c>
      <c r="V37" s="262">
        <v>16.343555210408191</v>
      </c>
      <c r="W37" s="262">
        <v>19.857653700981441</v>
      </c>
      <c r="DA37" s="68" t="s">
        <v>1973</v>
      </c>
    </row>
    <row r="38" spans="1:105" ht="12" customHeight="1" x14ac:dyDescent="0.25">
      <c r="A38" s="37" t="s">
        <v>160</v>
      </c>
      <c r="B38" s="228">
        <v>0.1040039922168783</v>
      </c>
      <c r="C38" s="228">
        <v>8.876514020305773E-2</v>
      </c>
      <c r="D38" s="228">
        <v>0.1042658705229903</v>
      </c>
      <c r="E38" s="228">
        <v>0.1261011258787301</v>
      </c>
      <c r="F38" s="228">
        <v>0.23590955667754321</v>
      </c>
      <c r="G38" s="228">
        <v>0.2012419797586571</v>
      </c>
      <c r="H38" s="228">
        <v>0.1700889528271009</v>
      </c>
      <c r="I38" s="228">
        <v>0.16694014640506319</v>
      </c>
      <c r="J38" s="228">
        <v>0.15020496777285269</v>
      </c>
      <c r="K38" s="228">
        <v>0.1168355951307833</v>
      </c>
      <c r="L38" s="228">
        <v>0.16195578514867109</v>
      </c>
      <c r="M38" s="228">
        <v>0.1118946177633027</v>
      </c>
      <c r="N38" s="228">
        <v>0.12074935443640269</v>
      </c>
      <c r="O38" s="228">
        <v>7.528620974874918E-2</v>
      </c>
      <c r="P38" s="228">
        <v>0.13005747284061681</v>
      </c>
      <c r="Q38" s="228">
        <v>0.15969406877700029</v>
      </c>
      <c r="R38" s="228">
        <v>0.13345688389478039</v>
      </c>
      <c r="S38" s="228">
        <v>0.12383889446781771</v>
      </c>
      <c r="T38" s="228">
        <v>9.3709656593350871E-2</v>
      </c>
      <c r="U38" s="228">
        <v>7.7474989876726949E-2</v>
      </c>
      <c r="V38" s="228">
        <v>0.18591739510820521</v>
      </c>
      <c r="W38" s="228">
        <v>0.40199000546797359</v>
      </c>
      <c r="DA38" s="69" t="s">
        <v>1974</v>
      </c>
    </row>
    <row r="39" spans="1:105" ht="12" customHeight="1" x14ac:dyDescent="0.25">
      <c r="A39" s="37" t="s">
        <v>162</v>
      </c>
      <c r="B39" s="228">
        <v>9.6347826409429533</v>
      </c>
      <c r="C39" s="228">
        <v>9.7499528862020064</v>
      </c>
      <c r="D39" s="228">
        <v>9.7719733182942967</v>
      </c>
      <c r="E39" s="228">
        <v>10.012178570209279</v>
      </c>
      <c r="F39" s="228">
        <v>8.7863116908718162</v>
      </c>
      <c r="G39" s="228">
        <v>7.1686490309605544</v>
      </c>
      <c r="H39" s="228">
        <v>7.5867170760031604</v>
      </c>
      <c r="I39" s="228">
        <v>8.6251924400807329</v>
      </c>
      <c r="J39" s="228">
        <v>6.7862314260790519</v>
      </c>
      <c r="K39" s="228">
        <v>7.5930230324250694</v>
      </c>
      <c r="L39" s="228">
        <v>6.9509125547491166</v>
      </c>
      <c r="M39" s="228">
        <v>5.3414260013971981</v>
      </c>
      <c r="N39" s="228">
        <v>6.3346989154190183</v>
      </c>
      <c r="O39" s="228">
        <v>3.8731296768037988</v>
      </c>
      <c r="P39" s="228">
        <v>5.6761891450161146</v>
      </c>
      <c r="Q39" s="228">
        <v>6.6751124150807248</v>
      </c>
      <c r="R39" s="228">
        <v>6.4883619888048631</v>
      </c>
      <c r="S39" s="228">
        <v>6.8333350986417019</v>
      </c>
      <c r="T39" s="228">
        <v>5.2648477787794263</v>
      </c>
      <c r="U39" s="228">
        <v>4.5690693282127226</v>
      </c>
      <c r="V39" s="228">
        <v>4.3222785268801784</v>
      </c>
      <c r="W39" s="228">
        <v>16.88208279386906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6.0821124895688243E-2</v>
      </c>
      <c r="DA41" s="69" t="s">
        <v>1977</v>
      </c>
    </row>
    <row r="42" spans="1:105" ht="12" customHeight="1" x14ac:dyDescent="0.25">
      <c r="A42" s="37" t="s">
        <v>38</v>
      </c>
      <c r="B42" s="228">
        <v>5.1411628371598823</v>
      </c>
      <c r="C42" s="228">
        <v>5.2916882608134479</v>
      </c>
      <c r="D42" s="228">
        <v>5.5458765515623174</v>
      </c>
      <c r="E42" s="228">
        <v>5.6712378295640322</v>
      </c>
      <c r="F42" s="228">
        <v>6.7401773482064087</v>
      </c>
      <c r="G42" s="228">
        <v>8.6685408724659165</v>
      </c>
      <c r="H42" s="228">
        <v>8.1484909224812867</v>
      </c>
      <c r="I42" s="228">
        <v>6.8427045155423487</v>
      </c>
      <c r="J42" s="228">
        <v>8.2735155379172554</v>
      </c>
      <c r="K42" s="228">
        <v>6.2689335777525246</v>
      </c>
      <c r="L42" s="228">
        <v>7.5620045578184643</v>
      </c>
      <c r="M42" s="228">
        <v>9.3530109161286461</v>
      </c>
      <c r="N42" s="228">
        <v>6.9694709926579623</v>
      </c>
      <c r="O42" s="228">
        <v>10.57007080412032</v>
      </c>
      <c r="P42" s="228">
        <v>7.5892241520387591</v>
      </c>
      <c r="Q42" s="228">
        <v>7.3640227734272203</v>
      </c>
      <c r="R42" s="228">
        <v>7.4525204591326082</v>
      </c>
      <c r="S42" s="228">
        <v>6.6573863931370436</v>
      </c>
      <c r="T42" s="228">
        <v>8.3006800785027188</v>
      </c>
      <c r="U42" s="228">
        <v>11.40460753222559</v>
      </c>
      <c r="V42" s="228">
        <v>11.8353592884198</v>
      </c>
      <c r="W42" s="228">
        <v>2.51275977674872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70.340566713798154</v>
      </c>
      <c r="C43" s="263">
        <f t="shared" si="1"/>
        <v>71.425217995214581</v>
      </c>
      <c r="D43" s="263">
        <f t="shared" si="1"/>
        <v>73.053745970225762</v>
      </c>
      <c r="E43" s="263">
        <f t="shared" si="1"/>
        <v>74.852622572789826</v>
      </c>
      <c r="F43" s="263">
        <f t="shared" si="1"/>
        <v>73.516358592957374</v>
      </c>
      <c r="G43" s="263">
        <f t="shared" si="1"/>
        <v>74.938227170610659</v>
      </c>
      <c r="H43" s="263">
        <f t="shared" si="1"/>
        <v>74.342931207904016</v>
      </c>
      <c r="I43" s="263">
        <f t="shared" si="1"/>
        <v>72.857819511167733</v>
      </c>
      <c r="J43" s="263">
        <f t="shared" si="1"/>
        <v>70.957338007557624</v>
      </c>
      <c r="K43" s="263">
        <f t="shared" si="1"/>
        <v>65.589812185598191</v>
      </c>
      <c r="L43" s="263">
        <f t="shared" si="1"/>
        <v>69.512845724333332</v>
      </c>
      <c r="M43" s="263">
        <f t="shared" si="1"/>
        <v>69.104410427122687</v>
      </c>
      <c r="N43" s="263">
        <f t="shared" si="1"/>
        <v>62.897551637473107</v>
      </c>
      <c r="O43" s="263">
        <f t="shared" si="1"/>
        <v>65.765106695976073</v>
      </c>
      <c r="P43" s="263">
        <f t="shared" si="1"/>
        <v>62.531367475319783</v>
      </c>
      <c r="Q43" s="263">
        <f t="shared" si="1"/>
        <v>66.386793122051415</v>
      </c>
      <c r="R43" s="263">
        <f t="shared" si="1"/>
        <v>65.859647429252547</v>
      </c>
      <c r="S43" s="263">
        <f t="shared" si="1"/>
        <v>63.816980137560606</v>
      </c>
      <c r="T43" s="263">
        <f t="shared" si="1"/>
        <v>63.538242019281441</v>
      </c>
      <c r="U43" s="263">
        <f t="shared" si="1"/>
        <v>73.28815558817081</v>
      </c>
      <c r="V43" s="263">
        <f t="shared" si="1"/>
        <v>74.425089339670066</v>
      </c>
      <c r="W43" s="263">
        <f t="shared" si="1"/>
        <v>80.188426754029237</v>
      </c>
      <c r="DA43" s="70"/>
    </row>
    <row r="44" spans="1:105" ht="12" customHeight="1" x14ac:dyDescent="0.25">
      <c r="A44" s="60" t="s">
        <v>1886</v>
      </c>
      <c r="B44" s="264">
        <v>29.00773440771631</v>
      </c>
      <c r="C44" s="264">
        <v>29.421200282677979</v>
      </c>
      <c r="D44" s="264">
        <v>29.77504065077855</v>
      </c>
      <c r="E44" s="264">
        <v>30.55630979271638</v>
      </c>
      <c r="F44" s="264">
        <v>31.92573742241305</v>
      </c>
      <c r="G44" s="264">
        <v>29.842164486596641</v>
      </c>
      <c r="H44" s="264">
        <v>30.461571235536329</v>
      </c>
      <c r="I44" s="264">
        <v>31.95004277232378</v>
      </c>
      <c r="J44" s="264">
        <v>28.14653614218091</v>
      </c>
      <c r="K44" s="264">
        <v>27.326169969844671</v>
      </c>
      <c r="L44" s="264">
        <v>26.761778407389329</v>
      </c>
      <c r="M44" s="264">
        <v>24.45125324791783</v>
      </c>
      <c r="N44" s="264">
        <v>26.66571491112375</v>
      </c>
      <c r="O44" s="264">
        <v>21.3784251963577</v>
      </c>
      <c r="P44" s="264">
        <v>25.493964563741759</v>
      </c>
      <c r="Q44" s="264">
        <v>28.516443524055809</v>
      </c>
      <c r="R44" s="264">
        <v>27.744235844916151</v>
      </c>
      <c r="S44" s="264">
        <v>27.768139227723928</v>
      </c>
      <c r="T44" s="264">
        <v>24.196368668999948</v>
      </c>
      <c r="U44" s="264">
        <v>24.195702002022919</v>
      </c>
      <c r="V44" s="264">
        <v>24.002899449058479</v>
      </c>
      <c r="W44" s="264">
        <v>45.30641124260039</v>
      </c>
      <c r="DA44" s="72" t="s">
        <v>1979</v>
      </c>
    </row>
    <row r="45" spans="1:105" ht="12" customHeight="1" x14ac:dyDescent="0.25">
      <c r="A45" s="64" t="s">
        <v>30</v>
      </c>
      <c r="B45" s="231">
        <v>3.6700948932110858E-2</v>
      </c>
      <c r="C45" s="231">
        <v>1.8377335490190449E-2</v>
      </c>
      <c r="D45" s="231">
        <v>1.8332166973073299E-2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0.12995251305217001</v>
      </c>
      <c r="C47" s="231">
        <v>0.13013833977306519</v>
      </c>
      <c r="D47" s="231">
        <v>0.11153768490595541</v>
      </c>
      <c r="E47" s="231">
        <v>0.12984752477590289</v>
      </c>
      <c r="F47" s="231">
        <v>0.16846495605764811</v>
      </c>
      <c r="G47" s="231">
        <v>0.16856442454558429</v>
      </c>
      <c r="H47" s="231">
        <v>0.1686627585281375</v>
      </c>
      <c r="I47" s="231">
        <v>0.15113843664762869</v>
      </c>
      <c r="J47" s="231">
        <v>0.13219892709851391</v>
      </c>
      <c r="K47" s="231">
        <v>0.11381327325374919</v>
      </c>
      <c r="L47" s="231">
        <v>0.15202133319925129</v>
      </c>
      <c r="M47" s="231">
        <v>0.1142340600698958</v>
      </c>
      <c r="N47" s="231">
        <v>0.1138153418068142</v>
      </c>
      <c r="O47" s="231">
        <v>7.6104454566876478E-2</v>
      </c>
      <c r="P47" s="231">
        <v>7.5810716242927179E-2</v>
      </c>
      <c r="Q47" s="231">
        <v>9.8565185377337369E-2</v>
      </c>
      <c r="R47" s="231">
        <v>0.11832507650332801</v>
      </c>
      <c r="S47" s="231">
        <v>0.14084595457996951</v>
      </c>
      <c r="T47" s="231">
        <v>0.1211125357420213</v>
      </c>
      <c r="U47" s="231">
        <v>0.12695361669076771</v>
      </c>
      <c r="V47" s="231">
        <v>0.29932826800971513</v>
      </c>
      <c r="W47" s="231">
        <v>0.72059086820226204</v>
      </c>
      <c r="DA47" s="73" t="s">
        <v>1982</v>
      </c>
    </row>
    <row r="48" spans="1:105" ht="12" customHeight="1" x14ac:dyDescent="0.25">
      <c r="A48" s="64" t="s">
        <v>160</v>
      </c>
      <c r="B48" s="231">
        <v>0.30090300391315727</v>
      </c>
      <c r="C48" s="231">
        <v>0.25357194313377451</v>
      </c>
      <c r="D48" s="231">
        <v>0.30144398942291722</v>
      </c>
      <c r="E48" s="231">
        <v>0.36405441793380228</v>
      </c>
      <c r="F48" s="231">
        <v>0.4649261655254957</v>
      </c>
      <c r="G48" s="231">
        <v>0.4234582257182441</v>
      </c>
      <c r="H48" s="231">
        <v>0.34350968841038459</v>
      </c>
      <c r="I48" s="231">
        <v>0.31105926186834931</v>
      </c>
      <c r="J48" s="231">
        <v>0.31636364939273981</v>
      </c>
      <c r="K48" s="231">
        <v>0.25406926009151343</v>
      </c>
      <c r="L48" s="231">
        <v>0.40325099505627537</v>
      </c>
      <c r="M48" s="231">
        <v>0.29293143058395782</v>
      </c>
      <c r="N48" s="231">
        <v>0.21882179901389229</v>
      </c>
      <c r="O48" s="231">
        <v>0.21294108225365041</v>
      </c>
      <c r="P48" s="231">
        <v>0.2363385866945609</v>
      </c>
      <c r="Q48" s="231">
        <v>0.25946029275767918</v>
      </c>
      <c r="R48" s="231">
        <v>0.22841398506744151</v>
      </c>
      <c r="S48" s="231">
        <v>0.21465386292456651</v>
      </c>
      <c r="T48" s="231">
        <v>0.20399137919075491</v>
      </c>
      <c r="U48" s="231">
        <v>0.19964935905980341</v>
      </c>
      <c r="V48" s="231">
        <v>0.50042846254444207</v>
      </c>
      <c r="W48" s="231">
        <v>0.73416434855904977</v>
      </c>
      <c r="DA48" s="73" t="s">
        <v>1983</v>
      </c>
    </row>
    <row r="49" spans="1:105" ht="12" customHeight="1" x14ac:dyDescent="0.25">
      <c r="A49" s="64" t="s">
        <v>70</v>
      </c>
      <c r="B49" s="231">
        <v>1.904318028992054</v>
      </c>
      <c r="C49" s="231">
        <v>2.4051489867260871</v>
      </c>
      <c r="D49" s="231">
        <v>2.3480005836076749</v>
      </c>
      <c r="E49" s="231">
        <v>2.4423734081484989</v>
      </c>
      <c r="F49" s="231">
        <v>2.5362160785965262</v>
      </c>
      <c r="G49" s="231">
        <v>2.3943400826785401</v>
      </c>
      <c r="H49" s="231">
        <v>2.4818103447397051</v>
      </c>
      <c r="I49" s="231">
        <v>2.6465661238816049</v>
      </c>
      <c r="J49" s="231">
        <v>2.7468280553321081</v>
      </c>
      <c r="K49" s="231">
        <v>1.626310592433337</v>
      </c>
      <c r="L49" s="231">
        <v>0.59641096914964742</v>
      </c>
      <c r="M49" s="231">
        <v>0.29148612266247292</v>
      </c>
      <c r="N49" s="231">
        <v>0.52275237795608864</v>
      </c>
      <c r="O49" s="231">
        <v>0.68453325556310485</v>
      </c>
      <c r="P49" s="231">
        <v>0.62385844454645545</v>
      </c>
      <c r="Q49" s="231">
        <v>0.72433521079589602</v>
      </c>
      <c r="R49" s="231">
        <v>0.81519829574830915</v>
      </c>
      <c r="S49" s="231">
        <v>0.55483223249938385</v>
      </c>
      <c r="T49" s="231">
        <v>0.46355644841382909</v>
      </c>
      <c r="U49" s="231">
        <v>0.24842271556984841</v>
      </c>
      <c r="V49" s="231">
        <v>0.2847696672262357</v>
      </c>
      <c r="W49" s="231">
        <v>1.520420826107125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26.63585991282682</v>
      </c>
      <c r="C51" s="231">
        <v>26.613963677554871</v>
      </c>
      <c r="D51" s="231">
        <v>26.995726225868921</v>
      </c>
      <c r="E51" s="231">
        <v>27.62003444185817</v>
      </c>
      <c r="F51" s="231">
        <v>16.546012460331831</v>
      </c>
      <c r="G51" s="231">
        <v>14.41377034383579</v>
      </c>
      <c r="H51" s="231">
        <v>14.64080846754611</v>
      </c>
      <c r="I51" s="231">
        <v>15.356754024490691</v>
      </c>
      <c r="J51" s="231">
        <v>13.657752351798299</v>
      </c>
      <c r="K51" s="231">
        <v>15.77756406866626</v>
      </c>
      <c r="L51" s="231">
        <v>16.537470947007002</v>
      </c>
      <c r="M51" s="231">
        <v>13.361717304730689</v>
      </c>
      <c r="N51" s="231">
        <v>10.96932823373591</v>
      </c>
      <c r="O51" s="231">
        <v>10.46777427423932</v>
      </c>
      <c r="P51" s="231">
        <v>9.8560856622372732</v>
      </c>
      <c r="Q51" s="231">
        <v>10.36308329740725</v>
      </c>
      <c r="R51" s="231">
        <v>10.61121390835668</v>
      </c>
      <c r="S51" s="231">
        <v>11.31781649528596</v>
      </c>
      <c r="T51" s="231">
        <v>10.95119656710952</v>
      </c>
      <c r="U51" s="231">
        <v>11.25077468648843</v>
      </c>
      <c r="V51" s="231">
        <v>11.11688245616971</v>
      </c>
      <c r="W51" s="231">
        <v>29.371352366248541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3.7286989461197392E-4</v>
      </c>
      <c r="R53" s="231">
        <v>7.4603325609785495E-4</v>
      </c>
      <c r="S53" s="231">
        <v>8.200400408153696E-4</v>
      </c>
      <c r="T53" s="231">
        <v>1.134424889466188E-3</v>
      </c>
      <c r="U53" s="231">
        <v>1.1614653522935899E-3</v>
      </c>
      <c r="V53" s="231">
        <v>1.1822967953961979E-3</v>
      </c>
      <c r="W53" s="231">
        <v>1.418334042897299E-3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12.21011776190155</v>
      </c>
      <c r="G54" s="231">
        <v>12.44203140981848</v>
      </c>
      <c r="H54" s="231">
        <v>12.82677997631199</v>
      </c>
      <c r="I54" s="231">
        <v>13.48452492543551</v>
      </c>
      <c r="J54" s="231">
        <v>11.293393158559249</v>
      </c>
      <c r="K54" s="231">
        <v>9.5544127753998094</v>
      </c>
      <c r="L54" s="231">
        <v>9.0726241629771547</v>
      </c>
      <c r="M54" s="231">
        <v>10.39088432987082</v>
      </c>
      <c r="N54" s="231">
        <v>14.840997158611041</v>
      </c>
      <c r="O54" s="231">
        <v>9.9370721297347444</v>
      </c>
      <c r="P54" s="231">
        <v>14.701871154020539</v>
      </c>
      <c r="Q54" s="231">
        <v>17.070626667823031</v>
      </c>
      <c r="R54" s="231">
        <v>15.970338545984291</v>
      </c>
      <c r="S54" s="231">
        <v>15.539170642393239</v>
      </c>
      <c r="T54" s="231">
        <v>12.45537731365437</v>
      </c>
      <c r="U54" s="231">
        <v>12.36874015886178</v>
      </c>
      <c r="V54" s="231">
        <v>11.800308298312981</v>
      </c>
      <c r="W54" s="231">
        <v>12.95846449944051</v>
      </c>
      <c r="DA54" s="73" t="s">
        <v>1989</v>
      </c>
    </row>
    <row r="55" spans="1:105" ht="12" customHeight="1" x14ac:dyDescent="0.25">
      <c r="A55" s="60" t="s">
        <v>1898</v>
      </c>
      <c r="B55" s="264">
        <v>41.332832306081841</v>
      </c>
      <c r="C55" s="264">
        <v>42.004017712536601</v>
      </c>
      <c r="D55" s="264">
        <v>43.278705319447212</v>
      </c>
      <c r="E55" s="264">
        <v>44.296312780073443</v>
      </c>
      <c r="F55" s="264">
        <v>41.590621170544317</v>
      </c>
      <c r="G55" s="264">
        <v>45.096062684014022</v>
      </c>
      <c r="H55" s="264">
        <v>43.881359972367683</v>
      </c>
      <c r="I55" s="264">
        <v>40.90777673884395</v>
      </c>
      <c r="J55" s="264">
        <v>42.81080186537671</v>
      </c>
      <c r="K55" s="264">
        <v>38.263642215753528</v>
      </c>
      <c r="L55" s="264">
        <v>42.751067316944003</v>
      </c>
      <c r="M55" s="264">
        <v>44.653157179204861</v>
      </c>
      <c r="N55" s="264">
        <v>36.231836726349357</v>
      </c>
      <c r="O55" s="264">
        <v>44.386681499618369</v>
      </c>
      <c r="P55" s="264">
        <v>37.037402911578027</v>
      </c>
      <c r="Q55" s="264">
        <v>37.870349597995613</v>
      </c>
      <c r="R55" s="264">
        <v>38.115411584336393</v>
      </c>
      <c r="S55" s="264">
        <v>36.048840909836677</v>
      </c>
      <c r="T55" s="264">
        <v>39.341873350281489</v>
      </c>
      <c r="U55" s="264">
        <v>49.092453586147897</v>
      </c>
      <c r="V55" s="264">
        <v>50.422189890611591</v>
      </c>
      <c r="W55" s="264">
        <v>34.882015511428847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1006.9493941942221</v>
      </c>
      <c r="C56" s="263">
        <f t="shared" si="2"/>
        <v>1021.4718548018448</v>
      </c>
      <c r="D56" s="263">
        <f t="shared" si="2"/>
        <v>1035.3491151243716</v>
      </c>
      <c r="E56" s="263">
        <f t="shared" si="2"/>
        <v>1062.2715661241793</v>
      </c>
      <c r="F56" s="263">
        <f t="shared" si="2"/>
        <v>1100.1723268319272</v>
      </c>
      <c r="G56" s="263">
        <f t="shared" si="2"/>
        <v>1041.2418190594026</v>
      </c>
      <c r="H56" s="263">
        <f t="shared" si="2"/>
        <v>1058.4035898589184</v>
      </c>
      <c r="I56" s="263">
        <f t="shared" si="2"/>
        <v>1099.5314151914733</v>
      </c>
      <c r="J56" s="263">
        <f t="shared" si="2"/>
        <v>982.65194731841336</v>
      </c>
      <c r="K56" s="263">
        <f t="shared" si="2"/>
        <v>947.1841263341596</v>
      </c>
      <c r="L56" s="263">
        <f t="shared" si="2"/>
        <v>938.54192048185018</v>
      </c>
      <c r="M56" s="263">
        <f t="shared" si="2"/>
        <v>869.08463463318503</v>
      </c>
      <c r="N56" s="263">
        <f t="shared" si="2"/>
        <v>922.00068757038059</v>
      </c>
      <c r="O56" s="263">
        <f t="shared" si="2"/>
        <v>770.92575519558898</v>
      </c>
      <c r="P56" s="263">
        <f t="shared" si="2"/>
        <v>886.44728619824832</v>
      </c>
      <c r="Q56" s="263">
        <f t="shared" si="2"/>
        <v>984.17900181280481</v>
      </c>
      <c r="R56" s="263">
        <f t="shared" si="2"/>
        <v>960.15714224628221</v>
      </c>
      <c r="S56" s="263">
        <f t="shared" si="2"/>
        <v>956.64021084280125</v>
      </c>
      <c r="T56" s="263">
        <f t="shared" si="2"/>
        <v>849.99801951378208</v>
      </c>
      <c r="U56" s="263">
        <f t="shared" si="2"/>
        <v>870.15306113980637</v>
      </c>
      <c r="V56" s="263">
        <f t="shared" si="2"/>
        <v>866.7802784094149</v>
      </c>
      <c r="W56" s="263">
        <f t="shared" si="2"/>
        <v>1511.3238299734105</v>
      </c>
      <c r="DA56" s="70"/>
    </row>
    <row r="57" spans="1:105" ht="12" customHeight="1" x14ac:dyDescent="0.25">
      <c r="A57" s="60" t="s">
        <v>1901</v>
      </c>
      <c r="B57" s="264">
        <v>921.42215177451817</v>
      </c>
      <c r="C57" s="264">
        <v>934.55577368506522</v>
      </c>
      <c r="D57" s="264">
        <v>945.79540890708336</v>
      </c>
      <c r="E57" s="264">
        <v>970.61219341569665</v>
      </c>
      <c r="F57" s="264">
        <v>1014.111659300179</v>
      </c>
      <c r="G57" s="264">
        <v>947.92757780954025</v>
      </c>
      <c r="H57" s="264">
        <v>967.60285101115392</v>
      </c>
      <c r="I57" s="264">
        <v>1014.883711591461</v>
      </c>
      <c r="J57" s="264">
        <v>894.0664421633935</v>
      </c>
      <c r="K57" s="264">
        <v>868.00775198330166</v>
      </c>
      <c r="L57" s="264">
        <v>850.08001999942576</v>
      </c>
      <c r="M57" s="264">
        <v>776.68686787503702</v>
      </c>
      <c r="N57" s="264">
        <v>847.02859129451895</v>
      </c>
      <c r="O57" s="264">
        <v>679.07938859018577</v>
      </c>
      <c r="P57" s="264">
        <v>809.80828614238533</v>
      </c>
      <c r="Q57" s="264">
        <v>905.81644135236149</v>
      </c>
      <c r="R57" s="264">
        <v>881.28749154439561</v>
      </c>
      <c r="S57" s="264">
        <v>882.04677546887763</v>
      </c>
      <c r="T57" s="264">
        <v>768.59053419176348</v>
      </c>
      <c r="U57" s="264">
        <v>768.56935771131623</v>
      </c>
      <c r="V57" s="264">
        <v>762.44504132303382</v>
      </c>
      <c r="W57" s="264">
        <v>1439.144827706129</v>
      </c>
      <c r="DA57" s="72" t="s">
        <v>1991</v>
      </c>
    </row>
    <row r="58" spans="1:105" ht="12" customHeight="1" x14ac:dyDescent="0.25">
      <c r="A58" s="64" t="s">
        <v>30</v>
      </c>
      <c r="B58" s="231">
        <v>1.1657948484317571</v>
      </c>
      <c r="C58" s="231">
        <v>0.58375065674722615</v>
      </c>
      <c r="D58" s="231">
        <v>0.58231589208585777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4.1279033557748113</v>
      </c>
      <c r="C60" s="231">
        <v>4.1338060869091278</v>
      </c>
      <c r="D60" s="231">
        <v>3.542961755836231</v>
      </c>
      <c r="E60" s="231">
        <v>4.1245684340580908</v>
      </c>
      <c r="F60" s="231">
        <v>5.3512397806547023</v>
      </c>
      <c r="G60" s="231">
        <v>5.3543993679185622</v>
      </c>
      <c r="H60" s="231">
        <v>5.3575229179526023</v>
      </c>
      <c r="I60" s="231">
        <v>4.800867987630558</v>
      </c>
      <c r="J60" s="231">
        <v>4.1992600372469111</v>
      </c>
      <c r="K60" s="231">
        <v>3.6152451504132102</v>
      </c>
      <c r="L60" s="231">
        <v>4.8289129369173951</v>
      </c>
      <c r="M60" s="231">
        <v>3.6286113198672778</v>
      </c>
      <c r="N60" s="231">
        <v>3.615310857392922</v>
      </c>
      <c r="O60" s="231">
        <v>2.4174356156537229</v>
      </c>
      <c r="P60" s="231">
        <v>2.4081051041870989</v>
      </c>
      <c r="Q60" s="231">
        <v>3.1308941237507182</v>
      </c>
      <c r="R60" s="231">
        <v>3.7585612536351238</v>
      </c>
      <c r="S60" s="231">
        <v>4.4739303219519719</v>
      </c>
      <c r="T60" s="231">
        <v>3.8471040765112652</v>
      </c>
      <c r="U60" s="231">
        <v>4.0326442948832089</v>
      </c>
      <c r="V60" s="231">
        <v>9.5080743956027121</v>
      </c>
      <c r="W60" s="231">
        <v>22.889356989954202</v>
      </c>
      <c r="DA60" s="73" t="s">
        <v>1994</v>
      </c>
    </row>
    <row r="61" spans="1:105" ht="12" customHeight="1" x14ac:dyDescent="0.25">
      <c r="A61" s="64" t="s">
        <v>160</v>
      </c>
      <c r="B61" s="231">
        <v>9.5580954184179365</v>
      </c>
      <c r="C61" s="231">
        <v>8.0546381936610718</v>
      </c>
      <c r="D61" s="231">
        <v>9.5752796640220783</v>
      </c>
      <c r="E61" s="231">
        <v>11.564081510838429</v>
      </c>
      <c r="F61" s="231">
        <v>14.76824290492751</v>
      </c>
      <c r="G61" s="231">
        <v>13.45102599340305</v>
      </c>
      <c r="H61" s="231">
        <v>10.911484220094581</v>
      </c>
      <c r="I61" s="231">
        <v>9.8807059652299127</v>
      </c>
      <c r="J61" s="231">
        <v>10.04919827482821</v>
      </c>
      <c r="K61" s="231">
        <v>8.0704353205539583</v>
      </c>
      <c r="L61" s="231">
        <v>12.80914925472875</v>
      </c>
      <c r="M61" s="231">
        <v>9.3048807361963046</v>
      </c>
      <c r="N61" s="231">
        <v>6.9508100863236413</v>
      </c>
      <c r="O61" s="231">
        <v>6.764010848057131</v>
      </c>
      <c r="P61" s="231">
        <v>7.5072256950037017</v>
      </c>
      <c r="Q61" s="231">
        <v>8.2416798875968738</v>
      </c>
      <c r="R61" s="231">
        <v>7.2555030550834401</v>
      </c>
      <c r="S61" s="231">
        <v>6.8184168223097608</v>
      </c>
      <c r="T61" s="231">
        <v>6.4797261625298637</v>
      </c>
      <c r="U61" s="231">
        <v>6.3418031701349324</v>
      </c>
      <c r="V61" s="231">
        <v>15.89596292788228</v>
      </c>
      <c r="W61" s="231">
        <v>23.32051460128746</v>
      </c>
      <c r="DA61" s="73" t="s">
        <v>1995</v>
      </c>
    </row>
    <row r="62" spans="1:105" ht="12" customHeight="1" x14ac:dyDescent="0.25">
      <c r="A62" s="64" t="s">
        <v>70</v>
      </c>
      <c r="B62" s="231">
        <v>60.49010209739464</v>
      </c>
      <c r="C62" s="231">
        <v>76.398850166593363</v>
      </c>
      <c r="D62" s="231">
        <v>74.583547949890857</v>
      </c>
      <c r="E62" s="231">
        <v>77.581272964717044</v>
      </c>
      <c r="F62" s="231">
        <v>80.562157790713215</v>
      </c>
      <c r="G62" s="231">
        <v>76.055508508612462</v>
      </c>
      <c r="H62" s="231">
        <v>78.833975656437673</v>
      </c>
      <c r="I62" s="231">
        <v>84.067394523298063</v>
      </c>
      <c r="J62" s="231">
        <v>87.252185287019927</v>
      </c>
      <c r="K62" s="231">
        <v>51.659277642000163</v>
      </c>
      <c r="L62" s="231">
        <v>18.944819020047621</v>
      </c>
      <c r="M62" s="231">
        <v>9.2589709551609047</v>
      </c>
      <c r="N62" s="231">
        <v>16.605075535075759</v>
      </c>
      <c r="O62" s="231">
        <v>21.743997529651569</v>
      </c>
      <c r="P62" s="231">
        <v>19.816680003240361</v>
      </c>
      <c r="Q62" s="231">
        <v>23.008294931163761</v>
      </c>
      <c r="R62" s="231">
        <v>25.894534100240421</v>
      </c>
      <c r="S62" s="231">
        <v>17.624082679392199</v>
      </c>
      <c r="T62" s="231">
        <v>14.724734243733399</v>
      </c>
      <c r="U62" s="231">
        <v>7.8910744945716544</v>
      </c>
      <c r="V62" s="231">
        <v>9.0456247236568998</v>
      </c>
      <c r="W62" s="231">
        <v>48.295720358696883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846.08025605449905</v>
      </c>
      <c r="C64" s="231">
        <v>845.38472858115449</v>
      </c>
      <c r="D64" s="231">
        <v>857.51130364524829</v>
      </c>
      <c r="E64" s="231">
        <v>877.34227050608308</v>
      </c>
      <c r="F64" s="231">
        <v>525.57921932818761</v>
      </c>
      <c r="G64" s="231">
        <v>457.84917562772489</v>
      </c>
      <c r="H64" s="231">
        <v>465.06097485146478</v>
      </c>
      <c r="I64" s="231">
        <v>487.80277489558682</v>
      </c>
      <c r="J64" s="231">
        <v>433.83448646888718</v>
      </c>
      <c r="K64" s="231">
        <v>501.16968218116381</v>
      </c>
      <c r="L64" s="231">
        <v>525.30790066963414</v>
      </c>
      <c r="M64" s="231">
        <v>424.43102026791598</v>
      </c>
      <c r="N64" s="231">
        <v>348.43748507161132</v>
      </c>
      <c r="O64" s="231">
        <v>332.50577106407258</v>
      </c>
      <c r="P64" s="231">
        <v>313.07566221224278</v>
      </c>
      <c r="Q64" s="231">
        <v>329.18029297646581</v>
      </c>
      <c r="R64" s="231">
        <v>337.06208885368278</v>
      </c>
      <c r="S64" s="231">
        <v>359.50711220320107</v>
      </c>
      <c r="T64" s="231">
        <v>347.86153801406721</v>
      </c>
      <c r="U64" s="231">
        <v>357.37754886492661</v>
      </c>
      <c r="V64" s="231">
        <v>353.12450154891991</v>
      </c>
      <c r="W64" s="231">
        <v>932.97236928083589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1.1844102534733289E-2</v>
      </c>
      <c r="R66" s="231">
        <v>2.3697526958402462E-2</v>
      </c>
      <c r="S66" s="231">
        <v>2.604833070825292E-2</v>
      </c>
      <c r="T66" s="231">
        <v>3.6034672959514208E-2</v>
      </c>
      <c r="U66" s="231">
        <v>3.6893605308149342E-2</v>
      </c>
      <c r="V66" s="231">
        <v>3.755530997140865E-2</v>
      </c>
      <c r="W66" s="231">
        <v>4.5052963715561223E-2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387.85079949569632</v>
      </c>
      <c r="G67" s="231">
        <v>395.2174683118813</v>
      </c>
      <c r="H67" s="231">
        <v>407.43889336520442</v>
      </c>
      <c r="I67" s="231">
        <v>428.33196821971592</v>
      </c>
      <c r="J67" s="231">
        <v>358.73131209541128</v>
      </c>
      <c r="K67" s="231">
        <v>303.49311168917052</v>
      </c>
      <c r="L67" s="231">
        <v>288.18923811809788</v>
      </c>
      <c r="M67" s="231">
        <v>330.06338459589648</v>
      </c>
      <c r="N67" s="231">
        <v>471.41990974411539</v>
      </c>
      <c r="O67" s="231">
        <v>315.64817353275077</v>
      </c>
      <c r="P67" s="231">
        <v>467.00061312771129</v>
      </c>
      <c r="Q67" s="231">
        <v>542.24343533084959</v>
      </c>
      <c r="R67" s="231">
        <v>507.2931067547953</v>
      </c>
      <c r="S67" s="231">
        <v>493.59718511131439</v>
      </c>
      <c r="T67" s="231">
        <v>395.64139702196229</v>
      </c>
      <c r="U67" s="231">
        <v>392.88939328149172</v>
      </c>
      <c r="V67" s="231">
        <v>374.8333224170006</v>
      </c>
      <c r="W67" s="231">
        <v>411.62181351163969</v>
      </c>
      <c r="DA67" s="73" t="s">
        <v>2001</v>
      </c>
    </row>
    <row r="68" spans="1:105" ht="12" customHeight="1" x14ac:dyDescent="0.25">
      <c r="A68" s="60" t="s">
        <v>1913</v>
      </c>
      <c r="B68" s="264">
        <v>85.527242419703896</v>
      </c>
      <c r="C68" s="264">
        <v>86.916081116779523</v>
      </c>
      <c r="D68" s="264">
        <v>89.553706217288138</v>
      </c>
      <c r="E68" s="264">
        <v>91.659372708482678</v>
      </c>
      <c r="F68" s="264">
        <v>86.06066753174828</v>
      </c>
      <c r="G68" s="264">
        <v>93.31424124986242</v>
      </c>
      <c r="H68" s="264">
        <v>90.800738847764521</v>
      </c>
      <c r="I68" s="264">
        <v>84.647703600012335</v>
      </c>
      <c r="J68" s="264">
        <v>88.58550515501986</v>
      </c>
      <c r="K68" s="264">
        <v>79.176374350857884</v>
      </c>
      <c r="L68" s="264">
        <v>88.461900482424412</v>
      </c>
      <c r="M68" s="264">
        <v>92.397766758148038</v>
      </c>
      <c r="N68" s="264">
        <v>74.972096275861645</v>
      </c>
      <c r="O68" s="264">
        <v>91.84636660540319</v>
      </c>
      <c r="P68" s="264">
        <v>76.639000055862951</v>
      </c>
      <c r="Q68" s="264">
        <v>78.362560460443362</v>
      </c>
      <c r="R68" s="264">
        <v>78.869650701886599</v>
      </c>
      <c r="S68" s="264">
        <v>74.593435373923654</v>
      </c>
      <c r="T68" s="264">
        <v>81.407485322018587</v>
      </c>
      <c r="U68" s="264">
        <v>101.5837034284901</v>
      </c>
      <c r="V68" s="264">
        <v>104.3352370863811</v>
      </c>
      <c r="W68" s="264">
        <v>72.179002267281504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125.82132372191353</v>
      </c>
      <c r="C69" s="263">
        <f t="shared" si="3"/>
        <v>127.66721086090152</v>
      </c>
      <c r="D69" s="263">
        <f t="shared" si="3"/>
        <v>129.24665458145898</v>
      </c>
      <c r="E69" s="263">
        <f t="shared" si="3"/>
        <v>132.63341050859009</v>
      </c>
      <c r="F69" s="263">
        <f t="shared" si="3"/>
        <v>138.36053572129646</v>
      </c>
      <c r="G69" s="263">
        <f t="shared" si="3"/>
        <v>129.76798279929551</v>
      </c>
      <c r="H69" s="263">
        <f t="shared" si="3"/>
        <v>132.31511285772871</v>
      </c>
      <c r="I69" s="263">
        <f t="shared" si="3"/>
        <v>138.4322119589701</v>
      </c>
      <c r="J69" s="263">
        <f t="shared" si="3"/>
        <v>122.45914499145908</v>
      </c>
      <c r="K69" s="263">
        <f t="shared" si="3"/>
        <v>118.5370936921509</v>
      </c>
      <c r="L69" s="263">
        <f t="shared" si="3"/>
        <v>116.34686061496237</v>
      </c>
      <c r="M69" s="263">
        <f t="shared" si="3"/>
        <v>106.67599248397576</v>
      </c>
      <c r="N69" s="263">
        <f t="shared" si="3"/>
        <v>115.52433001515926</v>
      </c>
      <c r="O69" s="263">
        <f t="shared" si="3"/>
        <v>93.695430565379453</v>
      </c>
      <c r="P69" s="263">
        <f t="shared" si="3"/>
        <v>110.63153410578211</v>
      </c>
      <c r="Q69" s="263">
        <f t="shared" si="3"/>
        <v>123.56624893241734</v>
      </c>
      <c r="R69" s="263">
        <f t="shared" si="3"/>
        <v>120.25972802325128</v>
      </c>
      <c r="S69" s="263">
        <f t="shared" si="3"/>
        <v>120.18678148798725</v>
      </c>
      <c r="T69" s="263">
        <f t="shared" si="3"/>
        <v>105.26411163264945</v>
      </c>
      <c r="U69" s="263">
        <f t="shared" si="3"/>
        <v>105.91455973461578</v>
      </c>
      <c r="V69" s="263">
        <f t="shared" si="3"/>
        <v>105.2052868269748</v>
      </c>
      <c r="W69" s="263">
        <f t="shared" si="3"/>
        <v>194.40329521186413</v>
      </c>
      <c r="DA69" s="70"/>
    </row>
    <row r="70" spans="1:105" ht="12" customHeight="1" x14ac:dyDescent="0.25">
      <c r="A70" s="60" t="s">
        <v>1916</v>
      </c>
      <c r="B70" s="264">
        <v>104.51316073368351</v>
      </c>
      <c r="C70" s="264">
        <v>106.00285395964831</v>
      </c>
      <c r="D70" s="264">
        <v>107.2777199917754</v>
      </c>
      <c r="E70" s="264">
        <v>110.0925867531691</v>
      </c>
      <c r="F70" s="264">
        <v>115.02655394839969</v>
      </c>
      <c r="G70" s="264">
        <v>107.51956322376699</v>
      </c>
      <c r="H70" s="264">
        <v>109.75124930450561</v>
      </c>
      <c r="I70" s="264">
        <v>115.1141246944016</v>
      </c>
      <c r="J70" s="264">
        <v>101.41031404168091</v>
      </c>
      <c r="K70" s="264">
        <v>98.454582979587201</v>
      </c>
      <c r="L70" s="264">
        <v>96.421113379564275</v>
      </c>
      <c r="M70" s="264">
        <v>88.096427143233143</v>
      </c>
      <c r="N70" s="264">
        <v>96.075002253313244</v>
      </c>
      <c r="O70" s="264">
        <v>77.025208428053276</v>
      </c>
      <c r="P70" s="264">
        <v>91.853254678187</v>
      </c>
      <c r="Q70" s="264">
        <v>102.7430685793185</v>
      </c>
      <c r="R70" s="264">
        <v>99.960849735359432</v>
      </c>
      <c r="S70" s="264">
        <v>100.0469722175345</v>
      </c>
      <c r="T70" s="264">
        <v>87.178092998602551</v>
      </c>
      <c r="U70" s="264">
        <v>87.175691036700016</v>
      </c>
      <c r="V70" s="264">
        <v>86.481034779695761</v>
      </c>
      <c r="W70" s="264">
        <v>163.23633462407449</v>
      </c>
      <c r="DA70" s="72" t="s">
        <v>2003</v>
      </c>
    </row>
    <row r="71" spans="1:105" ht="12" customHeight="1" x14ac:dyDescent="0.25">
      <c r="A71" s="64" t="s">
        <v>30</v>
      </c>
      <c r="B71" s="231">
        <v>0.1322313601230462</v>
      </c>
      <c r="C71" s="231">
        <v>6.621245875142133E-2</v>
      </c>
      <c r="D71" s="231">
        <v>6.6049719241219815E-2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0.46821126026149362</v>
      </c>
      <c r="C73" s="231">
        <v>0.46888078300589547</v>
      </c>
      <c r="D73" s="231">
        <v>0.40186371767586782</v>
      </c>
      <c r="E73" s="231">
        <v>0.46783299367788428</v>
      </c>
      <c r="F73" s="231">
        <v>0.60696932697240691</v>
      </c>
      <c r="G73" s="231">
        <v>0.60732770608335396</v>
      </c>
      <c r="H73" s="231">
        <v>0.6076819976381409</v>
      </c>
      <c r="I73" s="231">
        <v>0.54454289674513146</v>
      </c>
      <c r="J73" s="231">
        <v>0.476304957928468</v>
      </c>
      <c r="K73" s="231">
        <v>0.41006252863483073</v>
      </c>
      <c r="L73" s="231">
        <v>0.54772392108553658</v>
      </c>
      <c r="M73" s="231">
        <v>0.41157859878124109</v>
      </c>
      <c r="N73" s="231">
        <v>0.41006998150984431</v>
      </c>
      <c r="O73" s="231">
        <v>0.27419987307183369</v>
      </c>
      <c r="P73" s="231">
        <v>0.27314155116936939</v>
      </c>
      <c r="Q73" s="231">
        <v>0.35512456496246469</v>
      </c>
      <c r="R73" s="231">
        <v>0.42631829034287178</v>
      </c>
      <c r="S73" s="231">
        <v>0.50745968929547713</v>
      </c>
      <c r="T73" s="231">
        <v>0.4363613420116933</v>
      </c>
      <c r="U73" s="231">
        <v>0.45740641307702973</v>
      </c>
      <c r="V73" s="231">
        <v>1.0784621420938241</v>
      </c>
      <c r="W73" s="231">
        <v>2.5962465104346149</v>
      </c>
      <c r="DA73" s="73" t="s">
        <v>2006</v>
      </c>
    </row>
    <row r="74" spans="1:105" ht="12" customHeight="1" x14ac:dyDescent="0.25">
      <c r="A74" s="64" t="s">
        <v>160</v>
      </c>
      <c r="B74" s="231">
        <v>1.084135822922403</v>
      </c>
      <c r="C74" s="231">
        <v>0.91360479511433257</v>
      </c>
      <c r="D74" s="231">
        <v>1.0860849618913899</v>
      </c>
      <c r="E74" s="231">
        <v>1.3116666528497261</v>
      </c>
      <c r="F74" s="231">
        <v>1.675101625790385</v>
      </c>
      <c r="G74" s="231">
        <v>1.525695077955435</v>
      </c>
      <c r="H74" s="231">
        <v>1.237645200890354</v>
      </c>
      <c r="I74" s="231">
        <v>1.12072822290802</v>
      </c>
      <c r="J74" s="231">
        <v>1.1398396191356031</v>
      </c>
      <c r="K74" s="231">
        <v>0.91539659885912694</v>
      </c>
      <c r="L74" s="231">
        <v>1.4528896145409891</v>
      </c>
      <c r="M74" s="231">
        <v>1.055414713133374</v>
      </c>
      <c r="N74" s="231">
        <v>0.78840206997652196</v>
      </c>
      <c r="O74" s="231">
        <v>0.76721419341388541</v>
      </c>
      <c r="P74" s="231">
        <v>0.85151402559069533</v>
      </c>
      <c r="Q74" s="231">
        <v>0.93482017243575377</v>
      </c>
      <c r="R74" s="231">
        <v>0.82296215208122137</v>
      </c>
      <c r="S74" s="231">
        <v>0.77338524141939202</v>
      </c>
      <c r="T74" s="231">
        <v>0.73496893973139432</v>
      </c>
      <c r="U74" s="231">
        <v>0.7193248966125253</v>
      </c>
      <c r="V74" s="231">
        <v>1.803014313579236</v>
      </c>
      <c r="W74" s="231">
        <v>2.6451509617201001</v>
      </c>
      <c r="DA74" s="73" t="s">
        <v>2007</v>
      </c>
    </row>
    <row r="75" spans="1:105" ht="12" customHeight="1" x14ac:dyDescent="0.25">
      <c r="A75" s="64" t="s">
        <v>70</v>
      </c>
      <c r="B75" s="231">
        <v>6.8611458397507654</v>
      </c>
      <c r="C75" s="231">
        <v>8.6656103198219103</v>
      </c>
      <c r="D75" s="231">
        <v>8.4597079850570474</v>
      </c>
      <c r="E75" s="231">
        <v>8.7997277205350137</v>
      </c>
      <c r="F75" s="231">
        <v>9.1378373420021681</v>
      </c>
      <c r="G75" s="231">
        <v>8.6266664743564867</v>
      </c>
      <c r="H75" s="231">
        <v>8.941816683253327</v>
      </c>
      <c r="I75" s="231">
        <v>9.5354220639851732</v>
      </c>
      <c r="J75" s="231">
        <v>9.8966599052406607</v>
      </c>
      <c r="K75" s="231">
        <v>5.8595013992083356</v>
      </c>
      <c r="L75" s="231">
        <v>2.1488336388479889</v>
      </c>
      <c r="M75" s="231">
        <v>1.050207353710378</v>
      </c>
      <c r="N75" s="231">
        <v>1.8834460676359031</v>
      </c>
      <c r="O75" s="231">
        <v>2.4663330531317689</v>
      </c>
      <c r="P75" s="231">
        <v>2.247725278145313</v>
      </c>
      <c r="Q75" s="231">
        <v>2.609737156544031</v>
      </c>
      <c r="R75" s="231">
        <v>2.9371115067402251</v>
      </c>
      <c r="S75" s="231">
        <v>1.999027896505128</v>
      </c>
      <c r="T75" s="231">
        <v>1.670166615608645</v>
      </c>
      <c r="U75" s="231">
        <v>0.89505243109724597</v>
      </c>
      <c r="V75" s="231">
        <v>1.0260083598592289</v>
      </c>
      <c r="W75" s="231">
        <v>5.4779867999447722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95.967436450625797</v>
      </c>
      <c r="C77" s="231">
        <v>95.888545602954778</v>
      </c>
      <c r="D77" s="231">
        <v>97.264013607909874</v>
      </c>
      <c r="E77" s="231">
        <v>99.51335938610643</v>
      </c>
      <c r="F77" s="231">
        <v>59.614309599724827</v>
      </c>
      <c r="G77" s="231">
        <v>51.931966679996449</v>
      </c>
      <c r="H77" s="231">
        <v>52.749971684541023</v>
      </c>
      <c r="I77" s="231">
        <v>55.329481411767823</v>
      </c>
      <c r="J77" s="231">
        <v>49.208078326331957</v>
      </c>
      <c r="K77" s="231">
        <v>56.845635247400381</v>
      </c>
      <c r="L77" s="231">
        <v>59.58353502965744</v>
      </c>
      <c r="M77" s="231">
        <v>48.14148146557369</v>
      </c>
      <c r="N77" s="231">
        <v>39.52184437154839</v>
      </c>
      <c r="O77" s="231">
        <v>37.714774958656278</v>
      </c>
      <c r="P77" s="231">
        <v>35.510896871295976</v>
      </c>
      <c r="Q77" s="231">
        <v>37.337579527423102</v>
      </c>
      <c r="R77" s="231">
        <v>38.231579522755602</v>
      </c>
      <c r="S77" s="231">
        <v>40.777427078603708</v>
      </c>
      <c r="T77" s="231">
        <v>39.456517043262131</v>
      </c>
      <c r="U77" s="231">
        <v>40.535879385142053</v>
      </c>
      <c r="V77" s="231">
        <v>40.053473555317218</v>
      </c>
      <c r="W77" s="231">
        <v>105.8232548489834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1.343428296763726E-3</v>
      </c>
      <c r="R79" s="231">
        <v>2.687913937411383E-3</v>
      </c>
      <c r="S79" s="231">
        <v>2.9545560294083088E-3</v>
      </c>
      <c r="T79" s="231">
        <v>4.0872661458708119E-3</v>
      </c>
      <c r="U79" s="231">
        <v>4.1846913428224839E-3</v>
      </c>
      <c r="V79" s="231">
        <v>4.2597458069421751E-3</v>
      </c>
      <c r="W79" s="231">
        <v>5.1101741251446658E-3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43.992336053909888</v>
      </c>
      <c r="G80" s="231">
        <v>44.827907285375318</v>
      </c>
      <c r="H80" s="231">
        <v>46.214133738182781</v>
      </c>
      <c r="I80" s="231">
        <v>48.583950098995423</v>
      </c>
      <c r="J80" s="231">
        <v>40.689431233044232</v>
      </c>
      <c r="K80" s="231">
        <v>34.423987205484522</v>
      </c>
      <c r="L80" s="231">
        <v>32.688131175432311</v>
      </c>
      <c r="M80" s="231">
        <v>37.437745012034448</v>
      </c>
      <c r="N80" s="231">
        <v>53.471239762642583</v>
      </c>
      <c r="O80" s="231">
        <v>35.802686349779513</v>
      </c>
      <c r="P80" s="231">
        <v>52.96997695198565</v>
      </c>
      <c r="Q80" s="231">
        <v>61.504463729656393</v>
      </c>
      <c r="R80" s="231">
        <v>57.540190349502097</v>
      </c>
      <c r="S80" s="231">
        <v>55.986717755681347</v>
      </c>
      <c r="T80" s="231">
        <v>44.875991791842821</v>
      </c>
      <c r="U80" s="231">
        <v>44.56384321942835</v>
      </c>
      <c r="V80" s="231">
        <v>42.51581666303931</v>
      </c>
      <c r="W80" s="231">
        <v>46.688585328866438</v>
      </c>
      <c r="DA80" s="73" t="s">
        <v>2013</v>
      </c>
    </row>
    <row r="81" spans="1:105" ht="12" customHeight="1" x14ac:dyDescent="0.25">
      <c r="A81" s="61" t="s">
        <v>1928</v>
      </c>
      <c r="B81" s="265">
        <v>21.30816298823002</v>
      </c>
      <c r="C81" s="265">
        <v>21.664356901253221</v>
      </c>
      <c r="D81" s="265">
        <v>21.968934589683581</v>
      </c>
      <c r="E81" s="265">
        <v>22.540823755420991</v>
      </c>
      <c r="F81" s="265">
        <v>23.333981772896749</v>
      </c>
      <c r="G81" s="265">
        <v>22.24841957552853</v>
      </c>
      <c r="H81" s="265">
        <v>22.563863553223111</v>
      </c>
      <c r="I81" s="265">
        <v>23.318087264568511</v>
      </c>
      <c r="J81" s="265">
        <v>21.048830949778171</v>
      </c>
      <c r="K81" s="265">
        <v>20.0825107125637</v>
      </c>
      <c r="L81" s="265">
        <v>19.925747235398092</v>
      </c>
      <c r="M81" s="265">
        <v>18.579565340742619</v>
      </c>
      <c r="N81" s="265">
        <v>19.449327761846021</v>
      </c>
      <c r="O81" s="265">
        <v>16.670222137326181</v>
      </c>
      <c r="P81" s="265">
        <v>18.778279427595109</v>
      </c>
      <c r="Q81" s="265">
        <v>20.823180353098831</v>
      </c>
      <c r="R81" s="265">
        <v>20.29887828789186</v>
      </c>
      <c r="S81" s="265">
        <v>20.139809270452751</v>
      </c>
      <c r="T81" s="265">
        <v>18.086018634046891</v>
      </c>
      <c r="U81" s="265">
        <v>18.73886869791577</v>
      </c>
      <c r="V81" s="265">
        <v>18.72425204727903</v>
      </c>
      <c r="W81" s="265">
        <v>31.166960587789649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273.60644070634618</v>
      </c>
      <c r="C83" s="225">
        <v>278.23033360196968</v>
      </c>
      <c r="D83" s="225">
        <v>282.27748925103998</v>
      </c>
      <c r="E83" s="225">
        <v>291.63961645945238</v>
      </c>
      <c r="F83" s="225">
        <v>301.81632785303879</v>
      </c>
      <c r="G83" s="225">
        <v>289.02083217258911</v>
      </c>
      <c r="H83" s="225">
        <v>294.7828913217154</v>
      </c>
      <c r="I83" s="225">
        <v>301.2145588519939</v>
      </c>
      <c r="J83" s="225">
        <v>276.02924624199602</v>
      </c>
      <c r="K83" s="225">
        <v>260.69445045396009</v>
      </c>
      <c r="L83" s="225">
        <v>258.70319640428647</v>
      </c>
      <c r="M83" s="225">
        <v>241.9183659605396</v>
      </c>
      <c r="N83" s="225">
        <v>253.32850926731541</v>
      </c>
      <c r="O83" s="225">
        <v>218.38659861876181</v>
      </c>
      <c r="P83" s="225">
        <v>230.1184434371543</v>
      </c>
      <c r="Q83" s="225">
        <v>233.21361284608781</v>
      </c>
      <c r="R83" s="225">
        <v>235.69886316467549</v>
      </c>
      <c r="S83" s="225">
        <v>258.10090834335352</v>
      </c>
      <c r="T83" s="225">
        <v>242.39729234918209</v>
      </c>
      <c r="U83" s="225">
        <v>208.37188352806371</v>
      </c>
      <c r="V83" s="225">
        <v>211.35268570151109</v>
      </c>
      <c r="W83" s="225">
        <v>347.87919344775969</v>
      </c>
      <c r="DA83" s="89" t="s">
        <v>2015</v>
      </c>
    </row>
    <row r="84" spans="1:105" ht="12" customHeight="1" x14ac:dyDescent="0.25">
      <c r="A84" s="55" t="s">
        <v>92</v>
      </c>
      <c r="B84" s="261">
        <v>7.6638607873337072</v>
      </c>
      <c r="C84" s="261">
        <v>7.7915670710607356</v>
      </c>
      <c r="D84" s="261">
        <v>7.90366031547725</v>
      </c>
      <c r="E84" s="261">
        <v>8.1660513324946411</v>
      </c>
      <c r="F84" s="261">
        <v>8.4127857315504606</v>
      </c>
      <c r="G84" s="261">
        <v>8.0285520879252559</v>
      </c>
      <c r="H84" s="261">
        <v>8.1940506315933241</v>
      </c>
      <c r="I84" s="261">
        <v>8.389148140493683</v>
      </c>
      <c r="J84" s="261">
        <v>7.6661934148857362</v>
      </c>
      <c r="K84" s="261">
        <v>7.2656319398223488</v>
      </c>
      <c r="L84" s="261">
        <v>7.20175801148737</v>
      </c>
      <c r="M84" s="261">
        <v>6.7070687799643203</v>
      </c>
      <c r="N84" s="261">
        <v>7.0345771951421971</v>
      </c>
      <c r="O84" s="261">
        <v>6.0320753802694176</v>
      </c>
      <c r="P84" s="261">
        <v>6.3809805438916642</v>
      </c>
      <c r="Q84" s="261">
        <v>6.4743506985482098</v>
      </c>
      <c r="R84" s="261">
        <v>6.5044365128348183</v>
      </c>
      <c r="S84" s="261">
        <v>7.1027587971387272</v>
      </c>
      <c r="T84" s="261">
        <v>6.6856795303167624</v>
      </c>
      <c r="U84" s="261">
        <v>5.7624188701701771</v>
      </c>
      <c r="V84" s="261">
        <v>5.8414893907257293</v>
      </c>
      <c r="W84" s="261">
        <v>9.5367122167234175</v>
      </c>
      <c r="DA84" s="67" t="s">
        <v>2016</v>
      </c>
    </row>
    <row r="85" spans="1:105" ht="12" customHeight="1" x14ac:dyDescent="0.25">
      <c r="A85" s="202" t="s">
        <v>93</v>
      </c>
      <c r="B85" s="226">
        <v>0.84889044713895068</v>
      </c>
      <c r="C85" s="226">
        <v>0.8630358820970937</v>
      </c>
      <c r="D85" s="226">
        <v>0.87545193283372191</v>
      </c>
      <c r="E85" s="226">
        <v>0.90451577336293243</v>
      </c>
      <c r="F85" s="226">
        <v>0.93184540266481408</v>
      </c>
      <c r="G85" s="226">
        <v>0.88928561738245326</v>
      </c>
      <c r="H85" s="226">
        <v>0.90761712634819824</v>
      </c>
      <c r="I85" s="226">
        <v>0.92922717592527848</v>
      </c>
      <c r="J85" s="226">
        <v>0.84914882151455595</v>
      </c>
      <c r="K85" s="226">
        <v>0.80478047778952611</v>
      </c>
      <c r="L85" s="226">
        <v>0.79770545788905844</v>
      </c>
      <c r="M85" s="226">
        <v>0.74291101751555011</v>
      </c>
      <c r="N85" s="226">
        <v>0.77918761135211978</v>
      </c>
      <c r="O85" s="226">
        <v>0.66814511756211536</v>
      </c>
      <c r="P85" s="226">
        <v>0.70679173035626786</v>
      </c>
      <c r="Q85" s="226">
        <v>0.71713391095365375</v>
      </c>
      <c r="R85" s="226">
        <v>0.73457875858841393</v>
      </c>
      <c r="S85" s="226">
        <v>0.81229348707712623</v>
      </c>
      <c r="T85" s="226">
        <v>0.75130223175451516</v>
      </c>
      <c r="U85" s="226">
        <v>0.63827651193577095</v>
      </c>
      <c r="V85" s="226">
        <v>0.64703478813787096</v>
      </c>
      <c r="W85" s="226">
        <v>1.0817714268945151</v>
      </c>
      <c r="DA85" s="174" t="s">
        <v>2017</v>
      </c>
    </row>
    <row r="86" spans="1:105" ht="12" customHeight="1" x14ac:dyDescent="0.25">
      <c r="A86" s="202" t="s">
        <v>94</v>
      </c>
      <c r="B86" s="226">
        <v>36.936217515596802</v>
      </c>
      <c r="C86" s="226">
        <v>37.551701956760702</v>
      </c>
      <c r="D86" s="226">
        <v>38.091938865113747</v>
      </c>
      <c r="E86" s="226">
        <v>39.356540604058537</v>
      </c>
      <c r="F86" s="226">
        <v>40.545684781516449</v>
      </c>
      <c r="G86" s="226">
        <v>38.693858680864061</v>
      </c>
      <c r="H86" s="226">
        <v>39.491484104533193</v>
      </c>
      <c r="I86" s="226">
        <v>40.431762669796882</v>
      </c>
      <c r="J86" s="226">
        <v>36.947459687269188</v>
      </c>
      <c r="K86" s="226">
        <v>35.016941090720287</v>
      </c>
      <c r="L86" s="226">
        <v>34.709098689086957</v>
      </c>
      <c r="M86" s="226">
        <v>32.324928417054167</v>
      </c>
      <c r="N86" s="226">
        <v>33.903365499469793</v>
      </c>
      <c r="O86" s="226">
        <v>29.071776549534821</v>
      </c>
      <c r="P86" s="226">
        <v>30.753335932393821</v>
      </c>
      <c r="Q86" s="226">
        <v>31.203336322218089</v>
      </c>
      <c r="R86" s="226">
        <v>31.305274842549469</v>
      </c>
      <c r="S86" s="226">
        <v>34.144383336186998</v>
      </c>
      <c r="T86" s="226">
        <v>32.106297624603762</v>
      </c>
      <c r="U86" s="226">
        <v>27.67815125756146</v>
      </c>
      <c r="V86" s="226">
        <v>28.153241393357991</v>
      </c>
      <c r="W86" s="226">
        <v>45.903363711649277</v>
      </c>
      <c r="DA86" s="174" t="s">
        <v>2018</v>
      </c>
    </row>
    <row r="87" spans="1:105" ht="12" customHeight="1" x14ac:dyDescent="0.25">
      <c r="A87" s="202" t="s">
        <v>95</v>
      </c>
      <c r="B87" s="226">
        <v>11.577894997648791</v>
      </c>
      <c r="C87" s="226">
        <v>11.770822555254639</v>
      </c>
      <c r="D87" s="226">
        <v>11.940163289619891</v>
      </c>
      <c r="E87" s="226">
        <v>12.33656084010444</v>
      </c>
      <c r="F87" s="226">
        <v>12.70930573250874</v>
      </c>
      <c r="G87" s="226">
        <v>12.12883892812615</v>
      </c>
      <c r="H87" s="226">
        <v>12.378859748444221</v>
      </c>
      <c r="I87" s="226">
        <v>12.673596113708641</v>
      </c>
      <c r="J87" s="226">
        <v>11.58141892868244</v>
      </c>
      <c r="K87" s="226">
        <v>10.97628545521799</v>
      </c>
      <c r="L87" s="226">
        <v>10.87979027402003</v>
      </c>
      <c r="M87" s="226">
        <v>10.132456764451669</v>
      </c>
      <c r="N87" s="226">
        <v>10.627228022306809</v>
      </c>
      <c r="O87" s="226">
        <v>9.1127353834618621</v>
      </c>
      <c r="P87" s="226">
        <v>9.6398309897954455</v>
      </c>
      <c r="Q87" s="226">
        <v>9.7808865069199697</v>
      </c>
      <c r="R87" s="226">
        <v>10.018814280575519</v>
      </c>
      <c r="S87" s="226">
        <v>11.0787543108181</v>
      </c>
      <c r="T87" s="226">
        <v>10.2469033313661</v>
      </c>
      <c r="U87" s="226">
        <v>8.7053617572966555</v>
      </c>
      <c r="V87" s="226">
        <v>8.8248146296550196</v>
      </c>
      <c r="W87" s="226">
        <v>14.70555178886551</v>
      </c>
      <c r="DA87" s="174" t="s">
        <v>2019</v>
      </c>
    </row>
    <row r="88" spans="1:105" ht="12" customHeight="1" x14ac:dyDescent="0.25">
      <c r="A88" s="56" t="s">
        <v>96</v>
      </c>
      <c r="B88" s="262">
        <v>64.730386056521297</v>
      </c>
      <c r="C88" s="262">
        <v>65.855284645116299</v>
      </c>
      <c r="D88" s="262">
        <v>66.311269253190005</v>
      </c>
      <c r="E88" s="262">
        <v>68.585623627810918</v>
      </c>
      <c r="F88" s="262">
        <v>74.098720099781019</v>
      </c>
      <c r="G88" s="262">
        <v>67.943303864386664</v>
      </c>
      <c r="H88" s="262">
        <v>70.214274750603906</v>
      </c>
      <c r="I88" s="262">
        <v>74.397823742230486</v>
      </c>
      <c r="J88" s="262">
        <v>64.845297985344715</v>
      </c>
      <c r="K88" s="262">
        <v>62.394606874193762</v>
      </c>
      <c r="L88" s="262">
        <v>59.277080600357493</v>
      </c>
      <c r="M88" s="262">
        <v>54.134575800318707</v>
      </c>
      <c r="N88" s="262">
        <v>61.289936984741672</v>
      </c>
      <c r="O88" s="262">
        <v>48.438301147813903</v>
      </c>
      <c r="P88" s="262">
        <v>54.763318820726383</v>
      </c>
      <c r="Q88" s="262">
        <v>56.866699593145583</v>
      </c>
      <c r="R88" s="262">
        <v>57.669493349442803</v>
      </c>
      <c r="S88" s="262">
        <v>64.6761693082817</v>
      </c>
      <c r="T88" s="262">
        <v>56.60486864904216</v>
      </c>
      <c r="U88" s="262">
        <v>46.215219316776043</v>
      </c>
      <c r="V88" s="262">
        <v>46.564303227736318</v>
      </c>
      <c r="W88" s="262">
        <v>115.1600201242355</v>
      </c>
      <c r="DA88" s="68" t="s">
        <v>2020</v>
      </c>
    </row>
    <row r="89" spans="1:105" ht="12" customHeight="1" x14ac:dyDescent="0.25">
      <c r="A89" s="37" t="s">
        <v>160</v>
      </c>
      <c r="B89" s="228">
        <v>0.45243557990881528</v>
      </c>
      <c r="C89" s="228">
        <v>0.38635139491093301</v>
      </c>
      <c r="D89" s="228">
        <v>0.44831735998877109</v>
      </c>
      <c r="E89" s="228">
        <v>0.54705808349487173</v>
      </c>
      <c r="F89" s="228">
        <v>1.1090061010016321</v>
      </c>
      <c r="G89" s="228">
        <v>0.85251757033355391</v>
      </c>
      <c r="H89" s="228">
        <v>0.75086133269959365</v>
      </c>
      <c r="I89" s="228">
        <v>0.79437882893803458</v>
      </c>
      <c r="J89" s="228">
        <v>0.6403758498253721</v>
      </c>
      <c r="K89" s="228">
        <v>0.52149791770489151</v>
      </c>
      <c r="L89" s="228">
        <v>0.65419756592549327</v>
      </c>
      <c r="M89" s="228">
        <v>0.40910658068936101</v>
      </c>
      <c r="N89" s="228">
        <v>0.55126739905397493</v>
      </c>
      <c r="O89" s="228">
        <v>0.25117880243194868</v>
      </c>
      <c r="P89" s="228">
        <v>0.53170052568777482</v>
      </c>
      <c r="Q89" s="228">
        <v>0.63957911398149314</v>
      </c>
      <c r="R89" s="228">
        <v>0.54683851914812787</v>
      </c>
      <c r="S89" s="228">
        <v>0.58829848914123817</v>
      </c>
      <c r="T89" s="228">
        <v>0.38833959781613497</v>
      </c>
      <c r="U89" s="228">
        <v>0.22306957669506219</v>
      </c>
      <c r="V89" s="228">
        <v>0.52969588621796038</v>
      </c>
      <c r="W89" s="228">
        <v>2.3312511043107458</v>
      </c>
      <c r="DA89" s="69" t="s">
        <v>2021</v>
      </c>
    </row>
    <row r="90" spans="1:105" ht="12" customHeight="1" x14ac:dyDescent="0.25">
      <c r="A90" s="37" t="s">
        <v>162</v>
      </c>
      <c r="B90" s="228">
        <v>41.912991785549863</v>
      </c>
      <c r="C90" s="228">
        <v>42.436793197001698</v>
      </c>
      <c r="D90" s="228">
        <v>42.017059445856013</v>
      </c>
      <c r="E90" s="228">
        <v>43.435323690087493</v>
      </c>
      <c r="F90" s="228">
        <v>41.304275281215723</v>
      </c>
      <c r="G90" s="228">
        <v>30.36841151025088</v>
      </c>
      <c r="H90" s="228">
        <v>33.491725357926008</v>
      </c>
      <c r="I90" s="228">
        <v>41.04267557841743</v>
      </c>
      <c r="J90" s="228">
        <v>28.932057181749521</v>
      </c>
      <c r="K90" s="228">
        <v>33.89160380500909</v>
      </c>
      <c r="L90" s="228">
        <v>28.077231511696532</v>
      </c>
      <c r="M90" s="228">
        <v>19.529201413953292</v>
      </c>
      <c r="N90" s="228">
        <v>28.920345050228271</v>
      </c>
      <c r="O90" s="228">
        <v>12.921995636782359</v>
      </c>
      <c r="P90" s="228">
        <v>23.205377487281019</v>
      </c>
      <c r="Q90" s="228">
        <v>26.734007824209609</v>
      </c>
      <c r="R90" s="228">
        <v>26.58601158747587</v>
      </c>
      <c r="S90" s="228">
        <v>32.461858865926857</v>
      </c>
      <c r="T90" s="228">
        <v>21.817910163160761</v>
      </c>
      <c r="U90" s="228">
        <v>13.15547588397907</v>
      </c>
      <c r="V90" s="228">
        <v>12.31457203584503</v>
      </c>
      <c r="W90" s="228">
        <v>97.903862337214747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0.35271850705201491</v>
      </c>
      <c r="DA92" s="69" t="s">
        <v>2024</v>
      </c>
    </row>
    <row r="93" spans="1:105" ht="12" customHeight="1" x14ac:dyDescent="0.25">
      <c r="A93" s="37" t="s">
        <v>38</v>
      </c>
      <c r="B93" s="228">
        <v>22.364958691062629</v>
      </c>
      <c r="C93" s="228">
        <v>23.032140053203669</v>
      </c>
      <c r="D93" s="228">
        <v>23.845892447345211</v>
      </c>
      <c r="E93" s="228">
        <v>24.60324185422855</v>
      </c>
      <c r="F93" s="228">
        <v>31.68543871756366</v>
      </c>
      <c r="G93" s="228">
        <v>36.722374783802231</v>
      </c>
      <c r="H93" s="228">
        <v>35.971688059978298</v>
      </c>
      <c r="I93" s="228">
        <v>32.560769334875019</v>
      </c>
      <c r="J93" s="228">
        <v>35.272864953769819</v>
      </c>
      <c r="K93" s="228">
        <v>27.981505151479769</v>
      </c>
      <c r="L93" s="228">
        <v>30.545651522735469</v>
      </c>
      <c r="M93" s="228">
        <v>34.196267805676072</v>
      </c>
      <c r="N93" s="228">
        <v>31.818324535459421</v>
      </c>
      <c r="O93" s="228">
        <v>35.265126708599603</v>
      </c>
      <c r="P93" s="228">
        <v>31.026240807757581</v>
      </c>
      <c r="Q93" s="228">
        <v>29.49311265495448</v>
      </c>
      <c r="R93" s="228">
        <v>30.536643242818801</v>
      </c>
      <c r="S93" s="228">
        <v>31.626011953213599</v>
      </c>
      <c r="T93" s="228">
        <v>34.398618888065258</v>
      </c>
      <c r="U93" s="228">
        <v>32.836673856101903</v>
      </c>
      <c r="V93" s="228">
        <v>33.720035305673328</v>
      </c>
      <c r="W93" s="228">
        <v>14.57218817565794</v>
      </c>
      <c r="DA93" s="69" t="s">
        <v>2025</v>
      </c>
    </row>
    <row r="94" spans="1:105" ht="12" customHeight="1" x14ac:dyDescent="0.25">
      <c r="A94" s="132" t="s">
        <v>1941</v>
      </c>
      <c r="B94" s="318">
        <v>151.84919090210661</v>
      </c>
      <c r="C94" s="318">
        <v>154.39792149168031</v>
      </c>
      <c r="D94" s="318">
        <v>157.15500559480529</v>
      </c>
      <c r="E94" s="318">
        <v>162.29032428162091</v>
      </c>
      <c r="F94" s="318">
        <v>165.11798610501731</v>
      </c>
      <c r="G94" s="318">
        <v>161.33699299390449</v>
      </c>
      <c r="H94" s="318">
        <v>163.59660496019259</v>
      </c>
      <c r="I94" s="318">
        <v>164.39300100983891</v>
      </c>
      <c r="J94" s="318">
        <v>154.13972740429941</v>
      </c>
      <c r="K94" s="318">
        <v>144.23620461621621</v>
      </c>
      <c r="L94" s="318">
        <v>145.8377633714455</v>
      </c>
      <c r="M94" s="318">
        <v>137.87642518123519</v>
      </c>
      <c r="N94" s="318">
        <v>139.6942139543028</v>
      </c>
      <c r="O94" s="318">
        <v>125.0635650401197</v>
      </c>
      <c r="P94" s="318">
        <v>127.8741854199907</v>
      </c>
      <c r="Q94" s="318">
        <v>128.17120581430231</v>
      </c>
      <c r="R94" s="318">
        <v>129.46626542068441</v>
      </c>
      <c r="S94" s="318">
        <v>140.28654910385089</v>
      </c>
      <c r="T94" s="318">
        <v>136.00224098209881</v>
      </c>
      <c r="U94" s="318">
        <v>119.3724558143236</v>
      </c>
      <c r="V94" s="318">
        <v>121.32180227189809</v>
      </c>
      <c r="W94" s="318">
        <v>161.49177417939151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0.99999999999999978</v>
      </c>
      <c r="C98" s="234">
        <f t="shared" si="4"/>
        <v>0.99999999999999989</v>
      </c>
      <c r="D98" s="234">
        <f t="shared" si="4"/>
        <v>1</v>
      </c>
      <c r="E98" s="234">
        <f t="shared" si="4"/>
        <v>0.99999999999999978</v>
      </c>
      <c r="F98" s="234">
        <f t="shared" si="4"/>
        <v>0.99999999999999989</v>
      </c>
      <c r="G98" s="234">
        <f t="shared" si="4"/>
        <v>0.99999999999999989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1.0000000000000002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</v>
      </c>
      <c r="O98" s="234">
        <f t="shared" si="4"/>
        <v>1.0000000000000002</v>
      </c>
      <c r="P98" s="234">
        <f t="shared" si="4"/>
        <v>1.0000000000000002</v>
      </c>
      <c r="Q98" s="234">
        <f t="shared" si="4"/>
        <v>1.0000000000000002</v>
      </c>
      <c r="R98" s="234">
        <f t="shared" si="4"/>
        <v>1</v>
      </c>
      <c r="S98" s="234">
        <f t="shared" si="4"/>
        <v>1</v>
      </c>
      <c r="T98" s="234">
        <f t="shared" si="4"/>
        <v>0.99999999999999989</v>
      </c>
      <c r="U98" s="234">
        <f t="shared" si="4"/>
        <v>1.0000000000000002</v>
      </c>
      <c r="V98" s="234">
        <f t="shared" si="4"/>
        <v>1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3.5258645009460434E-3</v>
      </c>
      <c r="C99" s="268">
        <f t="shared" si="5"/>
        <v>3.531228820453616E-3</v>
      </c>
      <c r="D99" s="268">
        <f t="shared" si="5"/>
        <v>3.5314138420526357E-3</v>
      </c>
      <c r="E99" s="268">
        <f t="shared" si="5"/>
        <v>3.5316257989381167E-3</v>
      </c>
      <c r="F99" s="268">
        <f t="shared" si="5"/>
        <v>3.5231289124721624E-3</v>
      </c>
      <c r="G99" s="268">
        <f t="shared" si="5"/>
        <v>3.5317168516950243E-3</v>
      </c>
      <c r="H99" s="268">
        <f t="shared" si="5"/>
        <v>3.5289304904719179E-3</v>
      </c>
      <c r="I99" s="268">
        <f t="shared" si="5"/>
        <v>3.5224012158925652E-3</v>
      </c>
      <c r="J99" s="268">
        <f t="shared" si="5"/>
        <v>3.5377933237757285E-3</v>
      </c>
      <c r="K99" s="268">
        <f t="shared" si="5"/>
        <v>3.5196815874288675E-3</v>
      </c>
      <c r="L99" s="268">
        <f t="shared" si="5"/>
        <v>3.5160669597276775E-3</v>
      </c>
      <c r="M99" s="268">
        <f t="shared" si="5"/>
        <v>3.5207941299424017E-3</v>
      </c>
      <c r="N99" s="268">
        <f t="shared" si="5"/>
        <v>3.5017265317505634E-3</v>
      </c>
      <c r="O99" s="268">
        <f t="shared" si="5"/>
        <v>3.5354517226371513E-3</v>
      </c>
      <c r="P99" s="268">
        <f t="shared" si="5"/>
        <v>3.5077767961181985E-3</v>
      </c>
      <c r="Q99" s="268">
        <f t="shared" si="5"/>
        <v>3.501926652577936E-3</v>
      </c>
      <c r="R99" s="268">
        <f t="shared" si="5"/>
        <v>3.5059082703982197E-3</v>
      </c>
      <c r="S99" s="268">
        <f t="shared" si="5"/>
        <v>3.4918436009310772E-3</v>
      </c>
      <c r="T99" s="268">
        <f t="shared" si="5"/>
        <v>3.514099348346273E-3</v>
      </c>
      <c r="U99" s="268">
        <f t="shared" si="5"/>
        <v>3.5346786506857833E-3</v>
      </c>
      <c r="V99" s="268">
        <f t="shared" si="5"/>
        <v>3.5328630163657358E-3</v>
      </c>
      <c r="W99" s="268">
        <f t="shared" si="5"/>
        <v>3.4780888999595859E-3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1.2828242340848838E-3</v>
      </c>
      <c r="C100" s="269">
        <f t="shared" si="6"/>
        <v>1.284775948072147E-3</v>
      </c>
      <c r="D100" s="269">
        <f t="shared" si="6"/>
        <v>1.2848432649503157E-3</v>
      </c>
      <c r="E100" s="269">
        <f t="shared" si="6"/>
        <v>1.2849203817621503E-3</v>
      </c>
      <c r="F100" s="269">
        <f t="shared" si="6"/>
        <v>1.281828937984358E-3</v>
      </c>
      <c r="G100" s="269">
        <f t="shared" si="6"/>
        <v>1.2849535097178941E-3</v>
      </c>
      <c r="H100" s="269">
        <f t="shared" si="6"/>
        <v>1.2839397408390964E-3</v>
      </c>
      <c r="I100" s="269">
        <f t="shared" si="6"/>
        <v>1.2815641782900696E-3</v>
      </c>
      <c r="J100" s="269">
        <f t="shared" si="6"/>
        <v>1.2871643279841023E-3</v>
      </c>
      <c r="K100" s="269">
        <f t="shared" si="6"/>
        <v>1.2805746889605735E-3</v>
      </c>
      <c r="L100" s="269">
        <f t="shared" si="6"/>
        <v>1.2792595697859609E-3</v>
      </c>
      <c r="M100" s="269">
        <f t="shared" si="6"/>
        <v>1.2809794681281871E-3</v>
      </c>
      <c r="N100" s="269">
        <f t="shared" si="6"/>
        <v>1.274042055462521E-3</v>
      </c>
      <c r="O100" s="269">
        <f t="shared" si="6"/>
        <v>1.2863123772961719E-3</v>
      </c>
      <c r="P100" s="269">
        <f t="shared" si="6"/>
        <v>1.2762433385099393E-3</v>
      </c>
      <c r="Q100" s="269">
        <f t="shared" si="6"/>
        <v>1.2741148659312822E-3</v>
      </c>
      <c r="R100" s="269">
        <f t="shared" si="6"/>
        <v>1.2755635080527676E-3</v>
      </c>
      <c r="S100" s="269">
        <f t="shared" si="6"/>
        <v>1.2936652573567924E-3</v>
      </c>
      <c r="T100" s="269">
        <f t="shared" si="6"/>
        <v>1.2871475183029208E-3</v>
      </c>
      <c r="U100" s="269">
        <f t="shared" si="6"/>
        <v>1.2860311085651597E-3</v>
      </c>
      <c r="V100" s="269">
        <f t="shared" si="6"/>
        <v>1.2853705217203257E-3</v>
      </c>
      <c r="W100" s="269">
        <f t="shared" si="6"/>
        <v>1.2654419158684711E-3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4.031883897850079E-2</v>
      </c>
      <c r="C101" s="269">
        <f t="shared" si="7"/>
        <v>4.0380180852074496E-2</v>
      </c>
      <c r="D101" s="269">
        <f t="shared" si="7"/>
        <v>4.0382296604411658E-2</v>
      </c>
      <c r="E101" s="269">
        <f t="shared" si="7"/>
        <v>4.0384720366168185E-2</v>
      </c>
      <c r="F101" s="269">
        <f t="shared" si="7"/>
        <v>4.0287557075534795E-2</v>
      </c>
      <c r="G101" s="269">
        <f t="shared" si="7"/>
        <v>4.0385761569380445E-2</v>
      </c>
      <c r="H101" s="269">
        <f t="shared" si="7"/>
        <v>4.0353899071697903E-2</v>
      </c>
      <c r="I101" s="269">
        <f t="shared" si="7"/>
        <v>4.0279235745770109E-2</v>
      </c>
      <c r="J101" s="269">
        <f t="shared" si="7"/>
        <v>4.0455247024454931E-2</v>
      </c>
      <c r="K101" s="269">
        <f t="shared" si="7"/>
        <v>4.0248136348138744E-2</v>
      </c>
      <c r="L101" s="269">
        <f t="shared" si="7"/>
        <v>4.0206802487404068E-2</v>
      </c>
      <c r="M101" s="269">
        <f t="shared" si="7"/>
        <v>4.0260858454291129E-2</v>
      </c>
      <c r="N101" s="269">
        <f t="shared" si="7"/>
        <v>4.0042817340970635E-2</v>
      </c>
      <c r="O101" s="269">
        <f t="shared" si="7"/>
        <v>4.0428470431300864E-2</v>
      </c>
      <c r="P101" s="269">
        <f t="shared" si="7"/>
        <v>4.0112003106546869E-2</v>
      </c>
      <c r="Q101" s="269">
        <f t="shared" si="7"/>
        <v>4.0045105755461011E-2</v>
      </c>
      <c r="R101" s="269">
        <f t="shared" si="7"/>
        <v>4.0090636208411433E-2</v>
      </c>
      <c r="S101" s="269">
        <f t="shared" si="7"/>
        <v>3.9816530043398572E-2</v>
      </c>
      <c r="T101" s="269">
        <f t="shared" si="7"/>
        <v>3.9970165566979333E-2</v>
      </c>
      <c r="U101" s="269">
        <f t="shared" si="7"/>
        <v>4.0254035949833018E-2</v>
      </c>
      <c r="V101" s="269">
        <f t="shared" si="7"/>
        <v>4.0398868150415775E-2</v>
      </c>
      <c r="W101" s="269">
        <f t="shared" si="7"/>
        <v>3.9772517143740194E-2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1.4152468505553337E-2</v>
      </c>
      <c r="C102" s="269">
        <f t="shared" si="8"/>
        <v>1.4174000349123696E-2</v>
      </c>
      <c r="D102" s="269">
        <f t="shared" si="8"/>
        <v>1.4174743007371694E-2</v>
      </c>
      <c r="E102" s="269">
        <f t="shared" si="8"/>
        <v>1.4175593781173558E-2</v>
      </c>
      <c r="F102" s="269">
        <f t="shared" si="8"/>
        <v>1.4141488126213648E-2</v>
      </c>
      <c r="G102" s="269">
        <f t="shared" si="8"/>
        <v>1.4175959257859959E-2</v>
      </c>
      <c r="H102" s="269">
        <f t="shared" si="8"/>
        <v>1.416477508176796E-2</v>
      </c>
      <c r="I102" s="269">
        <f t="shared" si="8"/>
        <v>1.4138567224709457E-2</v>
      </c>
      <c r="J102" s="269">
        <f t="shared" si="8"/>
        <v>1.4200349610842593E-2</v>
      </c>
      <c r="K102" s="269">
        <f t="shared" si="8"/>
        <v>1.41276509072591E-2</v>
      </c>
      <c r="L102" s="269">
        <f t="shared" si="8"/>
        <v>1.4113142152119283E-2</v>
      </c>
      <c r="M102" s="269">
        <f t="shared" si="8"/>
        <v>1.4132116541965042E-2</v>
      </c>
      <c r="N102" s="269">
        <f t="shared" si="8"/>
        <v>1.4055581104254906E-2</v>
      </c>
      <c r="O102" s="269">
        <f t="shared" si="8"/>
        <v>1.4190950657378151E-2</v>
      </c>
      <c r="P102" s="269">
        <f t="shared" si="8"/>
        <v>1.4079866262090738E-2</v>
      </c>
      <c r="Q102" s="269">
        <f t="shared" si="8"/>
        <v>1.4056384369299811E-2</v>
      </c>
      <c r="R102" s="269">
        <f t="shared" si="8"/>
        <v>1.4072366186181205E-2</v>
      </c>
      <c r="S102" s="269">
        <f t="shared" si="8"/>
        <v>1.4272069645247354E-2</v>
      </c>
      <c r="T102" s="269">
        <f t="shared" si="8"/>
        <v>1.4200164161833144E-2</v>
      </c>
      <c r="U102" s="269">
        <f t="shared" si="8"/>
        <v>1.418784762365655E-2</v>
      </c>
      <c r="V102" s="269">
        <f t="shared" si="8"/>
        <v>1.4180559848551991E-2</v>
      </c>
      <c r="W102" s="269">
        <f t="shared" si="8"/>
        <v>1.3960702007404213E-2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1.2923664653645134E-2</v>
      </c>
      <c r="C103" s="270">
        <f t="shared" si="9"/>
        <v>1.2946405826833098E-2</v>
      </c>
      <c r="D103" s="270">
        <f t="shared" si="9"/>
        <v>1.2959841095624629E-2</v>
      </c>
      <c r="E103" s="270">
        <f t="shared" si="9"/>
        <v>1.2957437731796322E-2</v>
      </c>
      <c r="F103" s="270">
        <f t="shared" si="9"/>
        <v>1.2761263522048713E-2</v>
      </c>
      <c r="G103" s="270">
        <f t="shared" si="9"/>
        <v>1.3210265140625906E-2</v>
      </c>
      <c r="H103" s="270">
        <f t="shared" si="9"/>
        <v>1.3049117589895839E-2</v>
      </c>
      <c r="I103" s="270">
        <f t="shared" si="9"/>
        <v>1.2712945757453284E-2</v>
      </c>
      <c r="J103" s="270">
        <f t="shared" si="9"/>
        <v>1.3252457019064945E-2</v>
      </c>
      <c r="K103" s="270">
        <f t="shared" si="9"/>
        <v>1.2919629904357339E-2</v>
      </c>
      <c r="L103" s="270">
        <f t="shared" si="9"/>
        <v>1.3228633196538858E-2</v>
      </c>
      <c r="M103" s="270">
        <f t="shared" si="9"/>
        <v>1.3867583878796585E-2</v>
      </c>
      <c r="N103" s="270">
        <f t="shared" si="9"/>
        <v>1.2820026173816494E-2</v>
      </c>
      <c r="O103" s="270">
        <f t="shared" si="9"/>
        <v>1.4736102304520956E-2</v>
      </c>
      <c r="P103" s="270">
        <f t="shared" si="9"/>
        <v>1.3078309222313161E-2</v>
      </c>
      <c r="Q103" s="270">
        <f t="shared" si="9"/>
        <v>1.2733447888392015E-2</v>
      </c>
      <c r="R103" s="270">
        <f t="shared" si="9"/>
        <v>1.2867295167892045E-2</v>
      </c>
      <c r="S103" s="270">
        <f t="shared" si="9"/>
        <v>1.2875759041960888E-2</v>
      </c>
      <c r="T103" s="270">
        <f t="shared" si="9"/>
        <v>1.3596625920942504E-2</v>
      </c>
      <c r="U103" s="270">
        <f t="shared" si="9"/>
        <v>1.4566408396055434E-2</v>
      </c>
      <c r="V103" s="270">
        <f t="shared" si="9"/>
        <v>1.4703759963652184E-2</v>
      </c>
      <c r="W103" s="270">
        <f t="shared" si="9"/>
        <v>1.2914295970540557E-2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2.4831260971538493E-2</v>
      </c>
      <c r="C104" s="271">
        <f t="shared" si="10"/>
        <v>2.4860441888722214E-2</v>
      </c>
      <c r="D104" s="271">
        <f t="shared" si="10"/>
        <v>2.5156450485206178E-2</v>
      </c>
      <c r="E104" s="271">
        <f t="shared" si="10"/>
        <v>2.5112356934145642E-2</v>
      </c>
      <c r="F104" s="271">
        <f t="shared" si="10"/>
        <v>2.329089419352337E-2</v>
      </c>
      <c r="G104" s="271">
        <f t="shared" si="10"/>
        <v>2.5692575427218988E-2</v>
      </c>
      <c r="H104" s="271">
        <f t="shared" si="10"/>
        <v>2.4902263604353166E-2</v>
      </c>
      <c r="I104" s="271">
        <f t="shared" si="10"/>
        <v>2.3007958992257101E-2</v>
      </c>
      <c r="J104" s="271">
        <f t="shared" si="10"/>
        <v>2.5801283433503144E-2</v>
      </c>
      <c r="K104" s="271">
        <f t="shared" si="10"/>
        <v>2.4461670688390277E-2</v>
      </c>
      <c r="L104" s="271">
        <f t="shared" si="10"/>
        <v>2.665673607880575E-2</v>
      </c>
      <c r="M104" s="271">
        <f t="shared" si="10"/>
        <v>2.8928431511265559E-2</v>
      </c>
      <c r="N104" s="271">
        <f t="shared" si="10"/>
        <v>2.3932439199617912E-2</v>
      </c>
      <c r="O104" s="271">
        <f t="shared" si="10"/>
        <v>3.1162575117300292E-2</v>
      </c>
      <c r="P104" s="271">
        <f t="shared" si="10"/>
        <v>2.501229435053642E-2</v>
      </c>
      <c r="Q104" s="271">
        <f t="shared" si="10"/>
        <v>2.3506462172303129E-2</v>
      </c>
      <c r="R104" s="271">
        <f t="shared" si="10"/>
        <v>2.4103451949071975E-2</v>
      </c>
      <c r="S104" s="271">
        <f t="shared" si="10"/>
        <v>2.3158406360139303E-2</v>
      </c>
      <c r="T104" s="271">
        <f t="shared" si="10"/>
        <v>2.6906410308861269E-2</v>
      </c>
      <c r="U104" s="271">
        <f t="shared" si="10"/>
        <v>3.0816293460898616E-2</v>
      </c>
      <c r="V104" s="271">
        <f t="shared" si="10"/>
        <v>3.137783376340806E-2</v>
      </c>
      <c r="W104" s="271">
        <f t="shared" si="10"/>
        <v>1.5870553295221513E-2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0.84811120727119038</v>
      </c>
      <c r="C105" s="271">
        <f t="shared" si="11"/>
        <v>0.84790463288575546</v>
      </c>
      <c r="D105" s="271">
        <f t="shared" si="11"/>
        <v>0.8469381760249366</v>
      </c>
      <c r="E105" s="271">
        <f t="shared" si="11"/>
        <v>0.8470785148533696</v>
      </c>
      <c r="F105" s="271">
        <f t="shared" si="11"/>
        <v>0.85326273876892345</v>
      </c>
      <c r="G105" s="271">
        <f t="shared" si="11"/>
        <v>0.84496219769352532</v>
      </c>
      <c r="H105" s="271">
        <f t="shared" si="11"/>
        <v>0.84770635410146722</v>
      </c>
      <c r="I105" s="271">
        <f t="shared" si="11"/>
        <v>0.85423124868828293</v>
      </c>
      <c r="J105" s="271">
        <f t="shared" si="11"/>
        <v>0.84446899165251388</v>
      </c>
      <c r="K105" s="271">
        <f t="shared" si="11"/>
        <v>0.84940523397010548</v>
      </c>
      <c r="L105" s="271">
        <f t="shared" si="11"/>
        <v>0.84211289540278722</v>
      </c>
      <c r="M105" s="271">
        <f t="shared" si="11"/>
        <v>0.83410444886726309</v>
      </c>
      <c r="N105" s="271">
        <f t="shared" si="11"/>
        <v>0.85150505247663544</v>
      </c>
      <c r="O105" s="271">
        <f t="shared" si="11"/>
        <v>0.82581998167320991</v>
      </c>
      <c r="P105" s="271">
        <f t="shared" si="11"/>
        <v>0.84767972152800564</v>
      </c>
      <c r="Q105" s="271">
        <f t="shared" si="11"/>
        <v>0.85295525414382989</v>
      </c>
      <c r="R105" s="271">
        <f t="shared" si="11"/>
        <v>0.85083868530371731</v>
      </c>
      <c r="S105" s="271">
        <f t="shared" si="11"/>
        <v>0.8529976411635084</v>
      </c>
      <c r="T105" s="271">
        <f t="shared" si="11"/>
        <v>0.84068593371632094</v>
      </c>
      <c r="U105" s="271">
        <f t="shared" si="11"/>
        <v>0.82727950780030368</v>
      </c>
      <c r="V105" s="271">
        <f t="shared" si="11"/>
        <v>0.82520506866661969</v>
      </c>
      <c r="W105" s="271">
        <f t="shared" si="11"/>
        <v>0.87767931607881011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0.61531813566301818</v>
      </c>
      <c r="C106" s="320">
        <f t="shared" si="12"/>
        <v>0.61483799017898566</v>
      </c>
      <c r="D106" s="320">
        <f t="shared" si="12"/>
        <v>0.61109645272612978</v>
      </c>
      <c r="E106" s="320">
        <f t="shared" si="12"/>
        <v>0.61165016859575516</v>
      </c>
      <c r="F106" s="320">
        <f t="shared" si="12"/>
        <v>0.63491060570464264</v>
      </c>
      <c r="G106" s="320">
        <f t="shared" si="12"/>
        <v>0.60409430306334821</v>
      </c>
      <c r="H106" s="320">
        <f t="shared" si="12"/>
        <v>0.61424763281065731</v>
      </c>
      <c r="I106" s="320">
        <f t="shared" si="12"/>
        <v>0.63853163313587358</v>
      </c>
      <c r="J106" s="320">
        <f t="shared" si="12"/>
        <v>0.60258195946342297</v>
      </c>
      <c r="K106" s="320">
        <f t="shared" si="12"/>
        <v>0.62007707126644751</v>
      </c>
      <c r="L106" s="320">
        <f t="shared" si="12"/>
        <v>0.59220599466398438</v>
      </c>
      <c r="M106" s="320">
        <f t="shared" si="12"/>
        <v>0.56290040344914971</v>
      </c>
      <c r="N106" s="320">
        <f t="shared" si="12"/>
        <v>0.62713843498021848</v>
      </c>
      <c r="O106" s="320">
        <f t="shared" si="12"/>
        <v>0.53367083994852083</v>
      </c>
      <c r="P106" s="320">
        <f t="shared" si="12"/>
        <v>0.61318946199172775</v>
      </c>
      <c r="Q106" s="320">
        <f t="shared" si="12"/>
        <v>0.63258217127848915</v>
      </c>
      <c r="R106" s="320">
        <f t="shared" si="12"/>
        <v>0.62486882328116844</v>
      </c>
      <c r="S106" s="320">
        <f t="shared" si="12"/>
        <v>0.63588758153720326</v>
      </c>
      <c r="T106" s="320">
        <f t="shared" si="12"/>
        <v>0.58843833707074766</v>
      </c>
      <c r="U106" s="320">
        <f t="shared" si="12"/>
        <v>0.53837675660438034</v>
      </c>
      <c r="V106" s="320">
        <f t="shared" si="12"/>
        <v>0.53103787713467043</v>
      </c>
      <c r="W106" s="320">
        <f t="shared" si="12"/>
        <v>0.72889287893610899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0.23279307160817211</v>
      </c>
      <c r="C107" s="320">
        <f t="shared" si="13"/>
        <v>0.23306664270676972</v>
      </c>
      <c r="D107" s="320">
        <f t="shared" si="13"/>
        <v>0.23584172329880687</v>
      </c>
      <c r="E107" s="320">
        <f t="shared" si="13"/>
        <v>0.23542834625761438</v>
      </c>
      <c r="F107" s="320">
        <f t="shared" si="13"/>
        <v>0.21835213306428075</v>
      </c>
      <c r="G107" s="320">
        <f t="shared" si="13"/>
        <v>0.24086789463017708</v>
      </c>
      <c r="H107" s="320">
        <f t="shared" si="13"/>
        <v>0.23345872129080994</v>
      </c>
      <c r="I107" s="320">
        <f t="shared" si="13"/>
        <v>0.21569961555240932</v>
      </c>
      <c r="J107" s="320">
        <f t="shared" si="13"/>
        <v>0.24188703218909094</v>
      </c>
      <c r="K107" s="320">
        <f t="shared" si="13"/>
        <v>0.22932816270365802</v>
      </c>
      <c r="L107" s="320">
        <f t="shared" si="13"/>
        <v>0.24990690073880287</v>
      </c>
      <c r="M107" s="320">
        <f t="shared" si="13"/>
        <v>0.27120404541811338</v>
      </c>
      <c r="N107" s="320">
        <f t="shared" si="13"/>
        <v>0.22436661749641695</v>
      </c>
      <c r="O107" s="320">
        <f t="shared" si="13"/>
        <v>0.29214914172468909</v>
      </c>
      <c r="P107" s="320">
        <f t="shared" si="13"/>
        <v>0.23449025953627786</v>
      </c>
      <c r="Q107" s="320">
        <f t="shared" si="13"/>
        <v>0.22037308286534069</v>
      </c>
      <c r="R107" s="320">
        <f t="shared" si="13"/>
        <v>0.22596986202254885</v>
      </c>
      <c r="S107" s="320">
        <f t="shared" si="13"/>
        <v>0.21711005962630511</v>
      </c>
      <c r="T107" s="320">
        <f t="shared" si="13"/>
        <v>0.25224759664557328</v>
      </c>
      <c r="U107" s="320">
        <f t="shared" si="13"/>
        <v>0.28890275119592335</v>
      </c>
      <c r="V107" s="320">
        <f t="shared" si="13"/>
        <v>0.29416719153194931</v>
      </c>
      <c r="W107" s="320">
        <f t="shared" si="13"/>
        <v>0.14878643714270104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5.4853870884540912E-2</v>
      </c>
      <c r="C108" s="321">
        <f t="shared" si="14"/>
        <v>5.4918333428965203E-2</v>
      </c>
      <c r="D108" s="321">
        <f t="shared" si="14"/>
        <v>5.557223567544621E-2</v>
      </c>
      <c r="E108" s="321">
        <f t="shared" si="14"/>
        <v>5.5474830152646259E-2</v>
      </c>
      <c r="F108" s="321">
        <f t="shared" si="14"/>
        <v>5.145110046329953E-2</v>
      </c>
      <c r="G108" s="321">
        <f t="shared" si="14"/>
        <v>5.6756570549976418E-2</v>
      </c>
      <c r="H108" s="321">
        <f t="shared" si="14"/>
        <v>5.5010720319506906E-2</v>
      </c>
      <c r="I108" s="321">
        <f t="shared" si="14"/>
        <v>5.0826078197344492E-2</v>
      </c>
      <c r="J108" s="321">
        <f t="shared" si="14"/>
        <v>5.6996713607860655E-2</v>
      </c>
      <c r="K108" s="321">
        <f t="shared" si="14"/>
        <v>5.403742190535981E-2</v>
      </c>
      <c r="L108" s="321">
        <f t="shared" si="14"/>
        <v>5.8886464152831081E-2</v>
      </c>
      <c r="M108" s="321">
        <f t="shared" si="14"/>
        <v>6.3904787148347908E-2</v>
      </c>
      <c r="N108" s="321">
        <f t="shared" si="14"/>
        <v>5.286831511749155E-2</v>
      </c>
      <c r="O108" s="321">
        <f t="shared" si="14"/>
        <v>6.8840155716356613E-2</v>
      </c>
      <c r="P108" s="321">
        <f t="shared" si="14"/>
        <v>5.5253785395879142E-2</v>
      </c>
      <c r="Q108" s="321">
        <f t="shared" si="14"/>
        <v>5.1927304152205186E-2</v>
      </c>
      <c r="R108" s="321">
        <f t="shared" si="14"/>
        <v>5.3246093406275043E-2</v>
      </c>
      <c r="S108" s="321">
        <f t="shared" si="14"/>
        <v>5.2094084887457585E-2</v>
      </c>
      <c r="T108" s="321">
        <f t="shared" si="14"/>
        <v>5.9839453458413613E-2</v>
      </c>
      <c r="U108" s="321">
        <f t="shared" si="14"/>
        <v>6.8075197010001975E-2</v>
      </c>
      <c r="V108" s="321">
        <f t="shared" si="14"/>
        <v>6.9315676069266224E-2</v>
      </c>
      <c r="W108" s="321">
        <f t="shared" si="14"/>
        <v>3.5059084688455457E-2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0.99999999999999989</v>
      </c>
      <c r="D110" s="234">
        <f t="shared" si="15"/>
        <v>0.99999999999999978</v>
      </c>
      <c r="E110" s="234">
        <f t="shared" si="15"/>
        <v>0.99999999999999989</v>
      </c>
      <c r="F110" s="234">
        <f t="shared" si="15"/>
        <v>0.99999999999999989</v>
      </c>
      <c r="G110" s="234">
        <f t="shared" si="15"/>
        <v>0.99999999999999978</v>
      </c>
      <c r="H110" s="234">
        <f t="shared" si="15"/>
        <v>0.99999999999999956</v>
      </c>
      <c r="I110" s="234">
        <f t="shared" si="15"/>
        <v>1</v>
      </c>
      <c r="J110" s="234">
        <f t="shared" si="15"/>
        <v>0.99999999999999989</v>
      </c>
      <c r="K110" s="234">
        <f t="shared" si="15"/>
        <v>0.99999999999999978</v>
      </c>
      <c r="L110" s="234">
        <f t="shared" si="15"/>
        <v>1.0000000000000004</v>
      </c>
      <c r="M110" s="234">
        <f t="shared" si="15"/>
        <v>1.0000000000000002</v>
      </c>
      <c r="N110" s="234">
        <f t="shared" si="15"/>
        <v>0.99999999999999967</v>
      </c>
      <c r="O110" s="234">
        <f t="shared" si="15"/>
        <v>1</v>
      </c>
      <c r="P110" s="234">
        <f t="shared" si="15"/>
        <v>0.99999999999999944</v>
      </c>
      <c r="Q110" s="234">
        <f t="shared" si="15"/>
        <v>0.99999999999999989</v>
      </c>
      <c r="R110" s="234">
        <f t="shared" si="15"/>
        <v>0.99999999999999956</v>
      </c>
      <c r="S110" s="234">
        <f t="shared" si="15"/>
        <v>0.99999999999999989</v>
      </c>
      <c r="T110" s="234">
        <f t="shared" si="15"/>
        <v>1</v>
      </c>
      <c r="U110" s="234">
        <f t="shared" si="15"/>
        <v>0.99999999999999978</v>
      </c>
      <c r="V110" s="234">
        <f t="shared" si="15"/>
        <v>1.0000000000000002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3.2829337458434118E-3</v>
      </c>
      <c r="C111" s="301">
        <f t="shared" si="16"/>
        <v>3.2897002522415566E-3</v>
      </c>
      <c r="D111" s="301">
        <f t="shared" si="16"/>
        <v>3.2896891898104878E-3</v>
      </c>
      <c r="E111" s="301">
        <f t="shared" si="16"/>
        <v>3.2899936722696472E-3</v>
      </c>
      <c r="F111" s="301">
        <f t="shared" si="16"/>
        <v>3.2970985455502322E-3</v>
      </c>
      <c r="G111" s="301">
        <f t="shared" si="16"/>
        <v>3.3072435495597515E-3</v>
      </c>
      <c r="H111" s="301">
        <f t="shared" si="16"/>
        <v>3.304552055446588E-3</v>
      </c>
      <c r="I111" s="301">
        <f t="shared" si="16"/>
        <v>3.2981727351020446E-3</v>
      </c>
      <c r="J111" s="301">
        <f t="shared" si="16"/>
        <v>3.3143320381290361E-3</v>
      </c>
      <c r="K111" s="301">
        <f t="shared" si="16"/>
        <v>3.29019394076794E-3</v>
      </c>
      <c r="L111" s="301">
        <f t="shared" si="16"/>
        <v>3.2826429885378767E-3</v>
      </c>
      <c r="M111" s="301">
        <f t="shared" si="16"/>
        <v>3.2899161235998928E-3</v>
      </c>
      <c r="N111" s="301">
        <f t="shared" si="16"/>
        <v>3.2769747485390647E-3</v>
      </c>
      <c r="O111" s="301">
        <f t="shared" si="16"/>
        <v>3.3094985382147385E-3</v>
      </c>
      <c r="P111" s="301">
        <f t="shared" si="16"/>
        <v>3.2840350191965292E-3</v>
      </c>
      <c r="Q111" s="301">
        <f t="shared" si="16"/>
        <v>3.2868793757025046E-3</v>
      </c>
      <c r="R111" s="301">
        <f t="shared" si="16"/>
        <v>3.2827950751242166E-3</v>
      </c>
      <c r="S111" s="301">
        <f t="shared" si="16"/>
        <v>3.2746127534750173E-3</v>
      </c>
      <c r="T111" s="301">
        <f t="shared" si="16"/>
        <v>3.2870529319248237E-3</v>
      </c>
      <c r="U111" s="301">
        <f t="shared" si="16"/>
        <v>3.2998318468441036E-3</v>
      </c>
      <c r="V111" s="301">
        <f t="shared" si="16"/>
        <v>3.3052529389667731E-3</v>
      </c>
      <c r="W111" s="301">
        <f t="shared" si="16"/>
        <v>3.2390394691395575E-3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1.2108368637296855E-3</v>
      </c>
      <c r="C112" s="235">
        <f t="shared" si="17"/>
        <v>1.2133325386411607E-3</v>
      </c>
      <c r="D112" s="235">
        <f t="shared" si="17"/>
        <v>1.2133284585102841E-3</v>
      </c>
      <c r="E112" s="235">
        <f t="shared" si="17"/>
        <v>1.2134407600717691E-3</v>
      </c>
      <c r="F112" s="235">
        <f t="shared" si="17"/>
        <v>1.2160612340582312E-3</v>
      </c>
      <c r="G112" s="235">
        <f t="shared" si="17"/>
        <v>1.2198029924330276E-3</v>
      </c>
      <c r="H112" s="235">
        <f t="shared" si="17"/>
        <v>1.2188102948816819E-3</v>
      </c>
      <c r="I112" s="235">
        <f t="shared" si="17"/>
        <v>1.216457424907229E-3</v>
      </c>
      <c r="J112" s="235">
        <f t="shared" si="17"/>
        <v>1.2224174232843006E-3</v>
      </c>
      <c r="K112" s="235">
        <f t="shared" si="17"/>
        <v>1.2135146246389987E-3</v>
      </c>
      <c r="L112" s="235">
        <f t="shared" si="17"/>
        <v>1.2107296243848811E-3</v>
      </c>
      <c r="M112" s="235">
        <f t="shared" si="17"/>
        <v>1.2134121579751873E-3</v>
      </c>
      <c r="N112" s="235">
        <f t="shared" si="17"/>
        <v>1.2086390205304114E-3</v>
      </c>
      <c r="O112" s="235">
        <f t="shared" si="17"/>
        <v>1.2206346946853836E-3</v>
      </c>
      <c r="P112" s="235">
        <f t="shared" si="17"/>
        <v>1.2112430438345047E-3</v>
      </c>
      <c r="Q112" s="235">
        <f t="shared" si="17"/>
        <v>1.2135880030014732E-3</v>
      </c>
      <c r="R112" s="235">
        <f t="shared" si="17"/>
        <v>1.2107857181289151E-3</v>
      </c>
      <c r="S112" s="235">
        <f t="shared" si="17"/>
        <v>1.2077678513515884E-3</v>
      </c>
      <c r="T112" s="235">
        <f t="shared" si="17"/>
        <v>1.2123561336090287E-3</v>
      </c>
      <c r="U112" s="235">
        <f t="shared" si="17"/>
        <v>1.2170693512553842E-3</v>
      </c>
      <c r="V112" s="235">
        <f t="shared" si="17"/>
        <v>1.2190688001300731E-3</v>
      </c>
      <c r="W112" s="235">
        <f t="shared" si="17"/>
        <v>1.2087804582889699E-3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2.3619814830212166E-2</v>
      </c>
      <c r="C113" s="235">
        <f t="shared" si="18"/>
        <v>2.3668498002199417E-2</v>
      </c>
      <c r="D113" s="235">
        <f t="shared" si="18"/>
        <v>2.366841841101857E-2</v>
      </c>
      <c r="E113" s="235">
        <f t="shared" si="18"/>
        <v>2.3670609079445414E-2</v>
      </c>
      <c r="F113" s="235">
        <f t="shared" si="18"/>
        <v>2.3721726709063126E-2</v>
      </c>
      <c r="G113" s="235">
        <f t="shared" si="18"/>
        <v>2.3794717251884777E-2</v>
      </c>
      <c r="H113" s="235">
        <f t="shared" si="18"/>
        <v>2.3775352684247672E-2</v>
      </c>
      <c r="I113" s="235">
        <f t="shared" si="18"/>
        <v>2.3729455210540963E-2</v>
      </c>
      <c r="J113" s="235">
        <f t="shared" si="18"/>
        <v>2.3845716997963892E-2</v>
      </c>
      <c r="K113" s="235">
        <f t="shared" si="18"/>
        <v>2.3672049956786293E-2</v>
      </c>
      <c r="L113" s="235">
        <f t="shared" si="18"/>
        <v>2.3617722910530284E-2</v>
      </c>
      <c r="M113" s="235">
        <f t="shared" si="18"/>
        <v>2.3670051137871888E-2</v>
      </c>
      <c r="N113" s="235">
        <f t="shared" si="18"/>
        <v>2.3576941466386107E-2</v>
      </c>
      <c r="O113" s="235">
        <f t="shared" si="18"/>
        <v>2.381094128154802E-2</v>
      </c>
      <c r="P113" s="235">
        <f t="shared" si="18"/>
        <v>2.3627738192269359E-2</v>
      </c>
      <c r="Q113" s="235">
        <f t="shared" si="18"/>
        <v>2.3577165545870582E-2</v>
      </c>
      <c r="R113" s="235">
        <f t="shared" si="18"/>
        <v>2.3618817132127663E-2</v>
      </c>
      <c r="S113" s="235">
        <f t="shared" si="18"/>
        <v>2.3559947554732136E-2</v>
      </c>
      <c r="T113" s="235">
        <f t="shared" si="18"/>
        <v>2.3649451253005448E-2</v>
      </c>
      <c r="U113" s="235">
        <f t="shared" si="18"/>
        <v>2.3741392067987352E-2</v>
      </c>
      <c r="V113" s="235">
        <f t="shared" si="18"/>
        <v>2.3780395350425539E-2</v>
      </c>
      <c r="W113" s="235">
        <f t="shared" si="18"/>
        <v>2.3237538390085622E-2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1.3187102985689151E-2</v>
      </c>
      <c r="C114" s="235">
        <f t="shared" si="19"/>
        <v>1.3214283131142484E-2</v>
      </c>
      <c r="D114" s="235">
        <f t="shared" si="19"/>
        <v>1.321423869484584E-2</v>
      </c>
      <c r="E114" s="235">
        <f t="shared" si="19"/>
        <v>1.3215461759902018E-2</v>
      </c>
      <c r="F114" s="235">
        <f t="shared" si="19"/>
        <v>1.3244001079579114E-2</v>
      </c>
      <c r="G114" s="235">
        <f t="shared" si="19"/>
        <v>1.3284752195203397E-2</v>
      </c>
      <c r="H114" s="235">
        <f t="shared" si="19"/>
        <v>1.3273940825616492E-2</v>
      </c>
      <c r="I114" s="235">
        <f t="shared" si="19"/>
        <v>1.3248315954426599E-2</v>
      </c>
      <c r="J114" s="235">
        <f t="shared" si="19"/>
        <v>1.3313225699700532E-2</v>
      </c>
      <c r="K114" s="235">
        <f t="shared" si="19"/>
        <v>1.3216266211504223E-2</v>
      </c>
      <c r="L114" s="235">
        <f t="shared" si="19"/>
        <v>1.3185935052727736E-2</v>
      </c>
      <c r="M114" s="235">
        <f t="shared" si="19"/>
        <v>1.3215150257333394E-2</v>
      </c>
      <c r="N114" s="235">
        <f t="shared" si="19"/>
        <v>1.3163166495577725E-2</v>
      </c>
      <c r="O114" s="235">
        <f t="shared" si="19"/>
        <v>1.3293810181116932E-2</v>
      </c>
      <c r="P114" s="235">
        <f t="shared" si="19"/>
        <v>1.3191526652521103E-2</v>
      </c>
      <c r="Q114" s="235">
        <f t="shared" si="19"/>
        <v>1.3217065367899159E-2</v>
      </c>
      <c r="R114" s="235">
        <f t="shared" si="19"/>
        <v>1.3186545964074746E-2</v>
      </c>
      <c r="S114" s="235">
        <f t="shared" si="19"/>
        <v>1.3153678679321696E-2</v>
      </c>
      <c r="T114" s="235">
        <f t="shared" si="19"/>
        <v>1.3203649201750203E-2</v>
      </c>
      <c r="U114" s="235">
        <f t="shared" si="19"/>
        <v>1.3254980382983823E-2</v>
      </c>
      <c r="V114" s="235">
        <f t="shared" si="19"/>
        <v>1.3276756180380617E-2</v>
      </c>
      <c r="W114" s="235">
        <f t="shared" si="19"/>
        <v>1.3164706880037466E-2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1.1712233154122224E-2</v>
      </c>
      <c r="C115" s="302">
        <f t="shared" si="20"/>
        <v>1.1737706915825003E-2</v>
      </c>
      <c r="D115" s="302">
        <f t="shared" si="20"/>
        <v>1.1798097334320464E-2</v>
      </c>
      <c r="E115" s="302">
        <f t="shared" si="20"/>
        <v>1.1788703381909757E-2</v>
      </c>
      <c r="F115" s="302">
        <f t="shared" si="20"/>
        <v>1.1378565763366984E-2</v>
      </c>
      <c r="G115" s="302">
        <f t="shared" si="20"/>
        <v>1.2180105798823962E-2</v>
      </c>
      <c r="H115" s="302">
        <f t="shared" si="20"/>
        <v>1.1900441102236221E-2</v>
      </c>
      <c r="I115" s="302">
        <f t="shared" si="20"/>
        <v>1.1297854554104945E-2</v>
      </c>
      <c r="J115" s="302">
        <f t="shared" si="20"/>
        <v>1.2235395752542656E-2</v>
      </c>
      <c r="K115" s="302">
        <f t="shared" si="20"/>
        <v>1.1700253863180653E-2</v>
      </c>
      <c r="L115" s="302">
        <f t="shared" si="20"/>
        <v>1.2351096898610464E-2</v>
      </c>
      <c r="M115" s="302">
        <f t="shared" si="20"/>
        <v>1.339426510642166E-2</v>
      </c>
      <c r="N115" s="302">
        <f t="shared" si="20"/>
        <v>1.1555861470977917E-2</v>
      </c>
      <c r="O115" s="302">
        <f t="shared" si="20"/>
        <v>1.4725305108419712E-2</v>
      </c>
      <c r="P115" s="302">
        <f t="shared" si="20"/>
        <v>1.1968290116349634E-2</v>
      </c>
      <c r="Q115" s="302">
        <f t="shared" si="20"/>
        <v>1.1455136944483125E-2</v>
      </c>
      <c r="R115" s="302">
        <f t="shared" si="20"/>
        <v>1.1628451773642896E-2</v>
      </c>
      <c r="S115" s="302">
        <f t="shared" si="20"/>
        <v>1.1309160376040985E-2</v>
      </c>
      <c r="T115" s="302">
        <f t="shared" si="20"/>
        <v>1.2682717686093345E-2</v>
      </c>
      <c r="U115" s="302">
        <f t="shared" si="20"/>
        <v>1.4440319076516866E-2</v>
      </c>
      <c r="V115" s="302">
        <f t="shared" si="20"/>
        <v>1.4739029930014276E-2</v>
      </c>
      <c r="W115" s="302">
        <f t="shared" si="20"/>
        <v>1.0547541182433541E-2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5.5366123331828214E-2</v>
      </c>
      <c r="C116" s="303">
        <f t="shared" si="21"/>
        <v>5.5409501854220181E-2</v>
      </c>
      <c r="D116" s="303">
        <f t="shared" si="21"/>
        <v>5.5886962599868945E-2</v>
      </c>
      <c r="E116" s="303">
        <f t="shared" si="21"/>
        <v>5.5815451890728597E-2</v>
      </c>
      <c r="F116" s="303">
        <f t="shared" si="21"/>
        <v>5.3070014430321305E-2</v>
      </c>
      <c r="G116" s="303">
        <f t="shared" si="21"/>
        <v>5.6910522298086096E-2</v>
      </c>
      <c r="H116" s="303">
        <f t="shared" si="21"/>
        <v>5.5623838832780007E-2</v>
      </c>
      <c r="I116" s="303">
        <f t="shared" si="21"/>
        <v>5.2647625465801991E-2</v>
      </c>
      <c r="J116" s="303">
        <f t="shared" si="21"/>
        <v>5.7080463893906579E-2</v>
      </c>
      <c r="K116" s="303">
        <f t="shared" si="21"/>
        <v>5.4898695261985195E-2</v>
      </c>
      <c r="L116" s="303">
        <f t="shared" si="21"/>
        <v>5.8505439823810186E-2</v>
      </c>
      <c r="M116" s="303">
        <f t="shared" si="21"/>
        <v>6.2513985390492244E-2</v>
      </c>
      <c r="N116" s="303">
        <f t="shared" si="21"/>
        <v>5.4140764601532734E-2</v>
      </c>
      <c r="O116" s="303">
        <f t="shared" si="21"/>
        <v>6.6701942304232126E-2</v>
      </c>
      <c r="P116" s="303">
        <f t="shared" si="21"/>
        <v>5.5869148622877077E-2</v>
      </c>
      <c r="Q116" s="303">
        <f t="shared" si="21"/>
        <v>5.3558627457119215E-2</v>
      </c>
      <c r="R116" s="303">
        <f t="shared" si="21"/>
        <v>5.4414329220275157E-2</v>
      </c>
      <c r="S116" s="303">
        <f t="shared" si="21"/>
        <v>5.3010632926449357E-2</v>
      </c>
      <c r="T116" s="303">
        <f t="shared" si="21"/>
        <v>5.8995795701086824E-2</v>
      </c>
      <c r="U116" s="303">
        <f t="shared" si="21"/>
        <v>6.5933234019079287E-2</v>
      </c>
      <c r="V116" s="303">
        <f t="shared" si="21"/>
        <v>6.7118421004433743E-2</v>
      </c>
      <c r="W116" s="303">
        <f t="shared" si="21"/>
        <v>4.2592682211034669E-2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2.2832426234625326E-2</v>
      </c>
      <c r="C117" s="304">
        <f t="shared" si="22"/>
        <v>2.2824068268516191E-2</v>
      </c>
      <c r="D117" s="304">
        <f t="shared" si="22"/>
        <v>2.2778251288275396E-2</v>
      </c>
      <c r="E117" s="304">
        <f t="shared" si="22"/>
        <v>2.278496304568416E-2</v>
      </c>
      <c r="F117" s="304">
        <f t="shared" si="22"/>
        <v>2.3046562399629215E-2</v>
      </c>
      <c r="G117" s="304">
        <f t="shared" si="22"/>
        <v>2.2663108423569233E-2</v>
      </c>
      <c r="H117" s="304">
        <f t="shared" si="22"/>
        <v>2.2791535139504635E-2</v>
      </c>
      <c r="I117" s="304">
        <f t="shared" si="22"/>
        <v>2.3087348712595261E-2</v>
      </c>
      <c r="J117" s="304">
        <f t="shared" si="22"/>
        <v>2.2642018219893964E-2</v>
      </c>
      <c r="K117" s="304">
        <f t="shared" si="22"/>
        <v>2.2872013623193632E-2</v>
      </c>
      <c r="L117" s="304">
        <f t="shared" si="22"/>
        <v>2.2524032786699372E-2</v>
      </c>
      <c r="M117" s="304">
        <f t="shared" si="22"/>
        <v>2.2119359370434986E-2</v>
      </c>
      <c r="N117" s="304">
        <f t="shared" si="22"/>
        <v>2.2953233573476704E-2</v>
      </c>
      <c r="O117" s="304">
        <f t="shared" si="22"/>
        <v>2.1682964654720836E-2</v>
      </c>
      <c r="P117" s="304">
        <f t="shared" si="22"/>
        <v>2.2777785817017525E-2</v>
      </c>
      <c r="Q117" s="304">
        <f t="shared" si="22"/>
        <v>2.3006105631566767E-2</v>
      </c>
      <c r="R117" s="304">
        <f t="shared" si="22"/>
        <v>2.2922746205891131E-2</v>
      </c>
      <c r="S117" s="304">
        <f t="shared" si="22"/>
        <v>2.3066065371291938E-2</v>
      </c>
      <c r="T117" s="304">
        <f t="shared" si="22"/>
        <v>2.2466533182824162E-2</v>
      </c>
      <c r="U117" s="304">
        <f t="shared" si="22"/>
        <v>2.1767513038802339E-2</v>
      </c>
      <c r="V117" s="304">
        <f t="shared" si="22"/>
        <v>2.1646419572254147E-2</v>
      </c>
      <c r="W117" s="304">
        <f t="shared" si="22"/>
        <v>2.4064838958591538E-2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3.2533697097202885E-2</v>
      </c>
      <c r="C118" s="304">
        <f t="shared" si="23"/>
        <v>3.2585433585703989E-2</v>
      </c>
      <c r="D118" s="304">
        <f t="shared" si="23"/>
        <v>3.3108711311593556E-2</v>
      </c>
      <c r="E118" s="304">
        <f t="shared" si="23"/>
        <v>3.3030488845044434E-2</v>
      </c>
      <c r="F118" s="304">
        <f t="shared" si="23"/>
        <v>3.0023452030692087E-2</v>
      </c>
      <c r="G118" s="304">
        <f t="shared" si="23"/>
        <v>3.4247413874516866E-2</v>
      </c>
      <c r="H118" s="304">
        <f t="shared" si="23"/>
        <v>3.2832303693275368E-2</v>
      </c>
      <c r="I118" s="304">
        <f t="shared" si="23"/>
        <v>2.9560276753206726E-2</v>
      </c>
      <c r="J118" s="304">
        <f t="shared" si="23"/>
        <v>3.4438445674012615E-2</v>
      </c>
      <c r="K118" s="304">
        <f t="shared" si="23"/>
        <v>3.2026681638791563E-2</v>
      </c>
      <c r="L118" s="304">
        <f t="shared" si="23"/>
        <v>3.5981407037110814E-2</v>
      </c>
      <c r="M118" s="304">
        <f t="shared" si="23"/>
        <v>4.0394626020057264E-2</v>
      </c>
      <c r="N118" s="304">
        <f t="shared" si="23"/>
        <v>3.1187531028056034E-2</v>
      </c>
      <c r="O118" s="304">
        <f t="shared" si="23"/>
        <v>4.5018977649511294E-2</v>
      </c>
      <c r="P118" s="304">
        <f t="shared" si="23"/>
        <v>3.3091362805859552E-2</v>
      </c>
      <c r="Q118" s="304">
        <f t="shared" si="23"/>
        <v>3.0552521825552455E-2</v>
      </c>
      <c r="R118" s="304">
        <f t="shared" si="23"/>
        <v>3.1491583014384025E-2</v>
      </c>
      <c r="S118" s="304">
        <f t="shared" si="23"/>
        <v>2.9944567555157418E-2</v>
      </c>
      <c r="T118" s="304">
        <f t="shared" si="23"/>
        <v>3.6529262518262655E-2</v>
      </c>
      <c r="U118" s="304">
        <f t="shared" si="23"/>
        <v>4.4165720980276962E-2</v>
      </c>
      <c r="V118" s="304">
        <f t="shared" si="23"/>
        <v>4.5472001432179596E-2</v>
      </c>
      <c r="W118" s="304">
        <f t="shared" si="23"/>
        <v>1.8527843252443131E-2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0.79258508926586158</v>
      </c>
      <c r="C119" s="303">
        <f t="shared" si="24"/>
        <v>0.7924266557571954</v>
      </c>
      <c r="D119" s="303">
        <f t="shared" si="24"/>
        <v>0.79205407616395151</v>
      </c>
      <c r="E119" s="303">
        <f t="shared" si="24"/>
        <v>0.79210541268925938</v>
      </c>
      <c r="F119" s="303">
        <f t="shared" si="24"/>
        <v>0.79419278073987387</v>
      </c>
      <c r="G119" s="303">
        <f t="shared" si="24"/>
        <v>0.79075283735187651</v>
      </c>
      <c r="H119" s="303">
        <f t="shared" si="24"/>
        <v>0.79190408214747721</v>
      </c>
      <c r="I119" s="303">
        <f t="shared" si="24"/>
        <v>0.79452992860993887</v>
      </c>
      <c r="J119" s="303">
        <f t="shared" si="24"/>
        <v>0.79047820245471367</v>
      </c>
      <c r="K119" s="303">
        <f t="shared" si="24"/>
        <v>0.79279343812523329</v>
      </c>
      <c r="L119" s="303">
        <f t="shared" si="24"/>
        <v>0.78992317576278814</v>
      </c>
      <c r="M119" s="303">
        <f t="shared" si="24"/>
        <v>0.786200820132261</v>
      </c>
      <c r="N119" s="303">
        <f t="shared" si="24"/>
        <v>0.79363696819097274</v>
      </c>
      <c r="O119" s="303">
        <f t="shared" si="24"/>
        <v>0.78190772930121466</v>
      </c>
      <c r="P119" s="303">
        <f t="shared" si="24"/>
        <v>0.79200339251341023</v>
      </c>
      <c r="Q119" s="303">
        <f t="shared" si="24"/>
        <v>0.79400245184764906</v>
      </c>
      <c r="R119" s="303">
        <f t="shared" si="24"/>
        <v>0.79329770019664259</v>
      </c>
      <c r="S119" s="303">
        <f t="shared" si="24"/>
        <v>0.79464905657328899</v>
      </c>
      <c r="T119" s="303">
        <f t="shared" si="24"/>
        <v>0.78923035815731257</v>
      </c>
      <c r="U119" s="303">
        <f t="shared" si="24"/>
        <v>0.78282779737206654</v>
      </c>
      <c r="V119" s="303">
        <f t="shared" si="24"/>
        <v>0.78168429706692921</v>
      </c>
      <c r="W119" s="303">
        <f t="shared" si="24"/>
        <v>0.8027509481570767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0.72526530392339283</v>
      </c>
      <c r="C120" s="304">
        <f t="shared" si="25"/>
        <v>0.7249998155881614</v>
      </c>
      <c r="D120" s="304">
        <f t="shared" si="25"/>
        <v>0.72354445268639489</v>
      </c>
      <c r="E120" s="304">
        <f t="shared" si="25"/>
        <v>0.72375764968643796</v>
      </c>
      <c r="F120" s="304">
        <f t="shared" si="25"/>
        <v>0.73206727622351597</v>
      </c>
      <c r="G120" s="304">
        <f t="shared" si="25"/>
        <v>0.71988697345455199</v>
      </c>
      <c r="H120" s="304">
        <f t="shared" si="25"/>
        <v>0.72396641031367659</v>
      </c>
      <c r="I120" s="304">
        <f t="shared" si="25"/>
        <v>0.73336284145890807</v>
      </c>
      <c r="J120" s="304">
        <f t="shared" si="25"/>
        <v>0.71921704933780817</v>
      </c>
      <c r="K120" s="304">
        <f t="shared" si="25"/>
        <v>0.72652278567791573</v>
      </c>
      <c r="L120" s="304">
        <f t="shared" si="25"/>
        <v>0.71546927675398009</v>
      </c>
      <c r="M120" s="304">
        <f t="shared" si="25"/>
        <v>0.70261494470793495</v>
      </c>
      <c r="N120" s="304">
        <f t="shared" si="25"/>
        <v>0.72910271351043632</v>
      </c>
      <c r="O120" s="304">
        <f t="shared" si="25"/>
        <v>0.6887529949146618</v>
      </c>
      <c r="P120" s="304">
        <f t="shared" si="25"/>
        <v>0.72352966712879196</v>
      </c>
      <c r="Q120" s="304">
        <f t="shared" si="25"/>
        <v>0.73078217888506236</v>
      </c>
      <c r="R120" s="304">
        <f t="shared" si="25"/>
        <v>0.72813429124595375</v>
      </c>
      <c r="S120" s="304">
        <f t="shared" si="25"/>
        <v>0.73268678238221441</v>
      </c>
      <c r="T120" s="304">
        <f t="shared" si="25"/>
        <v>0.71364281874853264</v>
      </c>
      <c r="U120" s="304">
        <f t="shared" si="25"/>
        <v>0.69143864946783895</v>
      </c>
      <c r="V120" s="304">
        <f t="shared" si="25"/>
        <v>0.68759215111866101</v>
      </c>
      <c r="W120" s="304">
        <f t="shared" si="25"/>
        <v>0.76441253162584832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6.7319785342468769E-2</v>
      </c>
      <c r="C121" s="304">
        <f t="shared" si="26"/>
        <v>6.7426840169034025E-2</v>
      </c>
      <c r="D121" s="304">
        <f t="shared" si="26"/>
        <v>6.8509623477556583E-2</v>
      </c>
      <c r="E121" s="304">
        <f t="shared" si="26"/>
        <v>6.8347763002821374E-2</v>
      </c>
      <c r="F121" s="304">
        <f t="shared" si="26"/>
        <v>6.2125504516357968E-2</v>
      </c>
      <c r="G121" s="304">
        <f t="shared" si="26"/>
        <v>7.0865863897324508E-2</v>
      </c>
      <c r="H121" s="304">
        <f t="shared" si="26"/>
        <v>6.7937671833800659E-2</v>
      </c>
      <c r="I121" s="304">
        <f t="shared" si="26"/>
        <v>6.1167087151030787E-2</v>
      </c>
      <c r="J121" s="304">
        <f t="shared" si="26"/>
        <v>7.1261153116905562E-2</v>
      </c>
      <c r="K121" s="304">
        <f t="shared" si="26"/>
        <v>6.6270652447317488E-2</v>
      </c>
      <c r="L121" s="304">
        <f t="shared" si="26"/>
        <v>7.4453899008808028E-2</v>
      </c>
      <c r="M121" s="304">
        <f t="shared" si="26"/>
        <v>8.3585875424326078E-2</v>
      </c>
      <c r="N121" s="304">
        <f t="shared" si="26"/>
        <v>6.4534254680536335E-2</v>
      </c>
      <c r="O121" s="304">
        <f t="shared" si="26"/>
        <v>9.3154734386552807E-2</v>
      </c>
      <c r="P121" s="304">
        <f t="shared" si="26"/>
        <v>6.8473725384618184E-2</v>
      </c>
      <c r="Q121" s="304">
        <f t="shared" si="26"/>
        <v>6.322027296258674E-2</v>
      </c>
      <c r="R121" s="304">
        <f t="shared" si="26"/>
        <v>6.5163408950688784E-2</v>
      </c>
      <c r="S121" s="304">
        <f t="shared" si="26"/>
        <v>6.1962274191074564E-2</v>
      </c>
      <c r="T121" s="304">
        <f t="shared" si="26"/>
        <v>7.5587539408779936E-2</v>
      </c>
      <c r="U121" s="304">
        <f t="shared" si="26"/>
        <v>9.1389147904227572E-2</v>
      </c>
      <c r="V121" s="304">
        <f t="shared" si="26"/>
        <v>9.4092145948268202E-2</v>
      </c>
      <c r="W121" s="304">
        <f t="shared" si="26"/>
        <v>3.8338416531228395E-2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9.9035865822713579E-2</v>
      </c>
      <c r="C122" s="303">
        <f t="shared" si="27"/>
        <v>9.9040321548534732E-2</v>
      </c>
      <c r="D122" s="303">
        <f t="shared" si="27"/>
        <v>9.8875189147673723E-2</v>
      </c>
      <c r="E122" s="303">
        <f t="shared" si="27"/>
        <v>9.8900926766413363E-2</v>
      </c>
      <c r="F122" s="303">
        <f t="shared" si="27"/>
        <v>9.9879751498187036E-2</v>
      </c>
      <c r="G122" s="303">
        <f t="shared" si="27"/>
        <v>9.8550018562132205E-2</v>
      </c>
      <c r="H122" s="303">
        <f t="shared" si="27"/>
        <v>9.8998982057313736E-2</v>
      </c>
      <c r="I122" s="303">
        <f t="shared" si="27"/>
        <v>0.10003219004517752</v>
      </c>
      <c r="J122" s="303">
        <f t="shared" si="27"/>
        <v>9.8510245739759125E-2</v>
      </c>
      <c r="K122" s="303">
        <f t="shared" si="27"/>
        <v>9.9215588015903231E-2</v>
      </c>
      <c r="L122" s="303">
        <f t="shared" si="27"/>
        <v>9.7923256938610884E-2</v>
      </c>
      <c r="M122" s="303">
        <f t="shared" si="27"/>
        <v>9.6502399694044963E-2</v>
      </c>
      <c r="N122" s="303">
        <f t="shared" si="27"/>
        <v>9.9440684005483115E-2</v>
      </c>
      <c r="O122" s="303">
        <f t="shared" si="27"/>
        <v>9.5030138590568455E-2</v>
      </c>
      <c r="P122" s="303">
        <f t="shared" si="27"/>
        <v>9.8844625839541123E-2</v>
      </c>
      <c r="Q122" s="303">
        <f t="shared" si="27"/>
        <v>9.9689085458274831E-2</v>
      </c>
      <c r="R122" s="303">
        <f t="shared" si="27"/>
        <v>9.9360574919983485E-2</v>
      </c>
      <c r="S122" s="303">
        <f t="shared" si="27"/>
        <v>9.9835143285340169E-2</v>
      </c>
      <c r="T122" s="303">
        <f t="shared" si="27"/>
        <v>9.7738618935217667E-2</v>
      </c>
      <c r="U122" s="303">
        <f t="shared" si="27"/>
        <v>9.5285375883266507E-2</v>
      </c>
      <c r="V122" s="303">
        <f t="shared" si="27"/>
        <v>9.4876778728720093E-2</v>
      </c>
      <c r="W122" s="303">
        <f t="shared" si="27"/>
        <v>0.10325876325190321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8.2263888639458702E-2</v>
      </c>
      <c r="C123" s="304">
        <f t="shared" si="28"/>
        <v>8.2233775379212518E-2</v>
      </c>
      <c r="D123" s="304">
        <f t="shared" si="28"/>
        <v>8.2068699494521447E-2</v>
      </c>
      <c r="E123" s="304">
        <f t="shared" si="28"/>
        <v>8.2092881561656006E-2</v>
      </c>
      <c r="F123" s="304">
        <f t="shared" si="28"/>
        <v>8.3035408645722703E-2</v>
      </c>
      <c r="G123" s="304">
        <f t="shared" si="28"/>
        <v>8.1653846526094795E-2</v>
      </c>
      <c r="H123" s="304">
        <f t="shared" si="28"/>
        <v>8.211656042909736E-2</v>
      </c>
      <c r="I123" s="304">
        <f t="shared" si="28"/>
        <v>8.3182359332144504E-2</v>
      </c>
      <c r="J123" s="304">
        <f t="shared" si="28"/>
        <v>8.1577859762852992E-2</v>
      </c>
      <c r="K123" s="304">
        <f t="shared" si="28"/>
        <v>8.2406519671800418E-2</v>
      </c>
      <c r="L123" s="304">
        <f t="shared" si="28"/>
        <v>8.115276518737255E-2</v>
      </c>
      <c r="M123" s="304">
        <f t="shared" si="28"/>
        <v>7.9694750672890557E-2</v>
      </c>
      <c r="N123" s="304">
        <f t="shared" si="28"/>
        <v>8.2699150375026134E-2</v>
      </c>
      <c r="O123" s="304">
        <f t="shared" si="28"/>
        <v>7.8122446182449859E-2</v>
      </c>
      <c r="P123" s="304">
        <f t="shared" si="28"/>
        <v>8.2067022428959996E-2</v>
      </c>
      <c r="Q123" s="304">
        <f t="shared" si="28"/>
        <v>8.2889645290203609E-2</v>
      </c>
      <c r="R123" s="304">
        <f t="shared" si="28"/>
        <v>8.2589306182989916E-2</v>
      </c>
      <c r="S123" s="304">
        <f t="shared" si="28"/>
        <v>8.3105676705389875E-2</v>
      </c>
      <c r="T123" s="304">
        <f t="shared" si="28"/>
        <v>8.0945597496939817E-2</v>
      </c>
      <c r="U123" s="304">
        <f t="shared" si="28"/>
        <v>7.8427069036861169E-2</v>
      </c>
      <c r="V123" s="304">
        <f t="shared" si="28"/>
        <v>7.7990776400033116E-2</v>
      </c>
      <c r="W123" s="304">
        <f t="shared" si="28"/>
        <v>8.6704199189042805E-2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1.677197718325488E-2</v>
      </c>
      <c r="C124" s="305">
        <f t="shared" si="29"/>
        <v>1.6806546169322222E-2</v>
      </c>
      <c r="D124" s="305">
        <f t="shared" si="29"/>
        <v>1.6806489653152269E-2</v>
      </c>
      <c r="E124" s="305">
        <f t="shared" si="29"/>
        <v>1.6808045204757361E-2</v>
      </c>
      <c r="F124" s="305">
        <f t="shared" si="29"/>
        <v>1.6844342852464309E-2</v>
      </c>
      <c r="G124" s="305">
        <f t="shared" si="29"/>
        <v>1.6896172036037424E-2</v>
      </c>
      <c r="H124" s="305">
        <f t="shared" si="29"/>
        <v>1.688242162821638E-2</v>
      </c>
      <c r="I124" s="305">
        <f t="shared" si="29"/>
        <v>1.6849830713033018E-2</v>
      </c>
      <c r="J124" s="305">
        <f t="shared" si="29"/>
        <v>1.693238597690612E-2</v>
      </c>
      <c r="K124" s="305">
        <f t="shared" si="29"/>
        <v>1.6809068344102816E-2</v>
      </c>
      <c r="L124" s="305">
        <f t="shared" si="29"/>
        <v>1.6770491751238337E-2</v>
      </c>
      <c r="M124" s="305">
        <f t="shared" si="29"/>
        <v>1.6807649021154395E-2</v>
      </c>
      <c r="N124" s="305">
        <f t="shared" si="29"/>
        <v>1.6741533630456988E-2</v>
      </c>
      <c r="O124" s="305">
        <f t="shared" si="29"/>
        <v>1.6907692408118596E-2</v>
      </c>
      <c r="P124" s="305">
        <f t="shared" si="29"/>
        <v>1.6777603410581116E-2</v>
      </c>
      <c r="Q124" s="305">
        <f t="shared" si="29"/>
        <v>1.6799440168071215E-2</v>
      </c>
      <c r="R124" s="305">
        <f t="shared" si="29"/>
        <v>1.6771268736993583E-2</v>
      </c>
      <c r="S124" s="305">
        <f t="shared" si="29"/>
        <v>1.6729466579950305E-2</v>
      </c>
      <c r="T124" s="305">
        <f t="shared" si="29"/>
        <v>1.679302143827785E-2</v>
      </c>
      <c r="U124" s="305">
        <f t="shared" si="29"/>
        <v>1.6858306846405345E-2</v>
      </c>
      <c r="V124" s="305">
        <f t="shared" si="29"/>
        <v>1.6886002328686967E-2</v>
      </c>
      <c r="W124" s="305">
        <f t="shared" si="29"/>
        <v>1.6554564062860412E-2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0.99999999999999989</v>
      </c>
      <c r="C126" s="234">
        <f t="shared" si="30"/>
        <v>1.0000000000000004</v>
      </c>
      <c r="D126" s="234">
        <f t="shared" si="30"/>
        <v>0.99999999999999967</v>
      </c>
      <c r="E126" s="234">
        <f t="shared" si="30"/>
        <v>1</v>
      </c>
      <c r="F126" s="234">
        <f t="shared" si="30"/>
        <v>1</v>
      </c>
      <c r="G126" s="234">
        <f t="shared" si="30"/>
        <v>0.99999999999999978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0.99999999999999978</v>
      </c>
      <c r="M126" s="234">
        <f t="shared" si="30"/>
        <v>1</v>
      </c>
      <c r="N126" s="234">
        <f t="shared" si="30"/>
        <v>0.99999999999999989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0.99999999999999978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0.99999999999999967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2.8010527703765227E-2</v>
      </c>
      <c r="C127" s="301">
        <f t="shared" si="31"/>
        <v>2.800401728377749E-2</v>
      </c>
      <c r="D127" s="301">
        <f t="shared" si="31"/>
        <v>2.7999612496369584E-2</v>
      </c>
      <c r="E127" s="301">
        <f t="shared" si="31"/>
        <v>2.8000487147911177E-2</v>
      </c>
      <c r="F127" s="301">
        <f t="shared" si="31"/>
        <v>2.7873858884290836E-2</v>
      </c>
      <c r="G127" s="301">
        <f t="shared" si="31"/>
        <v>2.7778454679457144E-2</v>
      </c>
      <c r="H127" s="301">
        <f t="shared" si="31"/>
        <v>2.77969002707509E-2</v>
      </c>
      <c r="I127" s="301">
        <f t="shared" si="31"/>
        <v>2.7851071251226642E-2</v>
      </c>
      <c r="J127" s="301">
        <f t="shared" si="31"/>
        <v>2.7773120128599532E-2</v>
      </c>
      <c r="K127" s="301">
        <f t="shared" si="31"/>
        <v>2.7870297688233663E-2</v>
      </c>
      <c r="L127" s="301">
        <f t="shared" si="31"/>
        <v>2.7837916622540978E-2</v>
      </c>
      <c r="M127" s="301">
        <f t="shared" si="31"/>
        <v>2.7724512578174161E-2</v>
      </c>
      <c r="N127" s="301">
        <f t="shared" si="31"/>
        <v>2.7768596655338242E-2</v>
      </c>
      <c r="O127" s="301">
        <f t="shared" si="31"/>
        <v>2.7621087641919048E-2</v>
      </c>
      <c r="P127" s="301">
        <f t="shared" si="31"/>
        <v>2.7729113966627018E-2</v>
      </c>
      <c r="Q127" s="301">
        <f t="shared" si="31"/>
        <v>2.7761461346688356E-2</v>
      </c>
      <c r="R127" s="301">
        <f t="shared" si="31"/>
        <v>2.7596384749171955E-2</v>
      </c>
      <c r="S127" s="301">
        <f t="shared" si="31"/>
        <v>2.7519309570541592E-2</v>
      </c>
      <c r="T127" s="301">
        <f t="shared" si="31"/>
        <v>2.7581494271337811E-2</v>
      </c>
      <c r="U127" s="301">
        <f t="shared" si="31"/>
        <v>2.7654493363516049E-2</v>
      </c>
      <c r="V127" s="301">
        <f t="shared" si="31"/>
        <v>2.7638586050311852E-2</v>
      </c>
      <c r="W127" s="301">
        <f t="shared" si="31"/>
        <v>2.7413862042759755E-2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3.1025967259668426E-3</v>
      </c>
      <c r="C128" s="235">
        <f t="shared" si="32"/>
        <v>3.1018755968273905E-3</v>
      </c>
      <c r="D128" s="235">
        <f t="shared" si="32"/>
        <v>3.1013876988793447E-3</v>
      </c>
      <c r="E128" s="235">
        <f t="shared" si="32"/>
        <v>3.1014845799891191E-3</v>
      </c>
      <c r="F128" s="235">
        <f t="shared" si="32"/>
        <v>3.0874585523370051E-3</v>
      </c>
      <c r="G128" s="235">
        <f t="shared" si="32"/>
        <v>3.0768910694001996E-3</v>
      </c>
      <c r="H128" s="235">
        <f t="shared" si="32"/>
        <v>3.0789342023165712E-3</v>
      </c>
      <c r="I128" s="235">
        <f t="shared" si="32"/>
        <v>3.0849344715169215E-3</v>
      </c>
      <c r="J128" s="235">
        <f t="shared" si="32"/>
        <v>3.0763001858509715E-3</v>
      </c>
      <c r="K128" s="235">
        <f t="shared" si="32"/>
        <v>3.0870640951049101E-3</v>
      </c>
      <c r="L128" s="235">
        <f t="shared" si="32"/>
        <v>3.0834773940807839E-3</v>
      </c>
      <c r="M128" s="235">
        <f t="shared" si="32"/>
        <v>3.0709161520904521E-3</v>
      </c>
      <c r="N128" s="235">
        <f t="shared" si="32"/>
        <v>3.0757991416193557E-3</v>
      </c>
      <c r="O128" s="235">
        <f t="shared" si="32"/>
        <v>3.0594602497953571E-3</v>
      </c>
      <c r="P128" s="235">
        <f t="shared" si="32"/>
        <v>3.0714258266278157E-3</v>
      </c>
      <c r="Q128" s="235">
        <f t="shared" si="32"/>
        <v>3.0750087964502102E-3</v>
      </c>
      <c r="R128" s="235">
        <f t="shared" si="32"/>
        <v>3.1165986493332659E-3</v>
      </c>
      <c r="S128" s="235">
        <f t="shared" si="32"/>
        <v>3.1471934457376117E-3</v>
      </c>
      <c r="T128" s="235">
        <f t="shared" si="32"/>
        <v>3.0994662707380287E-3</v>
      </c>
      <c r="U128" s="235">
        <f t="shared" si="32"/>
        <v>3.0631604472193931E-3</v>
      </c>
      <c r="V128" s="235">
        <f t="shared" si="32"/>
        <v>3.0613984676384214E-3</v>
      </c>
      <c r="W128" s="235">
        <f t="shared" si="32"/>
        <v>3.1096180722201268E-3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0.13499761708913632</v>
      </c>
      <c r="C129" s="235">
        <f t="shared" si="33"/>
        <v>0.13496623991574319</v>
      </c>
      <c r="D129" s="235">
        <f t="shared" si="33"/>
        <v>0.13494501090463204</v>
      </c>
      <c r="E129" s="235">
        <f t="shared" si="33"/>
        <v>0.13494922631517864</v>
      </c>
      <c r="F129" s="235">
        <f t="shared" si="33"/>
        <v>0.13433893742574146</v>
      </c>
      <c r="G129" s="235">
        <f t="shared" si="33"/>
        <v>0.13387913386727079</v>
      </c>
      <c r="H129" s="235">
        <f t="shared" si="33"/>
        <v>0.13396803297323526</v>
      </c>
      <c r="I129" s="235">
        <f t="shared" si="33"/>
        <v>0.13422911171323432</v>
      </c>
      <c r="J129" s="235">
        <f t="shared" si="33"/>
        <v>0.13385342383204274</v>
      </c>
      <c r="K129" s="235">
        <f t="shared" si="33"/>
        <v>0.13432177412961252</v>
      </c>
      <c r="L129" s="235">
        <f t="shared" si="33"/>
        <v>0.13416571256756168</v>
      </c>
      <c r="M129" s="235">
        <f t="shared" si="33"/>
        <v>0.13361915821772222</v>
      </c>
      <c r="N129" s="235">
        <f t="shared" si="33"/>
        <v>0.13383162281073757</v>
      </c>
      <c r="O129" s="235">
        <f t="shared" si="33"/>
        <v>0.13312069849251837</v>
      </c>
      <c r="P129" s="235">
        <f t="shared" si="33"/>
        <v>0.13364133475373782</v>
      </c>
      <c r="Q129" s="235">
        <f t="shared" si="33"/>
        <v>0.13379723396683157</v>
      </c>
      <c r="R129" s="235">
        <f t="shared" si="33"/>
        <v>0.13281894711845701</v>
      </c>
      <c r="S129" s="235">
        <f t="shared" si="33"/>
        <v>0.13229082979733056</v>
      </c>
      <c r="T129" s="235">
        <f t="shared" si="33"/>
        <v>0.13245320239944544</v>
      </c>
      <c r="U129" s="235">
        <f t="shared" si="33"/>
        <v>0.13283054694773033</v>
      </c>
      <c r="V129" s="235">
        <f t="shared" si="33"/>
        <v>0.13320503262077404</v>
      </c>
      <c r="W129" s="235">
        <f t="shared" si="33"/>
        <v>0.13195202408258569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4.2315871540739819E-2</v>
      </c>
      <c r="C130" s="235">
        <f t="shared" si="34"/>
        <v>4.2306036163884723E-2</v>
      </c>
      <c r="D130" s="235">
        <f t="shared" si="34"/>
        <v>4.2299381793781843E-2</v>
      </c>
      <c r="E130" s="235">
        <f t="shared" si="34"/>
        <v>4.2300703141336195E-2</v>
      </c>
      <c r="F130" s="235">
        <f t="shared" si="34"/>
        <v>4.2109404162843006E-2</v>
      </c>
      <c r="G130" s="235">
        <f t="shared" si="34"/>
        <v>4.1965275779440703E-2</v>
      </c>
      <c r="H130" s="235">
        <f t="shared" si="34"/>
        <v>4.199314177610932E-2</v>
      </c>
      <c r="I130" s="235">
        <f t="shared" si="34"/>
        <v>4.2074978586728914E-2</v>
      </c>
      <c r="J130" s="235">
        <f t="shared" si="34"/>
        <v>4.1957216803501181E-2</v>
      </c>
      <c r="K130" s="235">
        <f t="shared" si="34"/>
        <v>4.2104024217256807E-2</v>
      </c>
      <c r="L130" s="235">
        <f t="shared" si="34"/>
        <v>4.2055105716659637E-2</v>
      </c>
      <c r="M130" s="235">
        <f t="shared" si="34"/>
        <v>4.1883784739619234E-2</v>
      </c>
      <c r="N130" s="235">
        <f t="shared" si="34"/>
        <v>4.1950383133123111E-2</v>
      </c>
      <c r="O130" s="235">
        <f t="shared" si="34"/>
        <v>4.1727539332072267E-2</v>
      </c>
      <c r="P130" s="235">
        <f t="shared" si="34"/>
        <v>4.1890736117498981E-2</v>
      </c>
      <c r="Q130" s="235">
        <f t="shared" si="34"/>
        <v>4.1939603728771126E-2</v>
      </c>
      <c r="R130" s="235">
        <f t="shared" si="34"/>
        <v>4.250684176433929E-2</v>
      </c>
      <c r="S130" s="235">
        <f t="shared" si="34"/>
        <v>4.292411980232147E-2</v>
      </c>
      <c r="T130" s="235">
        <f t="shared" si="34"/>
        <v>4.2273175711076277E-2</v>
      </c>
      <c r="U130" s="235">
        <f t="shared" si="34"/>
        <v>4.1778005793781721E-2</v>
      </c>
      <c r="V130" s="235">
        <f t="shared" si="34"/>
        <v>4.1753974407110768E-2</v>
      </c>
      <c r="W130" s="235">
        <f t="shared" si="34"/>
        <v>4.2272007253787693E-2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0.23658209905224611</v>
      </c>
      <c r="C131" s="302">
        <f t="shared" si="35"/>
        <v>0.23669340360036895</v>
      </c>
      <c r="D131" s="302">
        <f t="shared" si="35"/>
        <v>0.23491518728302455</v>
      </c>
      <c r="E131" s="302">
        <f t="shared" si="35"/>
        <v>0.23517252031960001</v>
      </c>
      <c r="F131" s="302">
        <f t="shared" si="35"/>
        <v>0.24550931563868661</v>
      </c>
      <c r="G131" s="302">
        <f t="shared" si="35"/>
        <v>0.23508099175292058</v>
      </c>
      <c r="H131" s="302">
        <f t="shared" si="35"/>
        <v>0.23818978922346815</v>
      </c>
      <c r="I131" s="302">
        <f t="shared" si="35"/>
        <v>0.24699278821641196</v>
      </c>
      <c r="J131" s="302">
        <f t="shared" si="35"/>
        <v>0.23492183842176842</v>
      </c>
      <c r="K131" s="302">
        <f t="shared" si="35"/>
        <v>0.23933998888562055</v>
      </c>
      <c r="L131" s="302">
        <f t="shared" si="35"/>
        <v>0.22913161269071713</v>
      </c>
      <c r="M131" s="302">
        <f t="shared" si="35"/>
        <v>0.22377207941768607</v>
      </c>
      <c r="N131" s="302">
        <f t="shared" si="35"/>
        <v>0.24193856886461904</v>
      </c>
      <c r="O131" s="302">
        <f t="shared" si="35"/>
        <v>0.22180070322159648</v>
      </c>
      <c r="P131" s="302">
        <f t="shared" si="35"/>
        <v>0.23797883386814378</v>
      </c>
      <c r="Q131" s="302">
        <f t="shared" si="35"/>
        <v>0.24383953792043631</v>
      </c>
      <c r="R131" s="302">
        <f t="shared" si="35"/>
        <v>0.24467446543919441</v>
      </c>
      <c r="S131" s="302">
        <f t="shared" si="35"/>
        <v>0.25058481864094223</v>
      </c>
      <c r="T131" s="302">
        <f t="shared" si="35"/>
        <v>0.23352104349210631</v>
      </c>
      <c r="U131" s="302">
        <f t="shared" si="35"/>
        <v>0.22179201211929217</v>
      </c>
      <c r="V131" s="302">
        <f t="shared" si="35"/>
        <v>0.22031564478673385</v>
      </c>
      <c r="W131" s="302">
        <f t="shared" si="35"/>
        <v>0.3310345151226437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0.55499128788814556</v>
      </c>
      <c r="C132" s="237">
        <f t="shared" si="36"/>
        <v>0.55492842743939863</v>
      </c>
      <c r="D132" s="237">
        <f t="shared" si="36"/>
        <v>0.55673941982331232</v>
      </c>
      <c r="E132" s="237">
        <f t="shared" si="36"/>
        <v>0.55647557849598484</v>
      </c>
      <c r="F132" s="237">
        <f t="shared" si="36"/>
        <v>0.54708102533610115</v>
      </c>
      <c r="G132" s="237">
        <f t="shared" si="36"/>
        <v>0.55821925285151042</v>
      </c>
      <c r="H132" s="237">
        <f t="shared" si="36"/>
        <v>0.55497320155411989</v>
      </c>
      <c r="I132" s="237">
        <f t="shared" si="36"/>
        <v>0.54576711576088122</v>
      </c>
      <c r="J132" s="237">
        <f t="shared" si="36"/>
        <v>0.55841810062823727</v>
      </c>
      <c r="K132" s="237">
        <f t="shared" si="36"/>
        <v>0.55327685098417168</v>
      </c>
      <c r="L132" s="237">
        <f t="shared" si="36"/>
        <v>0.56372617500843958</v>
      </c>
      <c r="M132" s="237">
        <f t="shared" si="36"/>
        <v>0.56992954889470793</v>
      </c>
      <c r="N132" s="237">
        <f t="shared" si="36"/>
        <v>0.55143502939456257</v>
      </c>
      <c r="O132" s="237">
        <f t="shared" si="36"/>
        <v>0.57267051106209854</v>
      </c>
      <c r="P132" s="237">
        <f t="shared" si="36"/>
        <v>0.55568855546736451</v>
      </c>
      <c r="Q132" s="237">
        <f t="shared" si="36"/>
        <v>0.54958715424082238</v>
      </c>
      <c r="R132" s="237">
        <f t="shared" si="36"/>
        <v>0.54928676227950379</v>
      </c>
      <c r="S132" s="237">
        <f t="shared" si="36"/>
        <v>0.54353372874312655</v>
      </c>
      <c r="T132" s="237">
        <f t="shared" si="36"/>
        <v>0.56107161785529625</v>
      </c>
      <c r="U132" s="237">
        <f t="shared" si="36"/>
        <v>0.57288178132846035</v>
      </c>
      <c r="V132" s="237">
        <f t="shared" si="36"/>
        <v>0.57402536366743073</v>
      </c>
      <c r="W132" s="237">
        <f t="shared" si="36"/>
        <v>0.46421797342600313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0.6745668935370247</v>
      </c>
      <c r="C136" s="324">
        <f>IF(C$5=0,0,C$5/PPA_fec!C$5)</f>
        <v>0.6735421532751632</v>
      </c>
      <c r="D136" s="324">
        <f>IF(D$5=0,0,D$5/PPA_fec!D$5)</f>
        <v>0.67571561051846096</v>
      </c>
      <c r="E136" s="324">
        <f>IF(E$5=0,0,E$5/PPA_fec!E$5)</f>
        <v>0.67567505622861468</v>
      </c>
      <c r="F136" s="324">
        <f>IF(F$5=0,0,F$5/PPA_fec!F$5)</f>
        <v>0.68500066728534348</v>
      </c>
      <c r="G136" s="324">
        <f>IF(G$5=0,0,G$5/PPA_fec!G$5)</f>
        <v>0.68333497766602602</v>
      </c>
      <c r="H136" s="324">
        <f>IF(H$5=0,0,H$5/PPA_fec!H$5)</f>
        <v>0.68387452302949769</v>
      </c>
      <c r="I136" s="324">
        <f>IF(I$5=0,0,I$5/PPA_fec!I$5)</f>
        <v>0.69146009552706011</v>
      </c>
      <c r="J136" s="324">
        <f>IF(J$5=0,0,J$5/PPA_fec!J$5)</f>
        <v>0.6884517150443199</v>
      </c>
      <c r="K136" s="324">
        <f>IF(K$5=0,0,K$5/PPA_fec!K$5)</f>
        <v>0.69199438094766907</v>
      </c>
      <c r="L136" s="324">
        <f>IF(L$5=0,0,L$5/PPA_fec!L$5)</f>
        <v>0.69270577299086</v>
      </c>
      <c r="M136" s="324">
        <f>IF(M$5=0,0,M$5/PPA_fec!M$5)</f>
        <v>0.69177571631130819</v>
      </c>
      <c r="N136" s="324">
        <f>IF(N$5=0,0,N$5/PPA_fec!N$5)</f>
        <v>0.69554257282567933</v>
      </c>
      <c r="O136" s="324">
        <f>IF(O$5=0,0,O$5/PPA_fec!O$5)</f>
        <v>0.68890769053090639</v>
      </c>
      <c r="P136" s="324">
        <f>IF(P$5=0,0,P$5/PPA_fec!P$5)</f>
        <v>0.69434289089347723</v>
      </c>
      <c r="Q136" s="324">
        <f>IF(Q$5=0,0,Q$5/PPA_fec!Q$5)</f>
        <v>0.69550282540406394</v>
      </c>
      <c r="R136" s="324">
        <f>IF(R$5=0,0,R$5/PPA_fec!R$5)</f>
        <v>0.69471295121738208</v>
      </c>
      <c r="S136" s="324">
        <f>IF(S$5=0,0,S$5/PPA_fec!S$5)</f>
        <v>0.70651500326227001</v>
      </c>
      <c r="T136" s="324">
        <f>IF(T$5=0,0,T$5/PPA_fec!T$5)</f>
        <v>0.71009258886411963</v>
      </c>
      <c r="U136" s="324">
        <f>IF(U$5=0,0,U$5/PPA_fec!U$5)</f>
        <v>0.71070902362647936</v>
      </c>
      <c r="V136" s="324">
        <f>IF(V$5=0,0,V$5/PPA_fec!V$5)</f>
        <v>0.71107427630931275</v>
      </c>
      <c r="W136" s="324">
        <f>IF(W$5=0,0,W$5/PPA_fec!W$5)</f>
        <v>0.7222725137047642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0.47568629268711615</v>
      </c>
      <c r="C137" s="307">
        <f>IF(C$6=0,0,C$6/PPA_fec!C$6)</f>
        <v>0.47568629268711621</v>
      </c>
      <c r="D137" s="307">
        <f>IF(D$6=0,0,D$6/PPA_fec!D$6)</f>
        <v>0.47724629205517327</v>
      </c>
      <c r="E137" s="307">
        <f>IF(E$6=0,0,E$6/PPA_fec!E$6)</f>
        <v>0.47724629205517322</v>
      </c>
      <c r="F137" s="307">
        <f>IF(F$6=0,0,F$6/PPA_fec!F$6)</f>
        <v>0.48266913119513821</v>
      </c>
      <c r="G137" s="307">
        <f>IF(G$6=0,0,G$6/PPA_fec!G$6)</f>
        <v>0.48266913119513821</v>
      </c>
      <c r="H137" s="307">
        <f>IF(H$6=0,0,H$6/PPA_fec!H$6)</f>
        <v>0.48266913119513816</v>
      </c>
      <c r="I137" s="307">
        <f>IF(I$6=0,0,I$6/PPA_fec!I$6)</f>
        <v>0.48711997624513781</v>
      </c>
      <c r="J137" s="307">
        <f>IF(J$6=0,0,J$6/PPA_fec!J$6)</f>
        <v>0.48711997624513792</v>
      </c>
      <c r="K137" s="307">
        <f>IF(K$6=0,0,K$6/PPA_fec!K$6)</f>
        <v>0.48711997624513786</v>
      </c>
      <c r="L137" s="307">
        <f>IF(L$6=0,0,L$6/PPA_fec!L$6)</f>
        <v>0.48711997624513786</v>
      </c>
      <c r="M137" s="307">
        <f>IF(M$6=0,0,M$6/PPA_fec!M$6)</f>
        <v>0.48711997624513798</v>
      </c>
      <c r="N137" s="307">
        <f>IF(N$6=0,0,N$6/PPA_fec!N$6)</f>
        <v>0.48711997624513786</v>
      </c>
      <c r="O137" s="307">
        <f>IF(O$6=0,0,O$6/PPA_fec!O$6)</f>
        <v>0.48711997624513798</v>
      </c>
      <c r="P137" s="307">
        <f>IF(P$6=0,0,P$6/PPA_fec!P$6)</f>
        <v>0.48711997624513786</v>
      </c>
      <c r="Q137" s="307">
        <f>IF(Q$6=0,0,Q$6/PPA_fec!Q$6)</f>
        <v>0.48711997624513786</v>
      </c>
      <c r="R137" s="307">
        <f>IF(R$6=0,0,R$6/PPA_fec!R$6)</f>
        <v>0.48711997624513798</v>
      </c>
      <c r="S137" s="307">
        <f>IF(S$6=0,0,S$6/PPA_fec!S$6)</f>
        <v>0.49340797862062408</v>
      </c>
      <c r="T137" s="307">
        <f>IF(T$6=0,0,T$6/PPA_fec!T$6)</f>
        <v>0.49906718075856149</v>
      </c>
      <c r="U137" s="307">
        <f>IF(U$6=0,0,U$6/PPA_fec!U$6)</f>
        <v>0.50242560253249657</v>
      </c>
      <c r="V137" s="307">
        <f>IF(V$6=0,0,V$6/PPA_fec!V$6)</f>
        <v>0.50242560253249646</v>
      </c>
      <c r="W137" s="307">
        <f>IF(W$6=0,0,W$6/PPA_fec!W$6)</f>
        <v>0.50242560253249668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0.12362153693437572</v>
      </c>
      <c r="C138" s="308">
        <f>IF(C$7=0,0,C$7/PPA_fec!C$7)</f>
        <v>0.12362153693437575</v>
      </c>
      <c r="D138" s="308">
        <f>IF(D$7=0,0,D$7/PPA_fec!D$7)</f>
        <v>0.12402695017091545</v>
      </c>
      <c r="E138" s="308">
        <f>IF(E$7=0,0,E$7/PPA_fec!E$7)</f>
        <v>0.12402695017091539</v>
      </c>
      <c r="F138" s="308">
        <f>IF(F$7=0,0,F$7/PPA_fec!F$7)</f>
        <v>0.12543623969499124</v>
      </c>
      <c r="G138" s="308">
        <f>IF(G$7=0,0,G$7/PPA_fec!G$7)</f>
        <v>0.12543623969499124</v>
      </c>
      <c r="H138" s="308">
        <f>IF(H$7=0,0,H$7/PPA_fec!H$7)</f>
        <v>0.12543623969499121</v>
      </c>
      <c r="I138" s="308">
        <f>IF(I$7=0,0,I$7/PPA_fec!I$7)</f>
        <v>0.12659292702064343</v>
      </c>
      <c r="J138" s="308">
        <f>IF(J$7=0,0,J$7/PPA_fec!J$7)</f>
        <v>0.12659292702064348</v>
      </c>
      <c r="K138" s="308">
        <f>IF(K$7=0,0,K$7/PPA_fec!K$7)</f>
        <v>0.12659292702064348</v>
      </c>
      <c r="L138" s="308">
        <f>IF(L$7=0,0,L$7/PPA_fec!L$7)</f>
        <v>0.12659292702064345</v>
      </c>
      <c r="M138" s="308">
        <f>IF(M$7=0,0,M$7/PPA_fec!M$7)</f>
        <v>0.12659292702064345</v>
      </c>
      <c r="N138" s="308">
        <f>IF(N$7=0,0,N$7/PPA_fec!N$7)</f>
        <v>0.12659292702064348</v>
      </c>
      <c r="O138" s="308">
        <f>IF(O$7=0,0,O$7/PPA_fec!O$7)</f>
        <v>0.12659292702064348</v>
      </c>
      <c r="P138" s="308">
        <f>IF(P$7=0,0,P$7/PPA_fec!P$7)</f>
        <v>0.12659292702064348</v>
      </c>
      <c r="Q138" s="308">
        <f>IF(Q$7=0,0,Q$7/PPA_fec!Q$7)</f>
        <v>0.12659292702064348</v>
      </c>
      <c r="R138" s="308">
        <f>IF(R$7=0,0,R$7/PPA_fec!R$7)</f>
        <v>0.12659292702064345</v>
      </c>
      <c r="S138" s="308">
        <f>IF(S$7=0,0,S$7/PPA_fec!S$7)</f>
        <v>0.13057055907452947</v>
      </c>
      <c r="T138" s="308">
        <f>IF(T$7=0,0,T$7/PPA_fec!T$7)</f>
        <v>0.1305705590745295</v>
      </c>
      <c r="U138" s="308">
        <f>IF(U$7=0,0,U$7/PPA_fec!U$7)</f>
        <v>0.1305705590745295</v>
      </c>
      <c r="V138" s="308">
        <f>IF(V$7=0,0,V$7/PPA_fec!V$7)</f>
        <v>0.1305705590745295</v>
      </c>
      <c r="W138" s="308">
        <f>IF(W$7=0,0,W$7/PPA_fec!W$7)</f>
        <v>0.13057055907452947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0.67994384901865146</v>
      </c>
      <c r="C139" s="308">
        <f>IF(C$8=0,0,C$8/PPA_fec!C$8)</f>
        <v>0.67994384901865157</v>
      </c>
      <c r="D139" s="308">
        <f>IF(D$8=0,0,D$8/PPA_fec!D$8)</f>
        <v>0.68217370510466868</v>
      </c>
      <c r="E139" s="308">
        <f>IF(E$8=0,0,E$8/PPA_fec!E$8)</f>
        <v>0.68217370510466857</v>
      </c>
      <c r="F139" s="308">
        <f>IF(F$8=0,0,F$8/PPA_fec!F$8)</f>
        <v>0.6899250870009348</v>
      </c>
      <c r="G139" s="308">
        <f>IF(G$8=0,0,G$8/PPA_fec!G$8)</f>
        <v>0.68992508700093491</v>
      </c>
      <c r="H139" s="308">
        <f>IF(H$8=0,0,H$8/PPA_fec!H$8)</f>
        <v>0.68992508700093491</v>
      </c>
      <c r="I139" s="308">
        <f>IF(I$8=0,0,I$8/PPA_fec!I$8)</f>
        <v>0.69628710491317458</v>
      </c>
      <c r="J139" s="308">
        <f>IF(J$8=0,0,J$8/PPA_fec!J$8)</f>
        <v>0.69628710491317458</v>
      </c>
      <c r="K139" s="308">
        <f>IF(K$8=0,0,K$8/PPA_fec!K$8)</f>
        <v>0.69628710491317447</v>
      </c>
      <c r="L139" s="308">
        <f>IF(L$8=0,0,L$8/PPA_fec!L$8)</f>
        <v>0.69628710491317458</v>
      </c>
      <c r="M139" s="308">
        <f>IF(M$8=0,0,M$8/PPA_fec!M$8)</f>
        <v>0.69628710491317447</v>
      </c>
      <c r="N139" s="308">
        <f>IF(N$8=0,0,N$8/PPA_fec!N$8)</f>
        <v>0.69628710491317469</v>
      </c>
      <c r="O139" s="308">
        <f>IF(O$8=0,0,O$8/PPA_fec!O$8)</f>
        <v>0.69628710491317458</v>
      </c>
      <c r="P139" s="308">
        <f>IF(P$8=0,0,P$8/PPA_fec!P$8)</f>
        <v>0.69628710491317447</v>
      </c>
      <c r="Q139" s="308">
        <f>IF(Q$8=0,0,Q$8/PPA_fec!Q$8)</f>
        <v>0.69628710491317469</v>
      </c>
      <c r="R139" s="308">
        <f>IF(R$8=0,0,R$8/PPA_fec!R$8)</f>
        <v>0.69628710491317436</v>
      </c>
      <c r="S139" s="308">
        <f>IF(S$8=0,0,S$8/PPA_fec!S$8)</f>
        <v>0.70327439633759004</v>
      </c>
      <c r="T139" s="308">
        <f>IF(T$8=0,0,T$8/PPA_fec!T$8)</f>
        <v>0.7095629586195642</v>
      </c>
      <c r="U139" s="308">
        <f>IF(U$8=0,0,U$8/PPA_fec!U$8)</f>
        <v>0.7152226646733405</v>
      </c>
      <c r="V139" s="308">
        <f>IF(V$8=0,0,V$8/PPA_fec!V$8)</f>
        <v>0.71816489834438613</v>
      </c>
      <c r="W139" s="308">
        <f>IF(W$8=0,0,W$8/PPA_fec!W$8)</f>
        <v>0.71816489834438635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0.47733933578357185</v>
      </c>
      <c r="C140" s="308">
        <f>IF(C$9=0,0,C$9/PPA_fec!C$9)</f>
        <v>0.47733933578357213</v>
      </c>
      <c r="D140" s="308">
        <f>IF(D$9=0,0,D$9/PPA_fec!D$9)</f>
        <v>0.47890475625840767</v>
      </c>
      <c r="E140" s="308">
        <f>IF(E$9=0,0,E$9/PPA_fec!E$9)</f>
        <v>0.47890475625840773</v>
      </c>
      <c r="F140" s="308">
        <f>IF(F$9=0,0,F$9/PPA_fec!F$9)</f>
        <v>0.48434644014320027</v>
      </c>
      <c r="G140" s="308">
        <f>IF(G$9=0,0,G$9/PPA_fec!G$9)</f>
        <v>0.48434644014320022</v>
      </c>
      <c r="H140" s="308">
        <f>IF(H$9=0,0,H$9/PPA_fec!H$9)</f>
        <v>0.48434644014320016</v>
      </c>
      <c r="I140" s="308">
        <f>IF(I$9=0,0,I$9/PPA_fec!I$9)</f>
        <v>0.48881275219066483</v>
      </c>
      <c r="J140" s="308">
        <f>IF(J$9=0,0,J$9/PPA_fec!J$9)</f>
        <v>0.48881275219066495</v>
      </c>
      <c r="K140" s="308">
        <f>IF(K$9=0,0,K$9/PPA_fec!K$9)</f>
        <v>0.488812752190665</v>
      </c>
      <c r="L140" s="308">
        <f>IF(L$9=0,0,L$9/PPA_fec!L$9)</f>
        <v>0.48881275219066472</v>
      </c>
      <c r="M140" s="308">
        <f>IF(M$9=0,0,M$9/PPA_fec!M$9)</f>
        <v>0.48881275219066483</v>
      </c>
      <c r="N140" s="308">
        <f>IF(N$9=0,0,N$9/PPA_fec!N$9)</f>
        <v>0.488812752190665</v>
      </c>
      <c r="O140" s="308">
        <f>IF(O$9=0,0,O$9/PPA_fec!O$9)</f>
        <v>0.48881275219066483</v>
      </c>
      <c r="P140" s="308">
        <f>IF(P$9=0,0,P$9/PPA_fec!P$9)</f>
        <v>0.488812752190665</v>
      </c>
      <c r="Q140" s="308">
        <f>IF(Q$9=0,0,Q$9/PPA_fec!Q$9)</f>
        <v>0.48881275219066472</v>
      </c>
      <c r="R140" s="308">
        <f>IF(R$9=0,0,R$9/PPA_fec!R$9)</f>
        <v>0.488812752190665</v>
      </c>
      <c r="S140" s="308">
        <f>IF(S$9=0,0,S$9/PPA_fec!S$9)</f>
        <v>0.50417156659855655</v>
      </c>
      <c r="T140" s="308">
        <f>IF(T$9=0,0,T$9/PPA_fec!T$9)</f>
        <v>0.50417156659855644</v>
      </c>
      <c r="U140" s="308">
        <f>IF(U$9=0,0,U$9/PPA_fec!U$9)</f>
        <v>0.50417156659855644</v>
      </c>
      <c r="V140" s="308">
        <f>IF(V$9=0,0,V$9/PPA_fec!V$9)</f>
        <v>0.50417156659855655</v>
      </c>
      <c r="W140" s="308">
        <f>IF(W$9=0,0,W$9/PPA_fec!W$9)</f>
        <v>0.50417156659855633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0.72351586462919071</v>
      </c>
      <c r="C141" s="309">
        <f>IF(C$10=0,0,C$10/PPA_fec!C$10)</f>
        <v>0.72425980061931006</v>
      </c>
      <c r="D141" s="309">
        <f>IF(D$10=0,0,D$10/PPA_fec!D$10)</f>
        <v>0.72808104958376163</v>
      </c>
      <c r="E141" s="309">
        <f>IF(E$10=0,0,E$10/PPA_fec!E$10)</f>
        <v>0.72784054599379155</v>
      </c>
      <c r="F141" s="309">
        <f>IF(F$10=0,0,F$10/PPA_fec!F$10)</f>
        <v>0.74641271446095103</v>
      </c>
      <c r="G141" s="309">
        <f>IF(G$10=0,0,G$10/PPA_fec!G$10)</f>
        <v>0.76522660604195747</v>
      </c>
      <c r="H141" s="309">
        <f>IF(H$10=0,0,H$10/PPA_fec!H$10)</f>
        <v>0.76066973550766026</v>
      </c>
      <c r="I141" s="309">
        <f>IF(I$10=0,0,I$10/PPA_fec!I$10)</f>
        <v>0.75531554012319224</v>
      </c>
      <c r="J141" s="309">
        <f>IF(J$10=0,0,J$10/PPA_fec!J$10)</f>
        <v>0.77312745298557883</v>
      </c>
      <c r="K141" s="309">
        <f>IF(K$10=0,0,K$10/PPA_fec!K$10)</f>
        <v>0.75729137405972868</v>
      </c>
      <c r="L141" s="309">
        <f>IF(L$10=0,0,L$10/PPA_fec!L$10)</f>
        <v>0.76815596522148633</v>
      </c>
      <c r="M141" s="309">
        <f>IF(M$10=0,0,M$10/PPA_fec!M$10)</f>
        <v>0.78863770663862331</v>
      </c>
      <c r="N141" s="309">
        <f>IF(N$10=0,0,N$10/PPA_fec!N$10)</f>
        <v>0.76899541015294626</v>
      </c>
      <c r="O141" s="309">
        <f>IF(O$10=0,0,O$10/PPA_fec!O$10)</f>
        <v>0.80638640393604721</v>
      </c>
      <c r="P141" s="309">
        <f>IF(P$10=0,0,P$10/PPA_fec!P$10)</f>
        <v>0.77702249132237722</v>
      </c>
      <c r="Q141" s="309">
        <f>IF(Q$10=0,0,Q$10/PPA_fec!Q$10)</f>
        <v>0.76869865655747149</v>
      </c>
      <c r="R141" s="309">
        <f>IF(R$10=0,0,R$10/PPA_fec!R$10)</f>
        <v>0.77070535646145821</v>
      </c>
      <c r="S141" s="309">
        <f>IF(S$10=0,0,S$10/PPA_fec!S$10)</f>
        <v>0.78792695508951216</v>
      </c>
      <c r="T141" s="309">
        <f>IF(T$10=0,0,T$10/PPA_fec!T$10)</f>
        <v>0.80911272849675486</v>
      </c>
      <c r="U141" s="309">
        <f>IF(U$10=0,0,U$10/PPA_fec!U$10)</f>
        <v>0.82841599430561375</v>
      </c>
      <c r="V141" s="309">
        <f>IF(V$10=0,0,V$10/PPA_fec!V$10)</f>
        <v>0.83032456370424779</v>
      </c>
      <c r="W141" s="309">
        <f>IF(W$10=0,0,W$10/PPA_fec!W$10)</f>
        <v>0.72991821418048386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0.59164974207348142</v>
      </c>
      <c r="C142" s="310">
        <f>IF(C$16=0,0,C$16/PPA_fec!C$16)</f>
        <v>0.59164974207348131</v>
      </c>
      <c r="D142" s="310">
        <f>IF(D$16=0,0,D$16/PPA_fec!D$16)</f>
        <v>0.59359004020259465</v>
      </c>
      <c r="E142" s="310">
        <f>IF(E$16=0,0,E$16/PPA_fec!E$16)</f>
        <v>0.59359004020259432</v>
      </c>
      <c r="F142" s="310">
        <f>IF(F$16=0,0,F$16/PPA_fec!F$16)</f>
        <v>0.6003348664206094</v>
      </c>
      <c r="G142" s="310">
        <f>IF(G$16=0,0,G$16/PPA_fec!G$16)</f>
        <v>0.60033486642060929</v>
      </c>
      <c r="H142" s="310">
        <f>IF(H$16=0,0,H$16/PPA_fec!H$16)</f>
        <v>0.60033486642060929</v>
      </c>
      <c r="I142" s="310">
        <f>IF(I$16=0,0,I$16/PPA_fec!I$16)</f>
        <v>0.60587074451153733</v>
      </c>
      <c r="J142" s="310">
        <f>IF(J$16=0,0,J$16/PPA_fec!J$16)</f>
        <v>0.60587074451153722</v>
      </c>
      <c r="K142" s="310">
        <f>IF(K$16=0,0,K$16/PPA_fec!K$16)</f>
        <v>0.605870744511537</v>
      </c>
      <c r="L142" s="310">
        <f>IF(L$16=0,0,L$16/PPA_fec!L$16)</f>
        <v>0.60587074451153722</v>
      </c>
      <c r="M142" s="310">
        <f>IF(M$16=0,0,M$16/PPA_fec!M$16)</f>
        <v>0.60587074451153711</v>
      </c>
      <c r="N142" s="310">
        <f>IF(N$16=0,0,N$16/PPA_fec!N$16)</f>
        <v>0.60587074451153722</v>
      </c>
      <c r="O142" s="310">
        <f>IF(O$16=0,0,O$16/PPA_fec!O$16)</f>
        <v>0.60587074451153722</v>
      </c>
      <c r="P142" s="310">
        <f>IF(P$16=0,0,P$16/PPA_fec!P$16)</f>
        <v>0.60587074451153755</v>
      </c>
      <c r="Q142" s="310">
        <f>IF(Q$16=0,0,Q$16/PPA_fec!Q$16)</f>
        <v>0.60587074451153733</v>
      </c>
      <c r="R142" s="310">
        <f>IF(R$16=0,0,R$16/PPA_fec!R$16)</f>
        <v>0.60587074451153722</v>
      </c>
      <c r="S142" s="310">
        <f>IF(S$16=0,0,S$16/PPA_fec!S$16)</f>
        <v>0.6136836700603836</v>
      </c>
      <c r="T142" s="310">
        <f>IF(T$16=0,0,T$16/PPA_fec!T$16)</f>
        <v>0.62071530305434497</v>
      </c>
      <c r="U142" s="310">
        <f>IF(U$16=0,0,U$16/PPA_fec!U$16)</f>
        <v>0.6249075971272281</v>
      </c>
      <c r="V142" s="310">
        <f>IF(V$16=0,0,V$16/PPA_fec!V$16)</f>
        <v>0.62490759712722754</v>
      </c>
      <c r="W142" s="310">
        <f>IF(W$16=0,0,W$16/PPA_fec!W$16)</f>
        <v>0.62490759712722754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0.69369472222576989</v>
      </c>
      <c r="C143" s="310">
        <f>IF(C$17=0,0,C$17/PPA_fec!C$17)</f>
        <v>0.69243775084506831</v>
      </c>
      <c r="D143" s="310">
        <f>IF(D$17=0,0,D$17/PPA_fec!D$17)</f>
        <v>0.6947808352420185</v>
      </c>
      <c r="E143" s="310">
        <f>IF(E$17=0,0,E$17/PPA_fec!E$17)</f>
        <v>0.69471404459390473</v>
      </c>
      <c r="F143" s="310">
        <f>IF(F$17=0,0,F$17/PPA_fec!F$17)</f>
        <v>0.70364323862489719</v>
      </c>
      <c r="G143" s="310">
        <f>IF(G$17=0,0,G$17/PPA_fec!G$17)</f>
        <v>0.70244892184216368</v>
      </c>
      <c r="H143" s="310">
        <f>IF(H$17=0,0,H$17/PPA_fec!H$17)</f>
        <v>0.70281446105712908</v>
      </c>
      <c r="I143" s="310">
        <f>IF(I$17=0,0,I$17/PPA_fec!I$17)</f>
        <v>0.71014774931699287</v>
      </c>
      <c r="J143" s="310">
        <f>IF(J$17=0,0,J$17/PPA_fec!J$17)</f>
        <v>0.7075028010589175</v>
      </c>
      <c r="K143" s="310">
        <f>IF(K$17=0,0,K$17/PPA_fec!K$17)</f>
        <v>0.71145679756932767</v>
      </c>
      <c r="L143" s="310">
        <f>IF(L$17=0,0,L$17/PPA_fec!L$17)</f>
        <v>0.71324189210486622</v>
      </c>
      <c r="M143" s="310">
        <f>IF(M$17=0,0,M$17/PPA_fec!M$17)</f>
        <v>0.71288541553386375</v>
      </c>
      <c r="N143" s="310">
        <f>IF(N$17=0,0,N$17/PPA_fec!N$17)</f>
        <v>0.71539512318625442</v>
      </c>
      <c r="O143" s="310">
        <f>IF(O$17=0,0,O$17/PPA_fec!O$17)</f>
        <v>0.71004512156917443</v>
      </c>
      <c r="P143" s="310">
        <f>IF(P$17=0,0,P$17/PPA_fec!P$17)</f>
        <v>0.714340598049373</v>
      </c>
      <c r="Q143" s="310">
        <f>IF(Q$17=0,0,Q$17/PPA_fec!Q$17)</f>
        <v>0.71514272590156525</v>
      </c>
      <c r="R143" s="310">
        <f>IF(R$17=0,0,R$17/PPA_fec!R$17)</f>
        <v>0.71443943994464865</v>
      </c>
      <c r="S143" s="310">
        <f>IF(S$17=0,0,S$17/PPA_fec!S$17)</f>
        <v>0.72561452376944191</v>
      </c>
      <c r="T143" s="310">
        <f>IF(T$17=0,0,T$17/PPA_fec!T$17)</f>
        <v>0.73078187494044189</v>
      </c>
      <c r="U143" s="310">
        <f>IF(U$17=0,0,U$17/PPA_fec!U$17)</f>
        <v>0.73258793229994501</v>
      </c>
      <c r="V143" s="310">
        <f>IF(V$17=0,0,V$17/PPA_fec!V$17)</f>
        <v>0.7331473701393737</v>
      </c>
      <c r="W143" s="310">
        <f>IF(W$17=0,0,W$17/PPA_fec!W$17)</f>
        <v>0.74046569707726373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0.58814674651425902</v>
      </c>
      <c r="C144" s="311">
        <f>IF(C$30=0,0,C$30/PPA_fec!C$30)</f>
        <v>0.58814674651425891</v>
      </c>
      <c r="D144" s="311">
        <f>IF(D$30=0,0,D$30/PPA_fec!D$30)</f>
        <v>0.59007555667127243</v>
      </c>
      <c r="E144" s="311">
        <f>IF(E$30=0,0,E$30/PPA_fec!E$30)</f>
        <v>0.59007555667127243</v>
      </c>
      <c r="F144" s="311">
        <f>IF(F$30=0,0,F$30/PPA_fec!F$30)</f>
        <v>0.59678044862648072</v>
      </c>
      <c r="G144" s="311">
        <f>IF(G$30=0,0,G$30/PPA_fec!G$30)</f>
        <v>0.59678044862648083</v>
      </c>
      <c r="H144" s="311">
        <f>IF(H$30=0,0,H$30/PPA_fec!H$30)</f>
        <v>0.59678044862648072</v>
      </c>
      <c r="I144" s="311">
        <f>IF(I$30=0,0,I$30/PPA_fec!I$30)</f>
        <v>0.60228355030428793</v>
      </c>
      <c r="J144" s="311">
        <f>IF(J$30=0,0,J$30/PPA_fec!J$30)</f>
        <v>0.60228355030428804</v>
      </c>
      <c r="K144" s="311">
        <f>IF(K$30=0,0,K$30/PPA_fec!K$30)</f>
        <v>0.60228355030428793</v>
      </c>
      <c r="L144" s="311">
        <f>IF(L$30=0,0,L$30/PPA_fec!L$30)</f>
        <v>0.60228355030428782</v>
      </c>
      <c r="M144" s="311">
        <f>IF(M$30=0,0,M$30/PPA_fec!M$30)</f>
        <v>0.60228355030428782</v>
      </c>
      <c r="N144" s="311">
        <f>IF(N$30=0,0,N$30/PPA_fec!N$30)</f>
        <v>0.60228355030428782</v>
      </c>
      <c r="O144" s="311">
        <f>IF(O$30=0,0,O$30/PPA_fec!O$30)</f>
        <v>0.60228355030428793</v>
      </c>
      <c r="P144" s="311">
        <f>IF(P$30=0,0,P$30/PPA_fec!P$30)</f>
        <v>0.60228355030428782</v>
      </c>
      <c r="Q144" s="311">
        <f>IF(Q$30=0,0,Q$30/PPA_fec!Q$30)</f>
        <v>0.60228355030428793</v>
      </c>
      <c r="R144" s="311">
        <f>IF(R$30=0,0,R$30/PPA_fec!R$30)</f>
        <v>0.60228355030428782</v>
      </c>
      <c r="S144" s="311">
        <f>IF(S$30=0,0,S$30/PPA_fec!S$30)</f>
        <v>0.62120769094626815</v>
      </c>
      <c r="T144" s="311">
        <f>IF(T$30=0,0,T$30/PPA_fec!T$30)</f>
        <v>0.62120769094626827</v>
      </c>
      <c r="U144" s="311">
        <f>IF(U$30=0,0,U$30/PPA_fec!U$30)</f>
        <v>0.62120769094626815</v>
      </c>
      <c r="V144" s="311">
        <f>IF(V$30=0,0,V$30/PPA_fec!V$30)</f>
        <v>0.62120769094626793</v>
      </c>
      <c r="W144" s="311">
        <f>IF(W$30=0,0,W$30/PPA_fec!W$30)</f>
        <v>0.62120769094626804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0.619253931502045</v>
      </c>
      <c r="C146" s="324">
        <f>IF(C$32=0,0,C$32/PPA_fec!C$32)</f>
        <v>0.6188210053609533</v>
      </c>
      <c r="D146" s="324">
        <f>IF(D$32=0,0,D$32/PPA_fec!D$32)</f>
        <v>0.61882308630668492</v>
      </c>
      <c r="E146" s="324">
        <f>IF(E$32=0,0,E$32/PPA_fec!E$32)</f>
        <v>0.61876581544422282</v>
      </c>
      <c r="F146" s="324">
        <f>IF(F$32=0,0,F$32/PPA_fec!F$32)</f>
        <v>0.62359789114121011</v>
      </c>
      <c r="G146" s="324">
        <f>IF(G$32=0,0,G$32/PPA_fec!G$32)</f>
        <v>0.62168499811984768</v>
      </c>
      <c r="H146" s="324">
        <f>IF(H$32=0,0,H$32/PPA_fec!H$32)</f>
        <v>0.62219134859779957</v>
      </c>
      <c r="I146" s="324">
        <f>IF(I$32=0,0,I$32/PPA_fec!I$32)</f>
        <v>0.62846207304954382</v>
      </c>
      <c r="J146" s="324">
        <f>IF(J$32=0,0,J$32/PPA_fec!J$32)</f>
        <v>0.62539795365457207</v>
      </c>
      <c r="K146" s="324">
        <f>IF(K$32=0,0,K$32/PPA_fec!K$32)</f>
        <v>0.62998610771673147</v>
      </c>
      <c r="L146" s="324">
        <f>IF(L$32=0,0,L$32/PPA_fec!L$32)</f>
        <v>0.63143524337407386</v>
      </c>
      <c r="M146" s="324">
        <f>IF(M$32=0,0,M$32/PPA_fec!M$32)</f>
        <v>0.63003930693236787</v>
      </c>
      <c r="N146" s="324">
        <f>IF(N$32=0,0,N$32/PPA_fec!N$32)</f>
        <v>0.63252744785465598</v>
      </c>
      <c r="O146" s="324">
        <f>IF(O$32=0,0,O$32/PPA_fec!O$32)</f>
        <v>0.62631134307639147</v>
      </c>
      <c r="P146" s="324">
        <f>IF(P$32=0,0,P$32/PPA_fec!P$32)</f>
        <v>0.63116759177699944</v>
      </c>
      <c r="Q146" s="324">
        <f>IF(Q$32=0,0,Q$32/PPA_fec!Q$32)</f>
        <v>0.65587911727534087</v>
      </c>
      <c r="R146" s="324">
        <f>IF(R$32=0,0,R$32/PPA_fec!R$32)</f>
        <v>0.65739710687582487</v>
      </c>
      <c r="S146" s="324">
        <f>IF(S$32=0,0,S$32/PPA_fec!S$32)</f>
        <v>0.67187519804662177</v>
      </c>
      <c r="T146" s="324">
        <f>IF(T$32=0,0,T$32/PPA_fec!T$32)</f>
        <v>0.66933241959648249</v>
      </c>
      <c r="U146" s="324">
        <f>IF(U$32=0,0,U$32/PPA_fec!U$32)</f>
        <v>0.66674036568624662</v>
      </c>
      <c r="V146" s="324">
        <f>IF(V$32=0,0,V$32/PPA_fec!V$32)</f>
        <v>0.6656468152043471</v>
      </c>
      <c r="W146" s="324">
        <f>IF(W$32=0,0,W$32/PPA_fec!W$32)</f>
        <v>0.70095308231302589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0.3851691156152004</v>
      </c>
      <c r="C147" s="307">
        <f>IF(C$33=0,0,C$33/PPA_fec!C$33)</f>
        <v>0.38569316344723004</v>
      </c>
      <c r="D147" s="307">
        <f>IF(D$33=0,0,D$33/PPA_fec!D$33)</f>
        <v>0.38569316344723015</v>
      </c>
      <c r="E147" s="307">
        <f>IF(E$33=0,0,E$33/PPA_fec!E$33)</f>
        <v>0.38569316344722987</v>
      </c>
      <c r="F147" s="307">
        <f>IF(F$33=0,0,F$33/PPA_fec!F$33)</f>
        <v>0.38954454884536843</v>
      </c>
      <c r="G147" s="307">
        <f>IF(G$33=0,0,G$33/PPA_fec!G$33)</f>
        <v>0.38954454884536843</v>
      </c>
      <c r="H147" s="307">
        <f>IF(H$33=0,0,H$33/PPA_fec!H$33)</f>
        <v>0.38954454884536827</v>
      </c>
      <c r="I147" s="307">
        <f>IF(I$33=0,0,I$33/PPA_fec!I$33)</f>
        <v>0.39271097321156362</v>
      </c>
      <c r="J147" s="307">
        <f>IF(J$33=0,0,J$33/PPA_fec!J$33)</f>
        <v>0.39271097321156356</v>
      </c>
      <c r="K147" s="307">
        <f>IF(K$33=0,0,K$33/PPA_fec!K$33)</f>
        <v>0.3927109732115639</v>
      </c>
      <c r="L147" s="307">
        <f>IF(L$33=0,0,L$33/PPA_fec!L$33)</f>
        <v>0.39271097321156367</v>
      </c>
      <c r="M147" s="307">
        <f>IF(M$33=0,0,M$33/PPA_fec!M$33)</f>
        <v>0.39271097321156373</v>
      </c>
      <c r="N147" s="307">
        <f>IF(N$33=0,0,N$33/PPA_fec!N$33)</f>
        <v>0.39271097321156373</v>
      </c>
      <c r="O147" s="307">
        <f>IF(O$33=0,0,O$33/PPA_fec!O$33)</f>
        <v>0.39271097321156367</v>
      </c>
      <c r="P147" s="307">
        <f>IF(P$33=0,0,P$33/PPA_fec!P$33)</f>
        <v>0.39271097321156367</v>
      </c>
      <c r="Q147" s="307">
        <f>IF(Q$33=0,0,Q$33/PPA_fec!Q$33)</f>
        <v>0.40843987589040737</v>
      </c>
      <c r="R147" s="307">
        <f>IF(R$33=0,0,R$33/PPA_fec!R$33)</f>
        <v>0.40887647839303776</v>
      </c>
      <c r="S147" s="307">
        <f>IF(S$33=0,0,S$33/PPA_fec!S$33)</f>
        <v>0.41683974761275305</v>
      </c>
      <c r="T147" s="307">
        <f>IF(T$33=0,0,T$33/PPA_fec!T$33)</f>
        <v>0.41683974761275305</v>
      </c>
      <c r="U147" s="307">
        <f>IF(U$33=0,0,U$33/PPA_fec!U$33)</f>
        <v>0.41683974761275311</v>
      </c>
      <c r="V147" s="307">
        <f>IF(V$33=0,0,V$33/PPA_fec!V$33)</f>
        <v>0.41683974761275305</v>
      </c>
      <c r="W147" s="307">
        <f>IF(W$33=0,0,W$33/PPA_fec!W$33)</f>
        <v>0.43015577285147788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0.10010818317354718</v>
      </c>
      <c r="C148" s="308">
        <f>IF(C$34=0,0,C$34/PPA_fec!C$34)</f>
        <v>0.10024438691946988</v>
      </c>
      <c r="D148" s="308">
        <f>IF(D$34=0,0,D$34/PPA_fec!D$34)</f>
        <v>0.10024438691946987</v>
      </c>
      <c r="E148" s="308">
        <f>IF(E$34=0,0,E$34/PPA_fec!E$34)</f>
        <v>0.10024438691946988</v>
      </c>
      <c r="F148" s="308">
        <f>IF(F$34=0,0,F$34/PPA_fec!F$34)</f>
        <v>0.10124538928253045</v>
      </c>
      <c r="G148" s="308">
        <f>IF(G$34=0,0,G$34/PPA_fec!G$34)</f>
        <v>0.10124538928253049</v>
      </c>
      <c r="H148" s="308">
        <f>IF(H$34=0,0,H$34/PPA_fec!H$34)</f>
        <v>0.10124538928253046</v>
      </c>
      <c r="I148" s="308">
        <f>IF(I$34=0,0,I$34/PPA_fec!I$34)</f>
        <v>0.10206836541848047</v>
      </c>
      <c r="J148" s="308">
        <f>IF(J$34=0,0,J$34/PPA_fec!J$34)</f>
        <v>0.10206836541848043</v>
      </c>
      <c r="K148" s="308">
        <f>IF(K$34=0,0,K$34/PPA_fec!K$34)</f>
        <v>0.10206836541848049</v>
      </c>
      <c r="L148" s="308">
        <f>IF(L$34=0,0,L$34/PPA_fec!L$34)</f>
        <v>0.1020683654184804</v>
      </c>
      <c r="M148" s="308">
        <f>IF(M$34=0,0,M$34/PPA_fec!M$34)</f>
        <v>0.10206836541848044</v>
      </c>
      <c r="N148" s="308">
        <f>IF(N$34=0,0,N$34/PPA_fec!N$34)</f>
        <v>0.10206836541848041</v>
      </c>
      <c r="O148" s="308">
        <f>IF(O$34=0,0,O$34/PPA_fec!O$34)</f>
        <v>0.10206836541848049</v>
      </c>
      <c r="P148" s="308">
        <f>IF(P$34=0,0,P$34/PPA_fec!P$34)</f>
        <v>0.10206836541848048</v>
      </c>
      <c r="Q148" s="308">
        <f>IF(Q$34=0,0,Q$34/PPA_fec!Q$34)</f>
        <v>0.10626989479399944</v>
      </c>
      <c r="R148" s="308">
        <f>IF(R$34=0,0,R$34/PPA_fec!R$34)</f>
        <v>0.10626989479399941</v>
      </c>
      <c r="S148" s="308">
        <f>IF(S$34=0,0,S$34/PPA_fec!S$34)</f>
        <v>0.10833960490674883</v>
      </c>
      <c r="T148" s="308">
        <f>IF(T$34=0,0,T$34/PPA_fec!T$34)</f>
        <v>0.10833960490674885</v>
      </c>
      <c r="U148" s="308">
        <f>IF(U$34=0,0,U$34/PPA_fec!U$34)</f>
        <v>0.10833960490674883</v>
      </c>
      <c r="V148" s="308">
        <f>IF(V$34=0,0,V$34/PPA_fec!V$34)</f>
        <v>0.10833960490674877</v>
      </c>
      <c r="W148" s="308">
        <f>IF(W$34=0,0,W$34/PPA_fec!W$34)</f>
        <v>0.11312316638290928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0.54878975371278826</v>
      </c>
      <c r="C149" s="308">
        <f>IF(C$35=0,0,C$35/PPA_fec!C$35)</f>
        <v>0.5495364181493021</v>
      </c>
      <c r="D149" s="308">
        <f>IF(D$35=0,0,D$35/PPA_fec!D$35)</f>
        <v>0.54953641814930199</v>
      </c>
      <c r="E149" s="308">
        <f>IF(E$35=0,0,E$35/PPA_fec!E$35)</f>
        <v>0.5495364181493021</v>
      </c>
      <c r="F149" s="308">
        <f>IF(F$35=0,0,F$35/PPA_fec!F$35)</f>
        <v>0.55502388004177894</v>
      </c>
      <c r="G149" s="308">
        <f>IF(G$35=0,0,G$35/PPA_fec!G$35)</f>
        <v>0.55502388004177905</v>
      </c>
      <c r="H149" s="308">
        <f>IF(H$35=0,0,H$35/PPA_fec!H$35)</f>
        <v>0.55502388004177905</v>
      </c>
      <c r="I149" s="308">
        <f>IF(I$35=0,0,I$35/PPA_fec!I$35)</f>
        <v>0.55953540803721291</v>
      </c>
      <c r="J149" s="308">
        <f>IF(J$35=0,0,J$35/PPA_fec!J$35)</f>
        <v>0.55953540803721269</v>
      </c>
      <c r="K149" s="308">
        <f>IF(K$35=0,0,K$35/PPA_fec!K$35)</f>
        <v>0.55953540803721291</v>
      </c>
      <c r="L149" s="308">
        <f>IF(L$35=0,0,L$35/PPA_fec!L$35)</f>
        <v>0.55953540803721302</v>
      </c>
      <c r="M149" s="308">
        <f>IF(M$35=0,0,M$35/PPA_fec!M$35)</f>
        <v>0.55953540803721269</v>
      </c>
      <c r="N149" s="308">
        <f>IF(N$35=0,0,N$35/PPA_fec!N$35)</f>
        <v>0.55953540803721291</v>
      </c>
      <c r="O149" s="308">
        <f>IF(O$35=0,0,O$35/PPA_fec!O$35)</f>
        <v>0.55953540803721269</v>
      </c>
      <c r="P149" s="308">
        <f>IF(P$35=0,0,P$35/PPA_fec!P$35)</f>
        <v>0.5595354080372128</v>
      </c>
      <c r="Q149" s="308">
        <f>IF(Q$35=0,0,Q$35/PPA_fec!Q$35)</f>
        <v>0.58019786914922444</v>
      </c>
      <c r="R149" s="308">
        <f>IF(R$35=0,0,R$35/PPA_fec!R$35)</f>
        <v>0.58256805330269379</v>
      </c>
      <c r="S149" s="308">
        <f>IF(S$35=0,0,S$35/PPA_fec!S$35)</f>
        <v>0.59391413578092189</v>
      </c>
      <c r="T149" s="308">
        <f>IF(T$35=0,0,T$35/PPA_fec!T$35)</f>
        <v>0.59391413578092178</v>
      </c>
      <c r="U149" s="308">
        <f>IF(U$35=0,0,U$35/PPA_fec!U$35)</f>
        <v>0.59391413578092189</v>
      </c>
      <c r="V149" s="308">
        <f>IF(V$35=0,0,V$35/PPA_fec!V$35)</f>
        <v>0.59391413578092189</v>
      </c>
      <c r="W149" s="308">
        <f>IF(W$35=0,0,W$35/PPA_fec!W$35)</f>
        <v>0.61113872411856274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0.38679312375367136</v>
      </c>
      <c r="C150" s="308">
        <f>IF(C$36=0,0,C$36/PPA_fec!C$36)</f>
        <v>0.38731938115523734</v>
      </c>
      <c r="D150" s="308">
        <f>IF(D$36=0,0,D$36/PPA_fec!D$36)</f>
        <v>0.38731938115523745</v>
      </c>
      <c r="E150" s="308">
        <f>IF(E$36=0,0,E$36/PPA_fec!E$36)</f>
        <v>0.38731938115523751</v>
      </c>
      <c r="F150" s="308">
        <f>IF(F$36=0,0,F$36/PPA_fec!F$36)</f>
        <v>0.39118700534557765</v>
      </c>
      <c r="G150" s="308">
        <f>IF(G$36=0,0,G$36/PPA_fec!G$36)</f>
        <v>0.39118700534557754</v>
      </c>
      <c r="H150" s="308">
        <f>IF(H$36=0,0,H$36/PPA_fec!H$36)</f>
        <v>0.39118700534557749</v>
      </c>
      <c r="I150" s="308">
        <f>IF(I$36=0,0,I$36/PPA_fec!I$36)</f>
        <v>0.39436678046792656</v>
      </c>
      <c r="J150" s="308">
        <f>IF(J$36=0,0,J$36/PPA_fec!J$36)</f>
        <v>0.3943667804679265</v>
      </c>
      <c r="K150" s="308">
        <f>IF(K$36=0,0,K$36/PPA_fec!K$36)</f>
        <v>0.39436678046792661</v>
      </c>
      <c r="L150" s="308">
        <f>IF(L$36=0,0,L$36/PPA_fec!L$36)</f>
        <v>0.39436678046792667</v>
      </c>
      <c r="M150" s="308">
        <f>IF(M$36=0,0,M$36/PPA_fec!M$36)</f>
        <v>0.39436678046792673</v>
      </c>
      <c r="N150" s="308">
        <f>IF(N$36=0,0,N$36/PPA_fec!N$36)</f>
        <v>0.39436678046792661</v>
      </c>
      <c r="O150" s="308">
        <f>IF(O$36=0,0,O$36/PPA_fec!O$36)</f>
        <v>0.39436678046792667</v>
      </c>
      <c r="P150" s="308">
        <f>IF(P$36=0,0,P$36/PPA_fec!P$36)</f>
        <v>0.39436678046792667</v>
      </c>
      <c r="Q150" s="308">
        <f>IF(Q$36=0,0,Q$36/PPA_fec!Q$36)</f>
        <v>0.41060044509135196</v>
      </c>
      <c r="R150" s="308">
        <f>IF(R$36=0,0,R$36/PPA_fec!R$36)</f>
        <v>0.41060044509135213</v>
      </c>
      <c r="S150" s="308">
        <f>IF(S$36=0,0,S$36/PPA_fec!S$36)</f>
        <v>0.41859729024822673</v>
      </c>
      <c r="T150" s="308">
        <f>IF(T$36=0,0,T$36/PPA_fec!T$36)</f>
        <v>0.41859729024822689</v>
      </c>
      <c r="U150" s="308">
        <f>IF(U$36=0,0,U$36/PPA_fec!U$36)</f>
        <v>0.41859729024822651</v>
      </c>
      <c r="V150" s="308">
        <f>IF(V$36=0,0,V$36/PPA_fec!V$36)</f>
        <v>0.41859729024822678</v>
      </c>
      <c r="W150" s="308">
        <f>IF(W$36=0,0,W$36/PPA_fec!W$36)</f>
        <v>0.4370797821622418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0.58577800831275195</v>
      </c>
      <c r="C151" s="309">
        <f>IF(C$37=0,0,C$37/PPA_fec!C$37)</f>
        <v>0.58717812787172585</v>
      </c>
      <c r="D151" s="309">
        <f>IF(D$37=0,0,D$37/PPA_fec!D$37)</f>
        <v>0.58834665790098439</v>
      </c>
      <c r="E151" s="309">
        <f>IF(E$37=0,0,E$37/PPA_fec!E$37)</f>
        <v>0.58815231211564489</v>
      </c>
      <c r="F151" s="309">
        <f>IF(F$37=0,0,F$37/PPA_fec!F$37)</f>
        <v>0.60233877392551094</v>
      </c>
      <c r="G151" s="309">
        <f>IF(G$37=0,0,G$37/PPA_fec!G$37)</f>
        <v>0.61752117391430972</v>
      </c>
      <c r="H151" s="309">
        <f>IF(H$37=0,0,H$37/PPA_fec!H$37)</f>
        <v>0.61384387882355185</v>
      </c>
      <c r="I151" s="309">
        <f>IF(I$37=0,0,I$37/PPA_fec!I$37)</f>
        <v>0.60886316672640939</v>
      </c>
      <c r="J151" s="309">
        <f>IF(J$37=0,0,J$37/PPA_fec!J$37)</f>
        <v>0.62322142773753475</v>
      </c>
      <c r="K151" s="309">
        <f>IF(K$37=0,0,K$37/PPA_fec!K$37)</f>
        <v>0.61045589512086218</v>
      </c>
      <c r="L151" s="309">
        <f>IF(L$37=0,0,L$37/PPA_fec!L$37)</f>
        <v>0.61921388966557467</v>
      </c>
      <c r="M151" s="309">
        <f>IF(M$37=0,0,M$37/PPA_fec!M$37)</f>
        <v>0.63572431117401518</v>
      </c>
      <c r="N151" s="309">
        <f>IF(N$37=0,0,N$37/PPA_fec!N$37)</f>
        <v>0.61989056990331659</v>
      </c>
      <c r="O151" s="309">
        <f>IF(O$37=0,0,O$37/PPA_fec!O$37)</f>
        <v>0.65003161384121</v>
      </c>
      <c r="P151" s="309">
        <f>IF(P$37=0,0,P$37/PPA_fec!P$37)</f>
        <v>0.62636123520909426</v>
      </c>
      <c r="Q151" s="309">
        <f>IF(Q$37=0,0,Q$37/PPA_fec!Q$37)</f>
        <v>0.64515860610782783</v>
      </c>
      <c r="R151" s="309">
        <f>IF(R$37=0,0,R$37/PPA_fec!R$37)</f>
        <v>0.64684280277174622</v>
      </c>
      <c r="S151" s="309">
        <f>IF(S$37=0,0,S$37/PPA_fec!S$37)</f>
        <v>0.65363832072808548</v>
      </c>
      <c r="T151" s="309">
        <f>IF(T$37=0,0,T$37/PPA_fec!T$37)</f>
        <v>0.67121334245286346</v>
      </c>
      <c r="U151" s="309">
        <f>IF(U$37=0,0,U$37/PPA_fec!U$37)</f>
        <v>0.68722669770917244</v>
      </c>
      <c r="V151" s="309">
        <f>IF(V$37=0,0,V$37/PPA_fec!V$37)</f>
        <v>0.68880998419107042</v>
      </c>
      <c r="W151" s="309">
        <f>IF(W$37=0,0,W$37/PPA_fec!W$37)</f>
        <v>0.63225177013200162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0.54735572592160342</v>
      </c>
      <c r="C152" s="310">
        <f>IF(C$43=0,0,C$43/PPA_fec!C$43)</f>
        <v>0.54754789864182174</v>
      </c>
      <c r="D152" s="310">
        <f>IF(D$43=0,0,D$43/PPA_fec!D$43)</f>
        <v>0.54718388310038601</v>
      </c>
      <c r="E152" s="310">
        <f>IF(E$43=0,0,E$43/PPA_fec!E$43)</f>
        <v>0.54721523848046993</v>
      </c>
      <c r="F152" s="310">
        <f>IF(F$43=0,0,F$43/PPA_fec!F$43)</f>
        <v>0.55424708080022655</v>
      </c>
      <c r="G152" s="310">
        <f>IF(G$43=0,0,G$43/PPA_fec!G$43)</f>
        <v>0.55046236159886253</v>
      </c>
      <c r="H152" s="310">
        <f>IF(H$43=0,0,H$43/PPA_fec!H$43)</f>
        <v>0.55160664678284577</v>
      </c>
      <c r="I152" s="310">
        <f>IF(I$43=0,0,I$43/PPA_fec!I$43)</f>
        <v>0.5590116469128994</v>
      </c>
      <c r="J152" s="310">
        <f>IF(J$43=0,0,J$43/PPA_fec!J$43)</f>
        <v>0.55428599436920134</v>
      </c>
      <c r="K152" s="310">
        <f>IF(K$43=0,0,K$43/PPA_fec!K$43)</f>
        <v>0.5578032614646653</v>
      </c>
      <c r="L152" s="310">
        <f>IF(L$43=0,0,L$43/PPA_fec!L$43)</f>
        <v>0.55565629225167368</v>
      </c>
      <c r="M152" s="310">
        <f>IF(M$43=0,0,M$43/PPA_fec!M$43)</f>
        <v>0.55247128823473113</v>
      </c>
      <c r="N152" s="310">
        <f>IF(N$43=0,0,N$43/PPA_fec!N$43)</f>
        <v>0.55941494009203707</v>
      </c>
      <c r="O152" s="310">
        <f>IF(O$43=0,0,O$43/PPA_fec!O$43)</f>
        <v>0.54883189873959448</v>
      </c>
      <c r="P152" s="310">
        <f>IF(P$43=0,0,P$43/PPA_fec!P$43)</f>
        <v>0.5574428877976314</v>
      </c>
      <c r="Q152" s="310">
        <f>IF(Q$43=0,0,Q$43/PPA_fec!Q$43)</f>
        <v>0.58165562957602501</v>
      </c>
      <c r="R152" s="310">
        <f>IF(R$43=0,0,R$43/PPA_fec!R$43)</f>
        <v>0.58171767081589887</v>
      </c>
      <c r="S152" s="310">
        <f>IF(S$43=0,0,S$43/PPA_fec!S$43)</f>
        <v>0.59503875253613203</v>
      </c>
      <c r="T152" s="310">
        <f>IF(T$43=0,0,T$43/PPA_fec!T$43)</f>
        <v>0.58902222422399442</v>
      </c>
      <c r="U152" s="310">
        <f>IF(U$43=0,0,U$43/PPA_fec!U$43)</f>
        <v>0.58363176816136897</v>
      </c>
      <c r="V152" s="310">
        <f>IF(V$43=0,0,V$43/PPA_fec!V$43)</f>
        <v>0.58262149636509453</v>
      </c>
      <c r="W152" s="310">
        <f>IF(W$43=0,0,W$43/PPA_fec!W$43)</f>
        <v>0.63122251976888588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0.64125485429926599</v>
      </c>
      <c r="C153" s="310">
        <f>IF(C$56=0,0,C$56/PPA_fec!C$56)</f>
        <v>0.64066061835822508</v>
      </c>
      <c r="D153" s="310">
        <f>IF(D$56=0,0,D$56/PPA_fec!D$56)</f>
        <v>0.64071797445732137</v>
      </c>
      <c r="E153" s="310">
        <f>IF(E$56=0,0,E$56/PPA_fec!E$56)</f>
        <v>0.64064418764127939</v>
      </c>
      <c r="F153" s="310">
        <f>IF(F$56=0,0,F$56/PPA_fec!F$56)</f>
        <v>0.64495373674102485</v>
      </c>
      <c r="G153" s="310">
        <f>IF(G$56=0,0,G$56/PPA_fec!G$56)</f>
        <v>0.64311854919740308</v>
      </c>
      <c r="H153" s="310">
        <f>IF(H$56=0,0,H$56/PPA_fec!H$56)</f>
        <v>0.64356246596055611</v>
      </c>
      <c r="I153" s="310">
        <f>IF(I$56=0,0,I$56/PPA_fec!I$56)</f>
        <v>0.64987418973284683</v>
      </c>
      <c r="J153" s="310">
        <f>IF(J$56=0,0,J$56/PPA_fec!J$56)</f>
        <v>0.64682048717682106</v>
      </c>
      <c r="K153" s="310">
        <f>IF(K$56=0,0,K$56/PPA_fec!K$56)</f>
        <v>0.65194325057011082</v>
      </c>
      <c r="L153" s="310">
        <f>IF(L$56=0,0,L$56/PPA_fec!L$56)</f>
        <v>0.65404392474311079</v>
      </c>
      <c r="M153" s="310">
        <f>IF(M$56=0,0,M$56/PPA_fec!M$56)</f>
        <v>0.65280595009478082</v>
      </c>
      <c r="N153" s="310">
        <f>IF(N$56=0,0,N$56/PPA_fec!N$56)</f>
        <v>0.65460293352723609</v>
      </c>
      <c r="O153" s="310">
        <f>IF(O$56=0,0,O$56/PPA_fec!O$56)</f>
        <v>0.64886913528657131</v>
      </c>
      <c r="P153" s="310">
        <f>IF(P$56=0,0,P$56/PPA_fec!P$56)</f>
        <v>0.6532235409668341</v>
      </c>
      <c r="Q153" s="310">
        <f>IF(Q$56=0,0,Q$56/PPA_fec!Q$56)</f>
        <v>0.67847756217380129</v>
      </c>
      <c r="R153" s="310">
        <f>IF(R$56=0,0,R$56/PPA_fec!R$56)</f>
        <v>0.68023585164428491</v>
      </c>
      <c r="S153" s="310">
        <f>IF(S$56=0,0,S$56/PPA_fec!S$56)</f>
        <v>0.69524689903053316</v>
      </c>
      <c r="T153" s="310">
        <f>IF(T$56=0,0,T$56/PPA_fec!T$56)</f>
        <v>0.69307146411549769</v>
      </c>
      <c r="U153" s="310">
        <f>IF(U$56=0,0,U$56/PPA_fec!U$56)</f>
        <v>0.6909320834111381</v>
      </c>
      <c r="V153" s="310">
        <f>IF(V$56=0,0,V$56/PPA_fec!V$56)</f>
        <v>0.68981624520572249</v>
      </c>
      <c r="W153" s="310">
        <f>IF(W$56=0,0,W$56/PPA_fec!W$56)</f>
        <v>0.72482155157990602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0.61913885219181175</v>
      </c>
      <c r="C154" s="311">
        <f>IF(C$69=0,0,C$69/PPA_fec!C$69)</f>
        <v>0.61869174121424464</v>
      </c>
      <c r="D154" s="311">
        <f>IF(D$69=0,0,D$69/PPA_fec!D$69)</f>
        <v>0.61888076743900355</v>
      </c>
      <c r="E154" s="311">
        <f>IF(E$69=0,0,E$69/PPA_fec!E$69)</f>
        <v>0.61879444208080259</v>
      </c>
      <c r="F154" s="311">
        <f>IF(F$69=0,0,F$69/PPA_fec!F$69)</f>
        <v>0.62234497704807779</v>
      </c>
      <c r="G154" s="311">
        <f>IF(G$69=0,0,G$69/PPA_fec!G$69)</f>
        <v>0.62180170078305386</v>
      </c>
      <c r="H154" s="311">
        <f>IF(H$69=0,0,H$69/PPA_fec!H$69)</f>
        <v>0.62183320120055219</v>
      </c>
      <c r="I154" s="311">
        <f>IF(I$69=0,0,I$69/PPA_fec!I$69)</f>
        <v>0.62700221994797356</v>
      </c>
      <c r="J154" s="311">
        <f>IF(J$69=0,0,J$69/PPA_fec!J$69)</f>
        <v>0.62554376190402095</v>
      </c>
      <c r="K154" s="311">
        <f>IF(K$69=0,0,K$69/PPA_fec!K$69)</f>
        <v>0.62947111566040748</v>
      </c>
      <c r="L154" s="311">
        <f>IF(L$69=0,0,L$69/PPA_fec!L$69)</f>
        <v>0.63242409960586599</v>
      </c>
      <c r="M154" s="311">
        <f>IF(M$69=0,0,M$69/PPA_fec!M$69)</f>
        <v>0.63255122845477385</v>
      </c>
      <c r="N154" s="311">
        <f>IF(N$69=0,0,N$69/PPA_fec!N$69)</f>
        <v>0.6316052244207252</v>
      </c>
      <c r="O154" s="311">
        <f>IF(O$69=0,0,O$69/PPA_fec!O$69)</f>
        <v>0.63025472034009378</v>
      </c>
      <c r="P154" s="311">
        <f>IF(P$69=0,0,P$69/PPA_fec!P$69)</f>
        <v>0.63089761461323579</v>
      </c>
      <c r="Q154" s="311">
        <f>IF(Q$69=0,0,Q$69/PPA_fec!Q$69)</f>
        <v>0.65467774312541438</v>
      </c>
      <c r="R154" s="311">
        <f>IF(R$69=0,0,R$69/PPA_fec!R$69)</f>
        <v>0.65652744612171454</v>
      </c>
      <c r="S154" s="311">
        <f>IF(S$69=0,0,S$69/PPA_fec!S$69)</f>
        <v>0.67042942207726841</v>
      </c>
      <c r="T154" s="311">
        <f>IF(T$69=0,0,T$69/PPA_fec!T$69)</f>
        <v>0.67040448872567182</v>
      </c>
      <c r="U154" s="311">
        <f>IF(U$69=0,0,U$69/PPA_fec!U$69)</f>
        <v>0.67074612060206418</v>
      </c>
      <c r="V154" s="311">
        <f>IF(V$69=0,0,V$69/PPA_fec!V$69)</f>
        <v>0.67011380325765391</v>
      </c>
      <c r="W154" s="311">
        <f>IF(W$69=0,0,W$69/PPA_fec!W$69)</f>
        <v>0.69489483387350737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0.56276191362056671</v>
      </c>
      <c r="C156" s="324">
        <f>IF(C$83=0,0,C$83/PPA_fec!C$83)</f>
        <v>0.56368444402615103</v>
      </c>
      <c r="D156" s="324">
        <f>IF(D$83=0,0,D$83/PPA_fec!D$83)</f>
        <v>0.56377312061559059</v>
      </c>
      <c r="E156" s="324">
        <f>IF(E$83=0,0,E$83/PPA_fec!E$83)</f>
        <v>0.56609413268709907</v>
      </c>
      <c r="F156" s="324">
        <f>IF(F$83=0,0,F$83/PPA_fec!F$83)</f>
        <v>0.57163040619449068</v>
      </c>
      <c r="G156" s="324">
        <f>IF(G$83=0,0,G$83/PPA_fec!G$83)</f>
        <v>0.5735936523501971</v>
      </c>
      <c r="H156" s="324">
        <f>IF(H$83=0,0,H$83/PPA_fec!H$83)</f>
        <v>0.57761874218186415</v>
      </c>
      <c r="I156" s="324">
        <f>IF(I$83=0,0,I$83/PPA_fec!I$83)</f>
        <v>0.57649526031204257</v>
      </c>
      <c r="J156" s="324">
        <f>IF(J$83=0,0,J$83/PPA_fec!J$83)</f>
        <v>0.58387696784978294</v>
      </c>
      <c r="K156" s="324">
        <f>IF(K$83=0,0,K$83/PPA_fec!K$83)</f>
        <v>0.58184111808976813</v>
      </c>
      <c r="L156" s="324">
        <f>IF(L$83=0,0,L$83/PPA_fec!L$83)</f>
        <v>0.58251791570082401</v>
      </c>
      <c r="M156" s="324">
        <f>IF(M$83=0,0,M$83/PPA_fec!M$83)</f>
        <v>0.58490064063975211</v>
      </c>
      <c r="N156" s="324">
        <f>IF(N$83=0,0,N$83/PPA_fec!N$83)</f>
        <v>0.58397208075328977</v>
      </c>
      <c r="O156" s="324">
        <f>IF(O$83=0,0,O$83/PPA_fec!O$83)</f>
        <v>0.58709075394214227</v>
      </c>
      <c r="P156" s="324">
        <f>IF(P$83=0,0,P$83/PPA_fec!P$83)</f>
        <v>0.59812880573052818</v>
      </c>
      <c r="Q156" s="324">
        <f>IF(Q$83=0,0,Q$83/PPA_fec!Q$83)</f>
        <v>0.59743187196456127</v>
      </c>
      <c r="R156" s="324">
        <f>IF(R$83=0,0,R$83/PPA_fec!R$83)</f>
        <v>0.61470190691109439</v>
      </c>
      <c r="S156" s="324">
        <f>IF(S$83=0,0,S$83/PPA_fec!S$83)</f>
        <v>0.62878474266659257</v>
      </c>
      <c r="T156" s="324">
        <f>IF(T$83=0,0,T$83/PPA_fec!T$83)</f>
        <v>0.6384670933776786</v>
      </c>
      <c r="U156" s="324">
        <f>IF(U$83=0,0,U$83/PPA_fec!U$83)</f>
        <v>0.64603446505527751</v>
      </c>
      <c r="V156" s="324">
        <f>IF(V$83=0,0,V$83/PPA_fec!V$83)</f>
        <v>0.6464062884385634</v>
      </c>
      <c r="W156" s="324">
        <f>IF(W$83=0,0,W$83/PPA_fec!W$83)</f>
        <v>0.66082286786184041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0.42571462654597936</v>
      </c>
      <c r="C157" s="336">
        <f>IF(C$84=0,0,C$84/PPA_fec!C$84)</f>
        <v>0.4263133865629164</v>
      </c>
      <c r="D157" s="336">
        <f>IF(D$84=0,0,D$84/PPA_fec!D$84)</f>
        <v>0.4263133865629164</v>
      </c>
      <c r="E157" s="336">
        <f>IF(E$84=0,0,E$84/PPA_fec!E$84)</f>
        <v>0.42808185911515201</v>
      </c>
      <c r="F157" s="336">
        <f>IF(F$84=0,0,F$84/PPA_fec!F$84)</f>
        <v>0.43031353053864846</v>
      </c>
      <c r="G157" s="336">
        <f>IF(G$84=0,0,G$84/PPA_fec!G$84)</f>
        <v>0.43031353053864851</v>
      </c>
      <c r="H157" s="336">
        <f>IF(H$84=0,0,H$84/PPA_fec!H$84)</f>
        <v>0.43362092210921832</v>
      </c>
      <c r="I157" s="336">
        <f>IF(I$84=0,0,I$84/PPA_fec!I$84)</f>
        <v>0.43362092210921838</v>
      </c>
      <c r="J157" s="336">
        <f>IF(J$84=0,0,J$84/PPA_fec!J$84)</f>
        <v>0.43794401932280752</v>
      </c>
      <c r="K157" s="336">
        <f>IF(K$84=0,0,K$84/PPA_fec!K$84)</f>
        <v>0.43794401932280747</v>
      </c>
      <c r="L157" s="336">
        <f>IF(L$84=0,0,L$84/PPA_fec!L$84)</f>
        <v>0.43794401932280741</v>
      </c>
      <c r="M157" s="336">
        <f>IF(M$84=0,0,M$84/PPA_fec!M$84)</f>
        <v>0.43794401932280758</v>
      </c>
      <c r="N157" s="336">
        <f>IF(N$84=0,0,N$84/PPA_fec!N$84)</f>
        <v>0.43794401932280752</v>
      </c>
      <c r="O157" s="336">
        <f>IF(O$84=0,0,O$84/PPA_fec!O$84)</f>
        <v>0.43794401932280769</v>
      </c>
      <c r="P157" s="336">
        <f>IF(P$84=0,0,P$84/PPA_fec!P$84)</f>
        <v>0.4479229289918884</v>
      </c>
      <c r="Q157" s="336">
        <f>IF(Q$84=0,0,Q$84/PPA_fec!Q$84)</f>
        <v>0.44792292899188818</v>
      </c>
      <c r="R157" s="336">
        <f>IF(R$84=0,0,R$84/PPA_fec!R$84)</f>
        <v>0.45813063609269938</v>
      </c>
      <c r="S157" s="336">
        <f>IF(S$84=0,0,S$84/PPA_fec!S$84)</f>
        <v>0.46731757248342948</v>
      </c>
      <c r="T157" s="336">
        <f>IF(T$84=0,0,T$84/PPA_fec!T$84)</f>
        <v>0.47558581523508647</v>
      </c>
      <c r="U157" s="336">
        <f>IF(U$84=0,0,U$84/PPA_fec!U$84)</f>
        <v>0.48249628893991864</v>
      </c>
      <c r="V157" s="336">
        <f>IF(V$84=0,0,V$84/PPA_fec!V$84)</f>
        <v>0.48249628893991847</v>
      </c>
      <c r="W157" s="336">
        <f>IF(W$84=0,0,W$84/PPA_fec!W$84)</f>
        <v>0.4892466600459266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0.10694143494582076</v>
      </c>
      <c r="C158" s="337">
        <f>IF(C$85=0,0,C$85/PPA_fec!C$85)</f>
        <v>0.1070918461635864</v>
      </c>
      <c r="D158" s="337">
        <f>IF(D$85=0,0,D$85/PPA_fec!D$85)</f>
        <v>0.10709184616358644</v>
      </c>
      <c r="E158" s="337">
        <f>IF(E$85=0,0,E$85/PPA_fec!E$85)</f>
        <v>0.10753609444777813</v>
      </c>
      <c r="F158" s="337">
        <f>IF(F$85=0,0,F$85/PPA_fec!F$85)</f>
        <v>0.10809670037831114</v>
      </c>
      <c r="G158" s="337">
        <f>IF(G$85=0,0,G$85/PPA_fec!G$85)</f>
        <v>0.10809670037831112</v>
      </c>
      <c r="H158" s="337">
        <f>IF(H$85=0,0,H$85/PPA_fec!H$85)</f>
        <v>0.10892753206326904</v>
      </c>
      <c r="I158" s="337">
        <f>IF(I$85=0,0,I$85/PPA_fec!I$85)</f>
        <v>0.10892753206326906</v>
      </c>
      <c r="J158" s="337">
        <f>IF(J$85=0,0,J$85/PPA_fec!J$85)</f>
        <v>0.11001351358845773</v>
      </c>
      <c r="K158" s="337">
        <f>IF(K$85=0,0,K$85/PPA_fec!K$85)</f>
        <v>0.11001351358845773</v>
      </c>
      <c r="L158" s="337">
        <f>IF(L$85=0,0,L$85/PPA_fec!L$85)</f>
        <v>0.11001351358845771</v>
      </c>
      <c r="M158" s="337">
        <f>IF(M$85=0,0,M$85/PPA_fec!M$85)</f>
        <v>0.11001351358845773</v>
      </c>
      <c r="N158" s="337">
        <f>IF(N$85=0,0,N$85/PPA_fec!N$85)</f>
        <v>0.11001351358845773</v>
      </c>
      <c r="O158" s="337">
        <f>IF(O$85=0,0,O$85/PPA_fec!O$85)</f>
        <v>0.11001351358845773</v>
      </c>
      <c r="P158" s="337">
        <f>IF(P$85=0,0,P$85/PPA_fec!P$85)</f>
        <v>0.11252026072060246</v>
      </c>
      <c r="Q158" s="337">
        <f>IF(Q$85=0,0,Q$85/PPA_fec!Q$85)</f>
        <v>0.11252026072060249</v>
      </c>
      <c r="R158" s="337">
        <f>IF(R$85=0,0,R$85/PPA_fec!R$85)</f>
        <v>0.11733873937503031</v>
      </c>
      <c r="S158" s="337">
        <f>IF(S$85=0,0,S$85/PPA_fec!S$85)</f>
        <v>0.12120524472911268</v>
      </c>
      <c r="T158" s="337">
        <f>IF(T$85=0,0,T$85/PPA_fec!T$85)</f>
        <v>0.12120524472911269</v>
      </c>
      <c r="U158" s="337">
        <f>IF(U$85=0,0,U$85/PPA_fec!U$85)</f>
        <v>0.1212052447291127</v>
      </c>
      <c r="V158" s="337">
        <f>IF(V$85=0,0,V$85/PPA_fec!V$85)</f>
        <v>0.12120524472911269</v>
      </c>
      <c r="W158" s="337">
        <f>IF(W$85=0,0,W$85/PPA_fec!W$85)</f>
        <v>0.12586010641145887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0.59989210650479663</v>
      </c>
      <c r="C159" s="337">
        <f>IF(C$86=0,0,C$86/PPA_fec!C$86)</f>
        <v>0.60073584403565283</v>
      </c>
      <c r="D159" s="337">
        <f>IF(D$86=0,0,D$86/PPA_fec!D$86)</f>
        <v>0.60073584403565261</v>
      </c>
      <c r="E159" s="337">
        <f>IF(E$86=0,0,E$86/PPA_fec!E$86)</f>
        <v>0.60322787193063943</v>
      </c>
      <c r="F159" s="337">
        <f>IF(F$86=0,0,F$86/PPA_fec!F$86)</f>
        <v>0.60637261253335262</v>
      </c>
      <c r="G159" s="337">
        <f>IF(G$86=0,0,G$86/PPA_fec!G$86)</f>
        <v>0.60637261253335251</v>
      </c>
      <c r="H159" s="337">
        <f>IF(H$86=0,0,H$86/PPA_fec!H$86)</f>
        <v>0.61103319493429809</v>
      </c>
      <c r="I159" s="337">
        <f>IF(I$86=0,0,I$86/PPA_fec!I$86)</f>
        <v>0.61103319493429809</v>
      </c>
      <c r="J159" s="337">
        <f>IF(J$86=0,0,J$86/PPA_fec!J$86)</f>
        <v>0.61712505021098052</v>
      </c>
      <c r="K159" s="337">
        <f>IF(K$86=0,0,K$86/PPA_fec!K$86)</f>
        <v>0.61712505021098063</v>
      </c>
      <c r="L159" s="337">
        <f>IF(L$86=0,0,L$86/PPA_fec!L$86)</f>
        <v>0.61712505021098052</v>
      </c>
      <c r="M159" s="337">
        <f>IF(M$86=0,0,M$86/PPA_fec!M$86)</f>
        <v>0.61712505021098074</v>
      </c>
      <c r="N159" s="337">
        <f>IF(N$86=0,0,N$86/PPA_fec!N$86)</f>
        <v>0.61712505021098085</v>
      </c>
      <c r="O159" s="337">
        <f>IF(O$86=0,0,O$86/PPA_fec!O$86)</f>
        <v>0.61712505021098063</v>
      </c>
      <c r="P159" s="337">
        <f>IF(P$86=0,0,P$86/PPA_fec!P$86)</f>
        <v>0.63118674499129701</v>
      </c>
      <c r="Q159" s="337">
        <f>IF(Q$86=0,0,Q$86/PPA_fec!Q$86)</f>
        <v>0.63118674499129723</v>
      </c>
      <c r="R159" s="337">
        <f>IF(R$86=0,0,R$86/PPA_fec!R$86)</f>
        <v>0.64468407240790049</v>
      </c>
      <c r="S159" s="337">
        <f>IF(S$86=0,0,S$86/PPA_fec!S$86)</f>
        <v>0.65683166708284324</v>
      </c>
      <c r="T159" s="337">
        <f>IF(T$86=0,0,T$86/PPA_fec!T$86)</f>
        <v>0.66776450229029216</v>
      </c>
      <c r="U159" s="337">
        <f>IF(U$86=0,0,U$86/PPA_fec!U$86)</f>
        <v>0.67760405397699564</v>
      </c>
      <c r="V159" s="337">
        <f>IF(V$86=0,0,V$86/PPA_fec!V$86)</f>
        <v>0.6799054979654382</v>
      </c>
      <c r="W159" s="337">
        <f>IF(W$86=0,0,W$86/PPA_fec!W$86)</f>
        <v>0.68853095008462739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0.42585776547298404</v>
      </c>
      <c r="C160" s="337">
        <f>IF(C$87=0,0,C$87/PPA_fec!C$87)</f>
        <v>0.4264567268122651</v>
      </c>
      <c r="D160" s="337">
        <f>IF(D$87=0,0,D$87/PPA_fec!D$87)</f>
        <v>0.42645672681226482</v>
      </c>
      <c r="E160" s="337">
        <f>IF(E$87=0,0,E$87/PPA_fec!E$87)</f>
        <v>0.4282257939817577</v>
      </c>
      <c r="F160" s="337">
        <f>IF(F$87=0,0,F$87/PPA_fec!F$87)</f>
        <v>0.43045821576484511</v>
      </c>
      <c r="G160" s="337">
        <f>IF(G$87=0,0,G$87/PPA_fec!G$87)</f>
        <v>0.43045821576484505</v>
      </c>
      <c r="H160" s="337">
        <f>IF(H$87=0,0,H$87/PPA_fec!H$87)</f>
        <v>0.43376671938666006</v>
      </c>
      <c r="I160" s="337">
        <f>IF(I$87=0,0,I$87/PPA_fec!I$87)</f>
        <v>0.43376671938666023</v>
      </c>
      <c r="J160" s="337">
        <f>IF(J$87=0,0,J$87/PPA_fec!J$87)</f>
        <v>0.4380912701643459</v>
      </c>
      <c r="K160" s="337">
        <f>IF(K$87=0,0,K$87/PPA_fec!K$87)</f>
        <v>0.43809127016434579</v>
      </c>
      <c r="L160" s="337">
        <f>IF(L$87=0,0,L$87/PPA_fec!L$87)</f>
        <v>0.43809127016434585</v>
      </c>
      <c r="M160" s="337">
        <f>IF(M$87=0,0,M$87/PPA_fec!M$87)</f>
        <v>0.43809127016434596</v>
      </c>
      <c r="N160" s="337">
        <f>IF(N$87=0,0,N$87/PPA_fec!N$87)</f>
        <v>0.43809127016434563</v>
      </c>
      <c r="O160" s="337">
        <f>IF(O$87=0,0,O$87/PPA_fec!O$87)</f>
        <v>0.43809127016434585</v>
      </c>
      <c r="P160" s="337">
        <f>IF(P$87=0,0,P$87/PPA_fec!P$87)</f>
        <v>0.44807353506327691</v>
      </c>
      <c r="Q160" s="337">
        <f>IF(Q$87=0,0,Q$87/PPA_fec!Q$87)</f>
        <v>0.44807353506327696</v>
      </c>
      <c r="R160" s="337">
        <f>IF(R$87=0,0,R$87/PPA_fec!R$87)</f>
        <v>0.46726148175385113</v>
      </c>
      <c r="S160" s="337">
        <f>IF(S$87=0,0,S$87/PPA_fec!S$87)</f>
        <v>0.48265851968506113</v>
      </c>
      <c r="T160" s="337">
        <f>IF(T$87=0,0,T$87/PPA_fec!T$87)</f>
        <v>0.48265851968506107</v>
      </c>
      <c r="U160" s="337">
        <f>IF(U$87=0,0,U$87/PPA_fec!U$87)</f>
        <v>0.48265851968506102</v>
      </c>
      <c r="V160" s="337">
        <f>IF(V$87=0,0,V$87/PPA_fec!V$87)</f>
        <v>0.48265851968506107</v>
      </c>
      <c r="W160" s="337">
        <f>IF(W$87=0,0,W$87/PPA_fec!W$87)</f>
        <v>0.4995448856417834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0.6491182376257133</v>
      </c>
      <c r="C161" s="338">
        <f>IF(C$88=0,0,C$88/PPA_fec!C$88)</f>
        <v>0.65069958817526052</v>
      </c>
      <c r="D161" s="338">
        <f>IF(D$88=0,0,D$88/PPA_fec!D$88)</f>
        <v>0.65199453083868197</v>
      </c>
      <c r="E161" s="338">
        <f>IF(E$88=0,0,E$88/PPA_fec!E$88)</f>
        <v>0.65448293104417476</v>
      </c>
      <c r="F161" s="338">
        <f>IF(F$88=0,0,F$88/PPA_fec!F$88)</f>
        <v>0.66710212499762278</v>
      </c>
      <c r="G161" s="338">
        <f>IF(G$88=0,0,G$88/PPA_fec!G$88)</f>
        <v>0.68391693376227325</v>
      </c>
      <c r="H161" s="338">
        <f>IF(H$88=0,0,H$88/PPA_fec!H$88)</f>
        <v>0.68506954235899131</v>
      </c>
      <c r="I161" s="338">
        <f>IF(I$88=0,0,I$88/PPA_fec!I$88)</f>
        <v>0.67403201805732105</v>
      </c>
      <c r="J161" s="338">
        <f>IF(J$88=0,0,J$88/PPA_fec!J$88)</f>
        <v>0.69680550491591764</v>
      </c>
      <c r="K161" s="338">
        <f>IF(K$88=0,0,K$88/PPA_fec!K$88)</f>
        <v>0.68253273924293234</v>
      </c>
      <c r="L161" s="338">
        <f>IF(L$88=0,0,L$88/PPA_fec!L$88)</f>
        <v>0.69232479474547404</v>
      </c>
      <c r="M161" s="338">
        <f>IF(M$88=0,0,M$88/PPA_fec!M$88)</f>
        <v>0.71078461028379392</v>
      </c>
      <c r="N161" s="338">
        <f>IF(N$88=0,0,N$88/PPA_fec!N$88)</f>
        <v>0.69308137096981581</v>
      </c>
      <c r="O161" s="338">
        <f>IF(O$88=0,0,O$88/PPA_fec!O$88)</f>
        <v>0.72678118359673549</v>
      </c>
      <c r="P161" s="338">
        <f>IF(P$88=0,0,P$88/PPA_fec!P$88)</f>
        <v>0.71627329983443477</v>
      </c>
      <c r="Q161" s="338">
        <f>IF(Q$88=0,0,Q$88/PPA_fec!Q$88)</f>
        <v>0.70860023932341998</v>
      </c>
      <c r="R161" s="338">
        <f>IF(R$88=0,0,R$88/PPA_fec!R$88)</f>
        <v>0.74087380248114454</v>
      </c>
      <c r="S161" s="338">
        <f>IF(S$88=0,0,S$88/PPA_fec!S$88)</f>
        <v>0.75855310689244382</v>
      </c>
      <c r="T161" s="338">
        <f>IF(T$88=0,0,T$88/PPA_fec!T$88)</f>
        <v>0.77894907651396494</v>
      </c>
      <c r="U161" s="338">
        <f>IF(U$88=0,0,U$88/PPA_fec!U$88)</f>
        <v>0.79753271825625927</v>
      </c>
      <c r="V161" s="338">
        <f>IF(V$88=0,0,V$88/PPA_fec!V$88)</f>
        <v>0.79937013635409482</v>
      </c>
      <c r="W161" s="338">
        <f>IF(W$88=0,0,W$88/PPA_fec!W$88)</f>
        <v>0.762959633693015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0.55875044734159784</v>
      </c>
      <c r="C162" s="339">
        <f>IF(C$94=0,0,C$94/PPA_fec!C$94)</f>
        <v>0.55953631986382801</v>
      </c>
      <c r="D162" s="339">
        <f>IF(D$94=0,0,D$94/PPA_fec!D$94)</f>
        <v>0.55953631986382746</v>
      </c>
      <c r="E162" s="339">
        <f>IF(E$94=0,0,E$94/PPA_fec!E$94)</f>
        <v>0.56185744008863681</v>
      </c>
      <c r="F162" s="339">
        <f>IF(F$94=0,0,F$94/PPA_fec!F$94)</f>
        <v>0.56478650883197623</v>
      </c>
      <c r="G162" s="339">
        <f>IF(G$94=0,0,G$94/PPA_fec!G$94)</f>
        <v>0.56478650883197623</v>
      </c>
      <c r="H162" s="339">
        <f>IF(H$94=0,0,H$94/PPA_fec!H$94)</f>
        <v>0.56912746026834893</v>
      </c>
      <c r="I162" s="339">
        <f>IF(I$94=0,0,I$94/PPA_fec!I$94)</f>
        <v>0.56912746026834882</v>
      </c>
      <c r="J162" s="339">
        <f>IF(J$94=0,0,J$94/PPA_fec!J$94)</f>
        <v>0.57480152536118478</v>
      </c>
      <c r="K162" s="339">
        <f>IF(K$94=0,0,K$94/PPA_fec!K$94)</f>
        <v>0.57480152536118478</v>
      </c>
      <c r="L162" s="339">
        <f>IF(L$94=0,0,L$94/PPA_fec!L$94)</f>
        <v>0.57480152536118478</v>
      </c>
      <c r="M162" s="339">
        <f>IF(M$94=0,0,M$94/PPA_fec!M$94)</f>
        <v>0.57480152536118512</v>
      </c>
      <c r="N162" s="339">
        <f>IF(N$94=0,0,N$94/PPA_fec!N$94)</f>
        <v>0.57480152536118478</v>
      </c>
      <c r="O162" s="339">
        <f>IF(O$94=0,0,O$94/PPA_fec!O$94)</f>
        <v>0.57480152536118478</v>
      </c>
      <c r="P162" s="339">
        <f>IF(P$94=0,0,P$94/PPA_fec!P$94)</f>
        <v>0.58789884430185335</v>
      </c>
      <c r="Q162" s="339">
        <f>IF(Q$94=0,0,Q$94/PPA_fec!Q$94)</f>
        <v>0.58789884430185368</v>
      </c>
      <c r="R162" s="339">
        <f>IF(R$94=0,0,R$94/PPA_fec!R$94)</f>
        <v>0.60178395987166788</v>
      </c>
      <c r="S162" s="339">
        <f>IF(S$94=0,0,S$94/PPA_fec!S$94)</f>
        <v>0.61428056388450136</v>
      </c>
      <c r="T162" s="339">
        <f>IF(T$94=0,0,T$94/PPA_fec!T$94)</f>
        <v>0.62552750749605102</v>
      </c>
      <c r="U162" s="339">
        <f>IF(U$94=0,0,U$94/PPA_fec!U$94)</f>
        <v>0.63327637923364288</v>
      </c>
      <c r="V162" s="339">
        <f>IF(V$94=0,0,V$94/PPA_fec!V$94)</f>
        <v>0.63327637923364266</v>
      </c>
      <c r="W162" s="339">
        <f>IF(W$94=0,0,W$94/PPA_fec!W$94)</f>
        <v>0.64262374131027866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IT: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148.63801740713831</v>
      </c>
      <c r="C5" s="225">
        <v>151.47420424959739</v>
      </c>
      <c r="D5" s="225">
        <v>153.4956950174905</v>
      </c>
      <c r="E5" s="225">
        <v>167.07088671199591</v>
      </c>
      <c r="F5" s="225">
        <v>113.42970319893649</v>
      </c>
      <c r="G5" s="225">
        <v>98.989523269837477</v>
      </c>
      <c r="H5" s="225">
        <v>98.851486549336371</v>
      </c>
      <c r="I5" s="225">
        <v>102.8891481129821</v>
      </c>
      <c r="J5" s="225">
        <v>95.642279858423976</v>
      </c>
      <c r="K5" s="225">
        <v>85.647641930210355</v>
      </c>
      <c r="L5" s="225">
        <v>78.26363052048174</v>
      </c>
      <c r="M5" s="225">
        <v>57.986811956333383</v>
      </c>
      <c r="N5" s="225">
        <v>55.762213595328127</v>
      </c>
      <c r="O5" s="225">
        <v>49.187422614564291</v>
      </c>
      <c r="P5" s="225">
        <v>52.640334965197553</v>
      </c>
      <c r="Q5" s="225">
        <v>55.521608899930783</v>
      </c>
      <c r="R5" s="225">
        <v>56.536084408845078</v>
      </c>
      <c r="S5" s="225">
        <v>55.507381144052736</v>
      </c>
      <c r="T5" s="225">
        <v>47.951294779698408</v>
      </c>
      <c r="U5" s="225">
        <v>41.017957761330123</v>
      </c>
      <c r="V5" s="225">
        <v>29.737562775507261</v>
      </c>
      <c r="W5" s="225">
        <v>90.249512489129899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2.0464761807580918</v>
      </c>
      <c r="C10" s="262">
        <v>2.0590957397824461</v>
      </c>
      <c r="D10" s="262">
        <v>2.0738596197276258</v>
      </c>
      <c r="E10" s="262">
        <v>2.2581041309429368</v>
      </c>
      <c r="F10" s="262">
        <v>2.0491780511786288</v>
      </c>
      <c r="G10" s="262">
        <v>1.6493170128765839</v>
      </c>
      <c r="H10" s="262">
        <v>1.7052141756681589</v>
      </c>
      <c r="I10" s="262">
        <v>1.9154189116548239</v>
      </c>
      <c r="J10" s="262">
        <v>1.5272239652796959</v>
      </c>
      <c r="K10" s="262">
        <v>1.4973951907419221</v>
      </c>
      <c r="L10" s="262">
        <v>1.313116184101752</v>
      </c>
      <c r="M10" s="262">
        <v>0.94604840781932154</v>
      </c>
      <c r="N10" s="262">
        <v>1.2544119605221931</v>
      </c>
      <c r="O10" s="262">
        <v>0.69926900027275252</v>
      </c>
      <c r="P10" s="262">
        <v>1.159090304505106</v>
      </c>
      <c r="Q10" s="262">
        <v>1.3492795248254761</v>
      </c>
      <c r="R10" s="262">
        <v>1.290884668491117</v>
      </c>
      <c r="S10" s="262">
        <v>1.298776327284632</v>
      </c>
      <c r="T10" s="262">
        <v>0.9075254322166435</v>
      </c>
      <c r="U10" s="262">
        <v>0.67724578320911077</v>
      </c>
      <c r="V10" s="262">
        <v>0.46139713646480679</v>
      </c>
      <c r="W10" s="262">
        <v>1.972368604013776</v>
      </c>
      <c r="DA10" s="68" t="s">
        <v>2032</v>
      </c>
    </row>
    <row r="11" spans="1:105" ht="12" customHeight="1" x14ac:dyDescent="0.25">
      <c r="A11" s="37" t="s">
        <v>160</v>
      </c>
      <c r="B11" s="228">
        <v>3.1867593549982087E-2</v>
      </c>
      <c r="C11" s="228">
        <v>2.710886437248667E-2</v>
      </c>
      <c r="D11" s="228">
        <v>3.1926543686291657E-2</v>
      </c>
      <c r="E11" s="228">
        <v>4.0920648887711013E-2</v>
      </c>
      <c r="F11" s="228">
        <v>7.7572787520291439E-2</v>
      </c>
      <c r="G11" s="228">
        <v>6.5167048934706998E-2</v>
      </c>
      <c r="H11" s="228">
        <v>5.4239192019098298E-2</v>
      </c>
      <c r="I11" s="228">
        <v>5.2827504006223457E-2</v>
      </c>
      <c r="J11" s="228">
        <v>4.7978469073028447E-2</v>
      </c>
      <c r="K11" s="228">
        <v>3.301897774192511E-2</v>
      </c>
      <c r="L11" s="228">
        <v>4.3353841348041683E-2</v>
      </c>
      <c r="M11" s="228">
        <v>2.817634349247726E-2</v>
      </c>
      <c r="N11" s="228">
        <v>3.4106698153889267E-2</v>
      </c>
      <c r="O11" s="228">
        <v>1.937894631868891E-2</v>
      </c>
      <c r="P11" s="228">
        <v>3.76780179815768E-2</v>
      </c>
      <c r="Q11" s="228">
        <v>4.5729451971037727E-2</v>
      </c>
      <c r="R11" s="228">
        <v>3.7793882566862037E-2</v>
      </c>
      <c r="S11" s="228">
        <v>3.3618013191932451E-2</v>
      </c>
      <c r="T11" s="228">
        <v>2.3082869273613419E-2</v>
      </c>
      <c r="U11" s="228">
        <v>1.64286270834645E-2</v>
      </c>
      <c r="V11" s="228">
        <v>2.7372821720132209E-2</v>
      </c>
      <c r="W11" s="228">
        <v>6.65148367533962E-2</v>
      </c>
      <c r="DA11" s="69" t="s">
        <v>2033</v>
      </c>
    </row>
    <row r="12" spans="1:105" ht="12" customHeight="1" x14ac:dyDescent="0.25">
      <c r="A12" s="37" t="s">
        <v>162</v>
      </c>
      <c r="B12" s="228">
        <v>2.0146085872081101</v>
      </c>
      <c r="C12" s="228">
        <v>2.031986875409959</v>
      </c>
      <c r="D12" s="228">
        <v>2.0419330760413348</v>
      </c>
      <c r="E12" s="228">
        <v>2.2171834820552259</v>
      </c>
      <c r="F12" s="228">
        <v>1.971605263658337</v>
      </c>
      <c r="G12" s="228">
        <v>1.584149963941877</v>
      </c>
      <c r="H12" s="228">
        <v>1.6509749836490599</v>
      </c>
      <c r="I12" s="228">
        <v>1.8625914076486001</v>
      </c>
      <c r="J12" s="228">
        <v>1.479245496206667</v>
      </c>
      <c r="K12" s="228">
        <v>1.4643762129999971</v>
      </c>
      <c r="L12" s="228">
        <v>1.2697623427537099</v>
      </c>
      <c r="M12" s="228">
        <v>0.91787206432684432</v>
      </c>
      <c r="N12" s="228">
        <v>1.2203052623683039</v>
      </c>
      <c r="O12" s="228">
        <v>0.67989005395406366</v>
      </c>
      <c r="P12" s="228">
        <v>1.1214122865235301</v>
      </c>
      <c r="Q12" s="228">
        <v>1.303550072854438</v>
      </c>
      <c r="R12" s="228">
        <v>1.253090785924255</v>
      </c>
      <c r="S12" s="228">
        <v>1.2651583140927001</v>
      </c>
      <c r="T12" s="228">
        <v>0.88444256294303014</v>
      </c>
      <c r="U12" s="228">
        <v>0.66081715612564629</v>
      </c>
      <c r="V12" s="228">
        <v>0.43402431474467462</v>
      </c>
      <c r="W12" s="228">
        <v>1.9058537672603799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146.5915412263802</v>
      </c>
      <c r="C17" s="296">
        <f t="shared" si="0"/>
        <v>149.4151085098149</v>
      </c>
      <c r="D17" s="296">
        <f t="shared" si="0"/>
        <v>151.42183539776289</v>
      </c>
      <c r="E17" s="296">
        <f t="shared" si="0"/>
        <v>164.812782581053</v>
      </c>
      <c r="F17" s="296">
        <f t="shared" si="0"/>
        <v>111.38052514775789</v>
      </c>
      <c r="G17" s="296">
        <f t="shared" si="0"/>
        <v>97.340206256960897</v>
      </c>
      <c r="H17" s="296">
        <f t="shared" si="0"/>
        <v>97.146272373668211</v>
      </c>
      <c r="I17" s="296">
        <f t="shared" si="0"/>
        <v>100.9737292013273</v>
      </c>
      <c r="J17" s="296">
        <f t="shared" si="0"/>
        <v>94.115055893144273</v>
      </c>
      <c r="K17" s="296">
        <f t="shared" si="0"/>
        <v>84.150246739468429</v>
      </c>
      <c r="L17" s="296">
        <f t="shared" si="0"/>
        <v>76.950514336379982</v>
      </c>
      <c r="M17" s="296">
        <f t="shared" si="0"/>
        <v>57.040763548514057</v>
      </c>
      <c r="N17" s="296">
        <f t="shared" si="0"/>
        <v>54.507801634805944</v>
      </c>
      <c r="O17" s="296">
        <f t="shared" si="0"/>
        <v>48.488153614291541</v>
      </c>
      <c r="P17" s="296">
        <f t="shared" si="0"/>
        <v>51.48124466069244</v>
      </c>
      <c r="Q17" s="296">
        <f t="shared" si="0"/>
        <v>54.172329375105299</v>
      </c>
      <c r="R17" s="296">
        <f t="shared" si="0"/>
        <v>55.245199740353968</v>
      </c>
      <c r="S17" s="296">
        <f t="shared" si="0"/>
        <v>54.208604816768101</v>
      </c>
      <c r="T17" s="296">
        <f t="shared" si="0"/>
        <v>47.043769347481764</v>
      </c>
      <c r="U17" s="296">
        <f t="shared" si="0"/>
        <v>40.340711978121007</v>
      </c>
      <c r="V17" s="296">
        <f t="shared" si="0"/>
        <v>29.27616563904245</v>
      </c>
      <c r="W17" s="296">
        <f t="shared" si="0"/>
        <v>88.277143885116118</v>
      </c>
      <c r="DA17" s="70"/>
    </row>
    <row r="18" spans="1:105" ht="12" customHeight="1" x14ac:dyDescent="0.25">
      <c r="A18" s="60" t="s">
        <v>1858</v>
      </c>
      <c r="B18" s="331">
        <v>146.5915412263802</v>
      </c>
      <c r="C18" s="331">
        <v>149.4151085098149</v>
      </c>
      <c r="D18" s="331">
        <v>151.42183539776289</v>
      </c>
      <c r="E18" s="331">
        <v>164.812782581053</v>
      </c>
      <c r="F18" s="331">
        <v>111.38052514775789</v>
      </c>
      <c r="G18" s="331">
        <v>97.340206256960897</v>
      </c>
      <c r="H18" s="331">
        <v>97.146272373668211</v>
      </c>
      <c r="I18" s="331">
        <v>100.9737292013273</v>
      </c>
      <c r="J18" s="331">
        <v>94.115055893144273</v>
      </c>
      <c r="K18" s="331">
        <v>84.150246739468429</v>
      </c>
      <c r="L18" s="331">
        <v>76.950514336379982</v>
      </c>
      <c r="M18" s="331">
        <v>57.040763548514057</v>
      </c>
      <c r="N18" s="331">
        <v>54.507801634805944</v>
      </c>
      <c r="O18" s="331">
        <v>48.488153614291541</v>
      </c>
      <c r="P18" s="331">
        <v>51.48124466069244</v>
      </c>
      <c r="Q18" s="331">
        <v>54.172329375105299</v>
      </c>
      <c r="R18" s="331">
        <v>55.245199740353968</v>
      </c>
      <c r="S18" s="331">
        <v>54.208604816768101</v>
      </c>
      <c r="T18" s="331">
        <v>47.043769347481764</v>
      </c>
      <c r="U18" s="331">
        <v>40.340711978121007</v>
      </c>
      <c r="V18" s="331">
        <v>29.27616563904245</v>
      </c>
      <c r="W18" s="331">
        <v>88.277143885116118</v>
      </c>
      <c r="DA18" s="72" t="s">
        <v>2039</v>
      </c>
    </row>
    <row r="19" spans="1:105" ht="12" customHeight="1" x14ac:dyDescent="0.25">
      <c r="A19" s="64" t="s">
        <v>30</v>
      </c>
      <c r="B19" s="231">
        <v>0.3530398191737073</v>
      </c>
      <c r="C19" s="231">
        <v>0.180361462545404</v>
      </c>
      <c r="D19" s="231">
        <v>0.17970182977431071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0.72871685825902288</v>
      </c>
      <c r="C21" s="231">
        <v>0.72735933730478175</v>
      </c>
      <c r="D21" s="231">
        <v>0.62503772781170519</v>
      </c>
      <c r="E21" s="231">
        <v>0.7711379879378667</v>
      </c>
      <c r="F21" s="231">
        <v>1.0137907196152549</v>
      </c>
      <c r="G21" s="231">
        <v>0.99896499605840783</v>
      </c>
      <c r="H21" s="231">
        <v>0.98430836990545845</v>
      </c>
      <c r="I21" s="231">
        <v>0.87528422670314043</v>
      </c>
      <c r="J21" s="231">
        <v>0.77279605279041408</v>
      </c>
      <c r="K21" s="231">
        <v>0.5886487649835731</v>
      </c>
      <c r="L21" s="231">
        <v>0.7447500311006281</v>
      </c>
      <c r="M21" s="231">
        <v>0.52643641581993594</v>
      </c>
      <c r="N21" s="231">
        <v>0.5883429342383717</v>
      </c>
      <c r="O21" s="231">
        <v>0.35850868339077507</v>
      </c>
      <c r="P21" s="231">
        <v>0.40193720935812183</v>
      </c>
      <c r="Q21" s="231">
        <v>0.51654198669973106</v>
      </c>
      <c r="R21" s="231">
        <v>0.61324243298981418</v>
      </c>
      <c r="S21" s="231">
        <v>0.69973601843583588</v>
      </c>
      <c r="T21" s="231">
        <v>0.54597080206181392</v>
      </c>
      <c r="U21" s="231">
        <v>0.49267405939742309</v>
      </c>
      <c r="V21" s="231">
        <v>0.80653301694246293</v>
      </c>
      <c r="W21" s="231">
        <v>2.1892054759004029</v>
      </c>
      <c r="DA21" s="73" t="s">
        <v>2042</v>
      </c>
    </row>
    <row r="22" spans="1:105" ht="12" customHeight="1" x14ac:dyDescent="0.25">
      <c r="A22" s="64" t="s">
        <v>160</v>
      </c>
      <c r="B22" s="231">
        <v>2.034169900958958</v>
      </c>
      <c r="C22" s="231">
        <v>1.708565062069092</v>
      </c>
      <c r="D22" s="231">
        <v>2.0364689913792482</v>
      </c>
      <c r="E22" s="231">
        <v>2.6064613820028342</v>
      </c>
      <c r="F22" s="231">
        <v>3.3729452603416741</v>
      </c>
      <c r="G22" s="231">
        <v>3.0253908440751252</v>
      </c>
      <c r="H22" s="231">
        <v>2.4167823233654371</v>
      </c>
      <c r="I22" s="231">
        <v>2.1717202453650621</v>
      </c>
      <c r="J22" s="231">
        <v>2.2295135062543832</v>
      </c>
      <c r="K22" s="231">
        <v>1.584170831261323</v>
      </c>
      <c r="L22" s="231">
        <v>2.3815955334305121</v>
      </c>
      <c r="M22" s="231">
        <v>1.6274319948474061</v>
      </c>
      <c r="N22" s="231">
        <v>1.363662461799154</v>
      </c>
      <c r="O22" s="231">
        <v>1.209304376654601</v>
      </c>
      <c r="P22" s="231">
        <v>1.510597680541641</v>
      </c>
      <c r="Q22" s="231">
        <v>1.6392287241652059</v>
      </c>
      <c r="R22" s="231">
        <v>1.4271336988179459</v>
      </c>
      <c r="S22" s="231">
        <v>1.285627420512405</v>
      </c>
      <c r="T22" s="231">
        <v>1.1086097688113239</v>
      </c>
      <c r="U22" s="231">
        <v>0.93404780678271826</v>
      </c>
      <c r="V22" s="231">
        <v>1.6255599364087721</v>
      </c>
      <c r="W22" s="231">
        <v>2.6868301903538319</v>
      </c>
      <c r="DA22" s="73" t="s">
        <v>2043</v>
      </c>
    </row>
    <row r="23" spans="1:105" ht="12" customHeight="1" x14ac:dyDescent="0.25">
      <c r="A23" s="64" t="s">
        <v>70</v>
      </c>
      <c r="B23" s="231">
        <v>14.87926664057866</v>
      </c>
      <c r="C23" s="231">
        <v>18.73068470582902</v>
      </c>
      <c r="D23" s="231">
        <v>18.33372531478366</v>
      </c>
      <c r="E23" s="231">
        <v>20.210562393160629</v>
      </c>
      <c r="F23" s="231">
        <v>21.26634734315919</v>
      </c>
      <c r="G23" s="231">
        <v>19.771430730835029</v>
      </c>
      <c r="H23" s="231">
        <v>20.181269529997959</v>
      </c>
      <c r="I23" s="231">
        <v>21.356242270785501</v>
      </c>
      <c r="J23" s="231">
        <v>22.373624878622859</v>
      </c>
      <c r="K23" s="231">
        <v>11.72019202349508</v>
      </c>
      <c r="L23" s="231">
        <v>4.0711727283484</v>
      </c>
      <c r="M23" s="231">
        <v>1.8716994272690539</v>
      </c>
      <c r="N23" s="231">
        <v>3.7652486835849239</v>
      </c>
      <c r="O23" s="231">
        <v>4.4931618846987833</v>
      </c>
      <c r="P23" s="231">
        <v>4.608733378678644</v>
      </c>
      <c r="Q23" s="231">
        <v>5.2891952100714406</v>
      </c>
      <c r="R23" s="231">
        <v>5.8868989389387343</v>
      </c>
      <c r="S23" s="231">
        <v>3.8407801478638568</v>
      </c>
      <c r="T23" s="231">
        <v>2.9117283877477478</v>
      </c>
      <c r="U23" s="231">
        <v>1.343302541534978</v>
      </c>
      <c r="V23" s="231">
        <v>1.0691436451346159</v>
      </c>
      <c r="W23" s="231">
        <v>6.4151951471694018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128.59634800740989</v>
      </c>
      <c r="C25" s="231">
        <v>128.06813794206661</v>
      </c>
      <c r="D25" s="231">
        <v>130.24690153401389</v>
      </c>
      <c r="E25" s="231">
        <v>141.2246208179516</v>
      </c>
      <c r="F25" s="231">
        <v>85.727441824641787</v>
      </c>
      <c r="G25" s="231">
        <v>73.544419685992338</v>
      </c>
      <c r="H25" s="231">
        <v>73.563912150399361</v>
      </c>
      <c r="I25" s="231">
        <v>76.570482458473577</v>
      </c>
      <c r="J25" s="231">
        <v>68.739121455476621</v>
      </c>
      <c r="K25" s="231">
        <v>70.257235119728463</v>
      </c>
      <c r="L25" s="231">
        <v>69.752996043500445</v>
      </c>
      <c r="M25" s="231">
        <v>53.015195710577657</v>
      </c>
      <c r="N25" s="231">
        <v>48.790547555183487</v>
      </c>
      <c r="O25" s="231">
        <v>42.427178669547381</v>
      </c>
      <c r="P25" s="231">
        <v>44.959976392114037</v>
      </c>
      <c r="Q25" s="231">
        <v>46.727363454168923</v>
      </c>
      <c r="R25" s="231">
        <v>47.317924669607471</v>
      </c>
      <c r="S25" s="231">
        <v>48.382461229956007</v>
      </c>
      <c r="T25" s="231">
        <v>42.477460388860877</v>
      </c>
      <c r="U25" s="231">
        <v>37.570687570405887</v>
      </c>
      <c r="V25" s="231">
        <v>25.7749290405566</v>
      </c>
      <c r="W25" s="231">
        <v>76.98591307169248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3982.7591998000962</v>
      </c>
      <c r="C32" s="225">
        <v>4066.779145042256</v>
      </c>
      <c r="D32" s="225">
        <v>4110.3210125384248</v>
      </c>
      <c r="E32" s="225">
        <v>4221.4922190986663</v>
      </c>
      <c r="F32" s="225">
        <v>2797.5014479771162</v>
      </c>
      <c r="G32" s="225">
        <v>2479.8822948902321</v>
      </c>
      <c r="H32" s="225">
        <v>2514.4156397839911</v>
      </c>
      <c r="I32" s="225">
        <v>2615.2023040926192</v>
      </c>
      <c r="J32" s="225">
        <v>2409.873774320371</v>
      </c>
      <c r="K32" s="225">
        <v>2438.2495270461131</v>
      </c>
      <c r="L32" s="225">
        <v>2352.6229397764268</v>
      </c>
      <c r="M32" s="225">
        <v>1853.210378955026</v>
      </c>
      <c r="N32" s="225">
        <v>1586.434779700068</v>
      </c>
      <c r="O32" s="225">
        <v>1538.598331092368</v>
      </c>
      <c r="P32" s="225">
        <v>1460.3330022555101</v>
      </c>
      <c r="Q32" s="225">
        <v>1495.8478502497089</v>
      </c>
      <c r="R32" s="225">
        <v>1540.7372306164009</v>
      </c>
      <c r="S32" s="225">
        <v>1547.690502317145</v>
      </c>
      <c r="T32" s="225">
        <v>1475.034151309643</v>
      </c>
      <c r="U32" s="225">
        <v>1466.523534945801</v>
      </c>
      <c r="V32" s="225">
        <v>1531.6606861911109</v>
      </c>
      <c r="W32" s="225">
        <v>3955.342215572553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42.082250795363763</v>
      </c>
      <c r="C37" s="262">
        <v>42.423715289095163</v>
      </c>
      <c r="D37" s="262">
        <v>42.615801884386379</v>
      </c>
      <c r="E37" s="262">
        <v>43.78460725233748</v>
      </c>
      <c r="F37" s="262">
        <v>38.824125537200359</v>
      </c>
      <c r="G37" s="262">
        <v>31.73076303312704</v>
      </c>
      <c r="H37" s="262">
        <v>33.314068985482727</v>
      </c>
      <c r="I37" s="262">
        <v>37.405409590535108</v>
      </c>
      <c r="J37" s="262">
        <v>29.546809079469529</v>
      </c>
      <c r="K37" s="262">
        <v>32.742959483855302</v>
      </c>
      <c r="L37" s="262">
        <v>30.313911688214251</v>
      </c>
      <c r="M37" s="262">
        <v>23.21709445902194</v>
      </c>
      <c r="N37" s="262">
        <v>27.444496735352839</v>
      </c>
      <c r="O37" s="262">
        <v>16.788020640699528</v>
      </c>
      <c r="P37" s="262">
        <v>24.724896377928079</v>
      </c>
      <c r="Q37" s="262">
        <v>27.9669801293409</v>
      </c>
      <c r="R37" s="262">
        <v>27.055637288630869</v>
      </c>
      <c r="S37" s="262">
        <v>27.85436387671777</v>
      </c>
      <c r="T37" s="262">
        <v>21.449996036223052</v>
      </c>
      <c r="U37" s="262">
        <v>18.59432526596483</v>
      </c>
      <c r="V37" s="262">
        <v>18.24522440769351</v>
      </c>
      <c r="W37" s="262">
        <v>66.465206594915699</v>
      </c>
      <c r="DA37" s="68" t="s">
        <v>2057</v>
      </c>
    </row>
    <row r="38" spans="1:105" ht="12" customHeight="1" x14ac:dyDescent="0.25">
      <c r="A38" s="37" t="s">
        <v>160</v>
      </c>
      <c r="B38" s="228">
        <v>0.65530206343192499</v>
      </c>
      <c r="C38" s="228">
        <v>0.55852611499773186</v>
      </c>
      <c r="D38" s="228">
        <v>0.65605947849397106</v>
      </c>
      <c r="E38" s="228">
        <v>0.79345080481786834</v>
      </c>
      <c r="F38" s="228">
        <v>1.4697091056709899</v>
      </c>
      <c r="G38" s="228">
        <v>1.2537311936829649</v>
      </c>
      <c r="H38" s="228">
        <v>1.059648817388626</v>
      </c>
      <c r="I38" s="228">
        <v>1.031646086908075</v>
      </c>
      <c r="J38" s="228">
        <v>0.9282270956024341</v>
      </c>
      <c r="K38" s="228">
        <v>0.72201317133020637</v>
      </c>
      <c r="L38" s="228">
        <v>1.000844048592999</v>
      </c>
      <c r="M38" s="228">
        <v>0.6914792340093745</v>
      </c>
      <c r="N38" s="228">
        <v>0.74619917188004115</v>
      </c>
      <c r="O38" s="228">
        <v>0.46524892518652999</v>
      </c>
      <c r="P38" s="228">
        <v>0.80372088930374896</v>
      </c>
      <c r="Q38" s="228">
        <v>0.94785005706292358</v>
      </c>
      <c r="R38" s="228">
        <v>0.79212156083110641</v>
      </c>
      <c r="S38" s="228">
        <v>0.72099279343822431</v>
      </c>
      <c r="T38" s="228">
        <v>0.54557970151239366</v>
      </c>
      <c r="U38" s="228">
        <v>0.45106111139691829</v>
      </c>
      <c r="V38" s="228">
        <v>1.082415202621642</v>
      </c>
      <c r="W38" s="228">
        <v>2.2414280766003771</v>
      </c>
      <c r="DA38" s="69" t="s">
        <v>2058</v>
      </c>
    </row>
    <row r="39" spans="1:105" ht="12" customHeight="1" x14ac:dyDescent="0.25">
      <c r="A39" s="37" t="s">
        <v>162</v>
      </c>
      <c r="B39" s="228">
        <v>41.426948731931837</v>
      </c>
      <c r="C39" s="228">
        <v>41.865189174097431</v>
      </c>
      <c r="D39" s="228">
        <v>41.959742405892413</v>
      </c>
      <c r="E39" s="228">
        <v>42.991156447519607</v>
      </c>
      <c r="F39" s="228">
        <v>37.354416431529373</v>
      </c>
      <c r="G39" s="228">
        <v>30.47703183944407</v>
      </c>
      <c r="H39" s="228">
        <v>32.2544201680941</v>
      </c>
      <c r="I39" s="228">
        <v>36.373763503627032</v>
      </c>
      <c r="J39" s="228">
        <v>28.618581983867092</v>
      </c>
      <c r="K39" s="228">
        <v>32.020946312525098</v>
      </c>
      <c r="L39" s="228">
        <v>29.313067639621249</v>
      </c>
      <c r="M39" s="228">
        <v>22.525615225012569</v>
      </c>
      <c r="N39" s="228">
        <v>26.698297563472799</v>
      </c>
      <c r="O39" s="228">
        <v>16.322771715512999</v>
      </c>
      <c r="P39" s="228">
        <v>23.921175488624328</v>
      </c>
      <c r="Q39" s="228">
        <v>27.019130072277981</v>
      </c>
      <c r="R39" s="228">
        <v>26.26351572779976</v>
      </c>
      <c r="S39" s="228">
        <v>27.133371083279538</v>
      </c>
      <c r="T39" s="228">
        <v>20.90441633471065</v>
      </c>
      <c r="U39" s="228">
        <v>18.143264154567909</v>
      </c>
      <c r="V39" s="228">
        <v>17.162809205071859</v>
      </c>
      <c r="W39" s="228">
        <v>64.223778518315328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114.22252026100669</v>
      </c>
      <c r="C43" s="263">
        <f t="shared" si="1"/>
        <v>116.6479834711061</v>
      </c>
      <c r="D43" s="263">
        <f t="shared" si="1"/>
        <v>117.9044988595374</v>
      </c>
      <c r="E43" s="263">
        <f t="shared" si="1"/>
        <v>121.0929742564154</v>
      </c>
      <c r="F43" s="263">
        <f t="shared" si="1"/>
        <v>79.961661519997577</v>
      </c>
      <c r="G43" s="263">
        <f t="shared" si="1"/>
        <v>70.960913966872639</v>
      </c>
      <c r="H43" s="263">
        <f t="shared" si="1"/>
        <v>71.915987559377044</v>
      </c>
      <c r="I43" s="263">
        <f t="shared" si="1"/>
        <v>74.718750565277816</v>
      </c>
      <c r="J43" s="263">
        <f t="shared" si="1"/>
        <v>68.994984499736304</v>
      </c>
      <c r="K43" s="263">
        <f t="shared" si="1"/>
        <v>69.724828045282834</v>
      </c>
      <c r="L43" s="263">
        <f t="shared" si="1"/>
        <v>67.313305161977169</v>
      </c>
      <c r="M43" s="263">
        <f t="shared" si="1"/>
        <v>53.043283608579863</v>
      </c>
      <c r="N43" s="263">
        <f t="shared" si="1"/>
        <v>45.188124143904787</v>
      </c>
      <c r="O43" s="263">
        <f t="shared" si="1"/>
        <v>44.110443781207778</v>
      </c>
      <c r="P43" s="263">
        <f t="shared" si="1"/>
        <v>41.611829155871924</v>
      </c>
      <c r="Q43" s="263">
        <f t="shared" si="1"/>
        <v>42.547271597691811</v>
      </c>
      <c r="R43" s="263">
        <f t="shared" si="1"/>
        <v>43.87482879210927</v>
      </c>
      <c r="S43" s="263">
        <f t="shared" si="1"/>
        <v>44.053221404070342</v>
      </c>
      <c r="T43" s="263">
        <f t="shared" si="1"/>
        <v>42.132874065896218</v>
      </c>
      <c r="U43" s="263">
        <f t="shared" si="1"/>
        <v>41.968962599415562</v>
      </c>
      <c r="V43" s="263">
        <f t="shared" si="1"/>
        <v>43.867114834302001</v>
      </c>
      <c r="W43" s="263">
        <f t="shared" si="1"/>
        <v>112.72107272398959</v>
      </c>
      <c r="DA43" s="70"/>
    </row>
    <row r="44" spans="1:105" ht="12" customHeight="1" x14ac:dyDescent="0.25">
      <c r="A44" s="60" t="s">
        <v>1886</v>
      </c>
      <c r="B44" s="264">
        <v>114.22252026100669</v>
      </c>
      <c r="C44" s="264">
        <v>116.6479834711061</v>
      </c>
      <c r="D44" s="264">
        <v>117.9044988595374</v>
      </c>
      <c r="E44" s="264">
        <v>121.0929742564154</v>
      </c>
      <c r="F44" s="264">
        <v>79.961661519997577</v>
      </c>
      <c r="G44" s="264">
        <v>70.960913966872639</v>
      </c>
      <c r="H44" s="264">
        <v>71.915987559377044</v>
      </c>
      <c r="I44" s="264">
        <v>74.718750565277816</v>
      </c>
      <c r="J44" s="264">
        <v>68.994984499736304</v>
      </c>
      <c r="K44" s="264">
        <v>69.724828045282834</v>
      </c>
      <c r="L44" s="264">
        <v>67.313305161977169</v>
      </c>
      <c r="M44" s="264">
        <v>53.043283608579863</v>
      </c>
      <c r="N44" s="264">
        <v>45.188124143904787</v>
      </c>
      <c r="O44" s="264">
        <v>44.110443781207778</v>
      </c>
      <c r="P44" s="264">
        <v>41.611829155871924</v>
      </c>
      <c r="Q44" s="264">
        <v>42.547271597691811</v>
      </c>
      <c r="R44" s="264">
        <v>43.87482879210927</v>
      </c>
      <c r="S44" s="264">
        <v>44.053221404070342</v>
      </c>
      <c r="T44" s="264">
        <v>42.132874065896218</v>
      </c>
      <c r="U44" s="264">
        <v>41.968962599415562</v>
      </c>
      <c r="V44" s="264">
        <v>43.867114834302001</v>
      </c>
      <c r="W44" s="264">
        <v>112.72107272398959</v>
      </c>
      <c r="DA44" s="72" t="s">
        <v>2063</v>
      </c>
    </row>
    <row r="45" spans="1:105" ht="12" customHeight="1" x14ac:dyDescent="0.25">
      <c r="A45" s="64" t="s">
        <v>30</v>
      </c>
      <c r="B45" s="231">
        <v>0.27508475292061491</v>
      </c>
      <c r="C45" s="231">
        <v>0.14080772093030211</v>
      </c>
      <c r="D45" s="231">
        <v>0.1399246953256453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0.56780817918059745</v>
      </c>
      <c r="C47" s="231">
        <v>0.56784752761404633</v>
      </c>
      <c r="D47" s="231">
        <v>0.48668515919357158</v>
      </c>
      <c r="E47" s="231">
        <v>0.56657858121885152</v>
      </c>
      <c r="F47" s="231">
        <v>0.72781476174986082</v>
      </c>
      <c r="G47" s="231">
        <v>0.72824449286749582</v>
      </c>
      <c r="H47" s="231">
        <v>0.72866932261107364</v>
      </c>
      <c r="I47" s="231">
        <v>0.64769464618223038</v>
      </c>
      <c r="J47" s="231">
        <v>0.56653052136811188</v>
      </c>
      <c r="K47" s="231">
        <v>0.48773991173928932</v>
      </c>
      <c r="L47" s="231">
        <v>0.6514782460546571</v>
      </c>
      <c r="M47" s="231">
        <v>0.48954316823742072</v>
      </c>
      <c r="N47" s="231">
        <v>0.48774877639857311</v>
      </c>
      <c r="O47" s="231">
        <v>0.32614104569909941</v>
      </c>
      <c r="P47" s="231">
        <v>0.32488224784449349</v>
      </c>
      <c r="Q47" s="231">
        <v>0.40569516676210038</v>
      </c>
      <c r="R47" s="231">
        <v>0.48702705179706618</v>
      </c>
      <c r="S47" s="231">
        <v>0.56864820352324152</v>
      </c>
      <c r="T47" s="231">
        <v>0.48897695414277281</v>
      </c>
      <c r="U47" s="231">
        <v>0.51255959943808083</v>
      </c>
      <c r="V47" s="231">
        <v>1.2085010348721421</v>
      </c>
      <c r="W47" s="231">
        <v>2.7953961670743599</v>
      </c>
      <c r="DA47" s="73" t="s">
        <v>2066</v>
      </c>
    </row>
    <row r="48" spans="1:105" ht="12" customHeight="1" x14ac:dyDescent="0.25">
      <c r="A48" s="64" t="s">
        <v>160</v>
      </c>
      <c r="B48" s="231">
        <v>1.5850028643044369</v>
      </c>
      <c r="C48" s="231">
        <v>1.333872264373138</v>
      </c>
      <c r="D48" s="231">
        <v>1.585695056732255</v>
      </c>
      <c r="E48" s="231">
        <v>1.9150466128195469</v>
      </c>
      <c r="F48" s="231">
        <v>2.4214853258693778</v>
      </c>
      <c r="G48" s="231">
        <v>2.2055069293345251</v>
      </c>
      <c r="H48" s="231">
        <v>1.789109177883202</v>
      </c>
      <c r="I48" s="231">
        <v>1.607034073065245</v>
      </c>
      <c r="J48" s="231">
        <v>1.634438277129888</v>
      </c>
      <c r="K48" s="231">
        <v>1.3126050497038191</v>
      </c>
      <c r="L48" s="231">
        <v>2.0833267756134859</v>
      </c>
      <c r="M48" s="231">
        <v>1.5133797566182241</v>
      </c>
      <c r="N48" s="231">
        <v>1.1305051160752499</v>
      </c>
      <c r="O48" s="231">
        <v>1.1001234063296821</v>
      </c>
      <c r="P48" s="231">
        <v>1.221002581041903</v>
      </c>
      <c r="Q48" s="231">
        <v>1.2874600472662301</v>
      </c>
      <c r="R48" s="231">
        <v>1.1334061057498459</v>
      </c>
      <c r="S48" s="231">
        <v>1.044779322220406</v>
      </c>
      <c r="T48" s="231">
        <v>0.99288208460809013</v>
      </c>
      <c r="U48" s="231">
        <v>0.9717482797574547</v>
      </c>
      <c r="V48" s="231">
        <v>2.4357228087747829</v>
      </c>
      <c r="W48" s="231">
        <v>3.4308130956075109</v>
      </c>
      <c r="DA48" s="73" t="s">
        <v>2067</v>
      </c>
    </row>
    <row r="49" spans="1:105" ht="12" customHeight="1" x14ac:dyDescent="0.25">
      <c r="A49" s="64" t="s">
        <v>70</v>
      </c>
      <c r="B49" s="231">
        <v>11.59376128461477</v>
      </c>
      <c r="C49" s="231">
        <v>14.62299644098254</v>
      </c>
      <c r="D49" s="231">
        <v>14.275541501591899</v>
      </c>
      <c r="E49" s="231">
        <v>14.84931613468207</v>
      </c>
      <c r="F49" s="231">
        <v>15.267412914102479</v>
      </c>
      <c r="G49" s="231">
        <v>14.413353423446599</v>
      </c>
      <c r="H49" s="231">
        <v>14.93990343622451</v>
      </c>
      <c r="I49" s="231">
        <v>15.80323666228907</v>
      </c>
      <c r="J49" s="231">
        <v>16.40192301916219</v>
      </c>
      <c r="K49" s="231">
        <v>9.7110633082981721</v>
      </c>
      <c r="L49" s="231">
        <v>3.5613029307703412</v>
      </c>
      <c r="M49" s="231">
        <v>1.740528656602025</v>
      </c>
      <c r="N49" s="231">
        <v>3.1214710526476979</v>
      </c>
      <c r="O49" s="231">
        <v>4.087500759287618</v>
      </c>
      <c r="P49" s="231">
        <v>3.725197928731677</v>
      </c>
      <c r="Q49" s="231">
        <v>4.154165562604307</v>
      </c>
      <c r="R49" s="231">
        <v>4.6752782916217921</v>
      </c>
      <c r="S49" s="231">
        <v>3.1212524061469109</v>
      </c>
      <c r="T49" s="231">
        <v>2.6077732965850862</v>
      </c>
      <c r="U49" s="231">
        <v>1.3975215448839311</v>
      </c>
      <c r="V49" s="231">
        <v>1.601994183040782</v>
      </c>
      <c r="W49" s="231">
        <v>8.1915617893545072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100.2008631799863</v>
      </c>
      <c r="C51" s="231">
        <v>99.982459517206095</v>
      </c>
      <c r="D51" s="231">
        <v>101.416652446694</v>
      </c>
      <c r="E51" s="231">
        <v>103.7620329276949</v>
      </c>
      <c r="F51" s="231">
        <v>61.544948518275859</v>
      </c>
      <c r="G51" s="231">
        <v>53.613809121224008</v>
      </c>
      <c r="H51" s="231">
        <v>54.458305622658258</v>
      </c>
      <c r="I51" s="231">
        <v>56.660785183741261</v>
      </c>
      <c r="J51" s="231">
        <v>50.392092682076118</v>
      </c>
      <c r="K51" s="231">
        <v>58.213419775541567</v>
      </c>
      <c r="L51" s="231">
        <v>61.017197209538693</v>
      </c>
      <c r="M51" s="231">
        <v>49.299832027122193</v>
      </c>
      <c r="N51" s="231">
        <v>40.448399198783271</v>
      </c>
      <c r="O51" s="231">
        <v>38.596678569891388</v>
      </c>
      <c r="P51" s="231">
        <v>36.340746398253863</v>
      </c>
      <c r="Q51" s="231">
        <v>36.699950821059183</v>
      </c>
      <c r="R51" s="231">
        <v>37.579117342940563</v>
      </c>
      <c r="S51" s="231">
        <v>39.318541472179788</v>
      </c>
      <c r="T51" s="231">
        <v>38.043241730560283</v>
      </c>
      <c r="U51" s="231">
        <v>39.087133175336099</v>
      </c>
      <c r="V51" s="231">
        <v>38.620896807614287</v>
      </c>
      <c r="W51" s="231">
        <v>98.303301671953179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3426.6756078302019</v>
      </c>
      <c r="C56" s="263">
        <f t="shared" si="2"/>
        <v>3499.4395041331841</v>
      </c>
      <c r="D56" s="263">
        <f t="shared" si="2"/>
        <v>3537.134965786121</v>
      </c>
      <c r="E56" s="263">
        <f t="shared" si="2"/>
        <v>3632.7892276924599</v>
      </c>
      <c r="F56" s="263">
        <f t="shared" si="2"/>
        <v>2398.849845599927</v>
      </c>
      <c r="G56" s="263">
        <f t="shared" si="2"/>
        <v>2128.8274190061788</v>
      </c>
      <c r="H56" s="263">
        <f t="shared" si="2"/>
        <v>2157.4796267813122</v>
      </c>
      <c r="I56" s="263">
        <f t="shared" si="2"/>
        <v>2241.5625169583341</v>
      </c>
      <c r="J56" s="263">
        <f t="shared" si="2"/>
        <v>2069.849534992089</v>
      </c>
      <c r="K56" s="263">
        <f t="shared" si="2"/>
        <v>2091.7448413584848</v>
      </c>
      <c r="L56" s="263">
        <f t="shared" si="2"/>
        <v>2019.399154859316</v>
      </c>
      <c r="M56" s="263">
        <f t="shared" si="2"/>
        <v>1591.298508257396</v>
      </c>
      <c r="N56" s="263">
        <f t="shared" si="2"/>
        <v>1355.643724317144</v>
      </c>
      <c r="O56" s="263">
        <f t="shared" si="2"/>
        <v>1323.313313436234</v>
      </c>
      <c r="P56" s="263">
        <f t="shared" si="2"/>
        <v>1248.354874676158</v>
      </c>
      <c r="Q56" s="263">
        <f t="shared" si="2"/>
        <v>1276.4181479307549</v>
      </c>
      <c r="R56" s="263">
        <f t="shared" si="2"/>
        <v>1316.244863763279</v>
      </c>
      <c r="S56" s="263">
        <f t="shared" si="2"/>
        <v>1321.596642122111</v>
      </c>
      <c r="T56" s="263">
        <f t="shared" si="2"/>
        <v>1263.986221976887</v>
      </c>
      <c r="U56" s="263">
        <f t="shared" si="2"/>
        <v>1259.068877982467</v>
      </c>
      <c r="V56" s="263">
        <f t="shared" si="2"/>
        <v>1316.01344502906</v>
      </c>
      <c r="W56" s="263">
        <f t="shared" si="2"/>
        <v>3381.6321817196849</v>
      </c>
      <c r="DA56" s="70"/>
    </row>
    <row r="57" spans="1:105" ht="12" customHeight="1" x14ac:dyDescent="0.25">
      <c r="A57" s="60" t="s">
        <v>1901</v>
      </c>
      <c r="B57" s="264">
        <v>3426.6756078302019</v>
      </c>
      <c r="C57" s="264">
        <v>3499.4395041331841</v>
      </c>
      <c r="D57" s="264">
        <v>3537.134965786121</v>
      </c>
      <c r="E57" s="264">
        <v>3632.7892276924599</v>
      </c>
      <c r="F57" s="264">
        <v>2398.849845599927</v>
      </c>
      <c r="G57" s="264">
        <v>2128.8274190061788</v>
      </c>
      <c r="H57" s="264">
        <v>2157.4796267813122</v>
      </c>
      <c r="I57" s="264">
        <v>2241.5625169583341</v>
      </c>
      <c r="J57" s="264">
        <v>2069.849534992089</v>
      </c>
      <c r="K57" s="264">
        <v>2091.7448413584848</v>
      </c>
      <c r="L57" s="264">
        <v>2019.399154859316</v>
      </c>
      <c r="M57" s="264">
        <v>1591.298508257396</v>
      </c>
      <c r="N57" s="264">
        <v>1355.643724317144</v>
      </c>
      <c r="O57" s="264">
        <v>1323.313313436234</v>
      </c>
      <c r="P57" s="264">
        <v>1248.354874676158</v>
      </c>
      <c r="Q57" s="264">
        <v>1276.4181479307549</v>
      </c>
      <c r="R57" s="264">
        <v>1316.244863763279</v>
      </c>
      <c r="S57" s="264">
        <v>1321.596642122111</v>
      </c>
      <c r="T57" s="264">
        <v>1263.986221976887</v>
      </c>
      <c r="U57" s="264">
        <v>1259.068877982467</v>
      </c>
      <c r="V57" s="264">
        <v>1316.01344502906</v>
      </c>
      <c r="W57" s="264">
        <v>3381.6321817196849</v>
      </c>
      <c r="DA57" s="72" t="s">
        <v>2075</v>
      </c>
    </row>
    <row r="58" spans="1:105" ht="12" customHeight="1" x14ac:dyDescent="0.25">
      <c r="A58" s="64" t="s">
        <v>30</v>
      </c>
      <c r="B58" s="231">
        <v>8.2525425876184464</v>
      </c>
      <c r="C58" s="231">
        <v>4.2242316279090613</v>
      </c>
      <c r="D58" s="231">
        <v>4.197740859769362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17.034245375417921</v>
      </c>
      <c r="C60" s="231">
        <v>17.035425828421388</v>
      </c>
      <c r="D60" s="231">
        <v>14.600554775807151</v>
      </c>
      <c r="E60" s="231">
        <v>16.99735743656554</v>
      </c>
      <c r="F60" s="231">
        <v>21.83444285249583</v>
      </c>
      <c r="G60" s="231">
        <v>21.84733478602487</v>
      </c>
      <c r="H60" s="231">
        <v>21.860079678332209</v>
      </c>
      <c r="I60" s="231">
        <v>19.430839385466911</v>
      </c>
      <c r="J60" s="231">
        <v>16.995915641043361</v>
      </c>
      <c r="K60" s="231">
        <v>14.632197352178681</v>
      </c>
      <c r="L60" s="231">
        <v>19.544347381639721</v>
      </c>
      <c r="M60" s="231">
        <v>14.68629504712262</v>
      </c>
      <c r="N60" s="231">
        <v>14.632463291957199</v>
      </c>
      <c r="O60" s="231">
        <v>9.7842313709729822</v>
      </c>
      <c r="P60" s="231">
        <v>9.7464674353348091</v>
      </c>
      <c r="Q60" s="231">
        <v>12.17085500286302</v>
      </c>
      <c r="R60" s="231">
        <v>14.61081155391199</v>
      </c>
      <c r="S60" s="231">
        <v>17.059446105697251</v>
      </c>
      <c r="T60" s="231">
        <v>14.66930862428319</v>
      </c>
      <c r="U60" s="231">
        <v>15.376787983142419</v>
      </c>
      <c r="V60" s="231">
        <v>36.255031046164262</v>
      </c>
      <c r="W60" s="231">
        <v>83.861885012230815</v>
      </c>
      <c r="DA60" s="73" t="s">
        <v>2078</v>
      </c>
    </row>
    <row r="61" spans="1:105" ht="12" customHeight="1" x14ac:dyDescent="0.25">
      <c r="A61" s="64" t="s">
        <v>160</v>
      </c>
      <c r="B61" s="231">
        <v>47.550085929133111</v>
      </c>
      <c r="C61" s="231">
        <v>40.016167931194133</v>
      </c>
      <c r="D61" s="231">
        <v>47.570851701967662</v>
      </c>
      <c r="E61" s="231">
        <v>57.451398384586398</v>
      </c>
      <c r="F61" s="231">
        <v>72.644559776081351</v>
      </c>
      <c r="G61" s="231">
        <v>66.165207880035737</v>
      </c>
      <c r="H61" s="231">
        <v>53.673275336496069</v>
      </c>
      <c r="I61" s="231">
        <v>48.211022191957319</v>
      </c>
      <c r="J61" s="231">
        <v>49.033148313896668</v>
      </c>
      <c r="K61" s="231">
        <v>39.378151491114572</v>
      </c>
      <c r="L61" s="231">
        <v>62.499803268404612</v>
      </c>
      <c r="M61" s="231">
        <v>45.401392698546701</v>
      </c>
      <c r="N61" s="231">
        <v>33.915153482257509</v>
      </c>
      <c r="O61" s="231">
        <v>33.003702189890483</v>
      </c>
      <c r="P61" s="231">
        <v>36.630077431257099</v>
      </c>
      <c r="Q61" s="231">
        <v>38.623801417986932</v>
      </c>
      <c r="R61" s="231">
        <v>34.002183172495407</v>
      </c>
      <c r="S61" s="231">
        <v>31.343379666612201</v>
      </c>
      <c r="T61" s="231">
        <v>29.786462538242709</v>
      </c>
      <c r="U61" s="231">
        <v>29.152448392723642</v>
      </c>
      <c r="V61" s="231">
        <v>73.071684263243483</v>
      </c>
      <c r="W61" s="231">
        <v>102.9243928682253</v>
      </c>
      <c r="DA61" s="73" t="s">
        <v>2079</v>
      </c>
    </row>
    <row r="62" spans="1:105" ht="12" customHeight="1" x14ac:dyDescent="0.25">
      <c r="A62" s="64" t="s">
        <v>70</v>
      </c>
      <c r="B62" s="231">
        <v>347.8128385384432</v>
      </c>
      <c r="C62" s="231">
        <v>438.68989322947618</v>
      </c>
      <c r="D62" s="231">
        <v>428.26624504775702</v>
      </c>
      <c r="E62" s="231">
        <v>445.4794840404619</v>
      </c>
      <c r="F62" s="231">
        <v>458.02238742307458</v>
      </c>
      <c r="G62" s="231">
        <v>432.40060270339808</v>
      </c>
      <c r="H62" s="231">
        <v>448.19710308673541</v>
      </c>
      <c r="I62" s="231">
        <v>474.0970998686721</v>
      </c>
      <c r="J62" s="231">
        <v>492.05769057486572</v>
      </c>
      <c r="K62" s="231">
        <v>291.33189924894532</v>
      </c>
      <c r="L62" s="231">
        <v>106.8390879231102</v>
      </c>
      <c r="M62" s="231">
        <v>52.215859698060761</v>
      </c>
      <c r="N62" s="231">
        <v>93.644131579430947</v>
      </c>
      <c r="O62" s="231">
        <v>122.62502277862851</v>
      </c>
      <c r="P62" s="231">
        <v>111.7559378619503</v>
      </c>
      <c r="Q62" s="231">
        <v>124.6249668781293</v>
      </c>
      <c r="R62" s="231">
        <v>140.25834874865379</v>
      </c>
      <c r="S62" s="231">
        <v>93.637572184407347</v>
      </c>
      <c r="T62" s="231">
        <v>78.233198897552612</v>
      </c>
      <c r="U62" s="231">
        <v>41.925646346517922</v>
      </c>
      <c r="V62" s="231">
        <v>48.059825491223449</v>
      </c>
      <c r="W62" s="231">
        <v>245.7468536806351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3006.0258953995899</v>
      </c>
      <c r="C64" s="231">
        <v>2999.4737855161829</v>
      </c>
      <c r="D64" s="231">
        <v>3042.4995734008198</v>
      </c>
      <c r="E64" s="231">
        <v>3112.8609878308462</v>
      </c>
      <c r="F64" s="231">
        <v>1846.348455548276</v>
      </c>
      <c r="G64" s="231">
        <v>1608.4142736367201</v>
      </c>
      <c r="H64" s="231">
        <v>1633.749168679748</v>
      </c>
      <c r="I64" s="231">
        <v>1699.823555512238</v>
      </c>
      <c r="J64" s="231">
        <v>1511.762780462283</v>
      </c>
      <c r="K64" s="231">
        <v>1746.4025932662471</v>
      </c>
      <c r="L64" s="231">
        <v>1830.515916286161</v>
      </c>
      <c r="M64" s="231">
        <v>1478.994960813666</v>
      </c>
      <c r="N64" s="231">
        <v>1213.4519759634979</v>
      </c>
      <c r="O64" s="231">
        <v>1157.900357096742</v>
      </c>
      <c r="P64" s="231">
        <v>1090.222391947616</v>
      </c>
      <c r="Q64" s="231">
        <v>1100.998524631776</v>
      </c>
      <c r="R64" s="231">
        <v>1127.3735202882169</v>
      </c>
      <c r="S64" s="231">
        <v>1179.556244165394</v>
      </c>
      <c r="T64" s="231">
        <v>1141.297251916809</v>
      </c>
      <c r="U64" s="231">
        <v>1172.6139952600829</v>
      </c>
      <c r="V64" s="231">
        <v>1158.626904228428</v>
      </c>
      <c r="W64" s="231">
        <v>2949.0990501585939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399.77882091352262</v>
      </c>
      <c r="C69" s="263">
        <f t="shared" si="3"/>
        <v>408.26794214887047</v>
      </c>
      <c r="D69" s="263">
        <f t="shared" si="3"/>
        <v>412.66574600837993</v>
      </c>
      <c r="E69" s="263">
        <f t="shared" si="3"/>
        <v>423.8254098974528</v>
      </c>
      <c r="F69" s="263">
        <f t="shared" si="3"/>
        <v>279.86581531999082</v>
      </c>
      <c r="G69" s="263">
        <f t="shared" si="3"/>
        <v>248.36319888405359</v>
      </c>
      <c r="H69" s="263">
        <f t="shared" si="3"/>
        <v>251.7059564578191</v>
      </c>
      <c r="I69" s="263">
        <f t="shared" si="3"/>
        <v>261.51562697847169</v>
      </c>
      <c r="J69" s="263">
        <f t="shared" si="3"/>
        <v>241.48244574907639</v>
      </c>
      <c r="K69" s="263">
        <f t="shared" si="3"/>
        <v>244.03689815848941</v>
      </c>
      <c r="L69" s="263">
        <f t="shared" si="3"/>
        <v>235.59656806691959</v>
      </c>
      <c r="M69" s="263">
        <f t="shared" si="3"/>
        <v>185.65149263002911</v>
      </c>
      <c r="N69" s="263">
        <f t="shared" si="3"/>
        <v>158.1584345036664</v>
      </c>
      <c r="O69" s="263">
        <f t="shared" si="3"/>
        <v>154.38655323422691</v>
      </c>
      <c r="P69" s="263">
        <f t="shared" si="3"/>
        <v>145.64140204555139</v>
      </c>
      <c r="Q69" s="263">
        <f t="shared" si="3"/>
        <v>148.915450591921</v>
      </c>
      <c r="R69" s="263">
        <f t="shared" si="3"/>
        <v>153.5619007723821</v>
      </c>
      <c r="S69" s="263">
        <f t="shared" si="3"/>
        <v>154.18627491424579</v>
      </c>
      <c r="T69" s="263">
        <f t="shared" si="3"/>
        <v>147.4650592306364</v>
      </c>
      <c r="U69" s="263">
        <f t="shared" si="3"/>
        <v>146.89136909795411</v>
      </c>
      <c r="V69" s="263">
        <f t="shared" si="3"/>
        <v>153.5349019200566</v>
      </c>
      <c r="W69" s="263">
        <f t="shared" si="3"/>
        <v>394.52375453396229</v>
      </c>
      <c r="DA69" s="70"/>
    </row>
    <row r="70" spans="1:105" ht="12" customHeight="1" x14ac:dyDescent="0.25">
      <c r="A70" s="60" t="s">
        <v>1916</v>
      </c>
      <c r="B70" s="264">
        <v>399.77882091352262</v>
      </c>
      <c r="C70" s="264">
        <v>408.26794214887047</v>
      </c>
      <c r="D70" s="264">
        <v>412.66574600837993</v>
      </c>
      <c r="E70" s="264">
        <v>423.8254098974528</v>
      </c>
      <c r="F70" s="264">
        <v>279.86581531999082</v>
      </c>
      <c r="G70" s="264">
        <v>248.36319888405359</v>
      </c>
      <c r="H70" s="264">
        <v>251.7059564578191</v>
      </c>
      <c r="I70" s="264">
        <v>261.51562697847169</v>
      </c>
      <c r="J70" s="264">
        <v>241.48244574907639</v>
      </c>
      <c r="K70" s="264">
        <v>244.03689815848941</v>
      </c>
      <c r="L70" s="264">
        <v>235.59656806691959</v>
      </c>
      <c r="M70" s="264">
        <v>185.65149263002911</v>
      </c>
      <c r="N70" s="264">
        <v>158.1584345036664</v>
      </c>
      <c r="O70" s="264">
        <v>154.38655323422691</v>
      </c>
      <c r="P70" s="264">
        <v>145.64140204555139</v>
      </c>
      <c r="Q70" s="264">
        <v>148.915450591921</v>
      </c>
      <c r="R70" s="264">
        <v>153.5619007723821</v>
      </c>
      <c r="S70" s="264">
        <v>154.18627491424579</v>
      </c>
      <c r="T70" s="264">
        <v>147.4650592306364</v>
      </c>
      <c r="U70" s="264">
        <v>146.89136909795411</v>
      </c>
      <c r="V70" s="264">
        <v>153.5349019200566</v>
      </c>
      <c r="W70" s="264">
        <v>394.52375453396229</v>
      </c>
      <c r="DA70" s="72" t="s">
        <v>2087</v>
      </c>
    </row>
    <row r="71" spans="1:105" ht="12" customHeight="1" x14ac:dyDescent="0.25">
      <c r="A71" s="64" t="s">
        <v>30</v>
      </c>
      <c r="B71" s="231">
        <v>0.96279663522214998</v>
      </c>
      <c r="C71" s="231">
        <v>0.49282702325605598</v>
      </c>
      <c r="D71" s="231">
        <v>0.48973643363975761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1.987328627132086</v>
      </c>
      <c r="C73" s="231">
        <v>1.987466346649158</v>
      </c>
      <c r="D73" s="231">
        <v>1.7033980571774969</v>
      </c>
      <c r="E73" s="231">
        <v>1.9830250342659761</v>
      </c>
      <c r="F73" s="231">
        <v>2.547351666124507</v>
      </c>
      <c r="G73" s="231">
        <v>2.5488557250362289</v>
      </c>
      <c r="H73" s="231">
        <v>2.550342629138751</v>
      </c>
      <c r="I73" s="231">
        <v>2.2669312616378008</v>
      </c>
      <c r="J73" s="231">
        <v>1.982856824788386</v>
      </c>
      <c r="K73" s="231">
        <v>1.7070896910875091</v>
      </c>
      <c r="L73" s="231">
        <v>2.2801738611912938</v>
      </c>
      <c r="M73" s="231">
        <v>1.7134010888309681</v>
      </c>
      <c r="N73" s="231">
        <v>1.707120717395002</v>
      </c>
      <c r="O73" s="231">
        <v>1.141493659946845</v>
      </c>
      <c r="P73" s="231">
        <v>1.137087867455725</v>
      </c>
      <c r="Q73" s="231">
        <v>1.4199330836673481</v>
      </c>
      <c r="R73" s="231">
        <v>1.7045946812897279</v>
      </c>
      <c r="S73" s="231">
        <v>1.990268712331341</v>
      </c>
      <c r="T73" s="231">
        <v>1.711419339499701</v>
      </c>
      <c r="U73" s="231">
        <v>1.7939585980332791</v>
      </c>
      <c r="V73" s="231">
        <v>4.2297536220524883</v>
      </c>
      <c r="W73" s="231">
        <v>9.7838865847602392</v>
      </c>
      <c r="DA73" s="73" t="s">
        <v>2090</v>
      </c>
    </row>
    <row r="74" spans="1:105" ht="12" customHeight="1" x14ac:dyDescent="0.25">
      <c r="A74" s="64" t="s">
        <v>160</v>
      </c>
      <c r="B74" s="231">
        <v>5.5475100250655167</v>
      </c>
      <c r="C74" s="231">
        <v>4.6685529253059714</v>
      </c>
      <c r="D74" s="231">
        <v>5.5499326985628796</v>
      </c>
      <c r="E74" s="231">
        <v>6.7026631448683984</v>
      </c>
      <c r="F74" s="231">
        <v>8.4751986405428017</v>
      </c>
      <c r="G74" s="231">
        <v>7.7192742526708189</v>
      </c>
      <c r="H74" s="231">
        <v>6.2618821225911923</v>
      </c>
      <c r="I74" s="231">
        <v>5.6246192557283416</v>
      </c>
      <c r="J74" s="231">
        <v>5.7205339699545954</v>
      </c>
      <c r="K74" s="231">
        <v>4.5941176739633551</v>
      </c>
      <c r="L74" s="231">
        <v>7.2916437146471864</v>
      </c>
      <c r="M74" s="231">
        <v>5.2968291481637682</v>
      </c>
      <c r="N74" s="231">
        <v>3.9567679062633649</v>
      </c>
      <c r="O74" s="231">
        <v>3.850431922153879</v>
      </c>
      <c r="P74" s="231">
        <v>4.2735090336466506</v>
      </c>
      <c r="Q74" s="231">
        <v>4.506110165431795</v>
      </c>
      <c r="R74" s="231">
        <v>3.9669213701244539</v>
      </c>
      <c r="S74" s="231">
        <v>3.6567276277714131</v>
      </c>
      <c r="T74" s="231">
        <v>3.475087296128307</v>
      </c>
      <c r="U74" s="231">
        <v>3.4011189791510832</v>
      </c>
      <c r="V74" s="231">
        <v>8.5250298307117198</v>
      </c>
      <c r="W74" s="231">
        <v>12.007845834626259</v>
      </c>
      <c r="DA74" s="73" t="s">
        <v>2091</v>
      </c>
    </row>
    <row r="75" spans="1:105" ht="12" customHeight="1" x14ac:dyDescent="0.25">
      <c r="A75" s="64" t="s">
        <v>70</v>
      </c>
      <c r="B75" s="231">
        <v>40.578164496151608</v>
      </c>
      <c r="C75" s="231">
        <v>51.180487543438772</v>
      </c>
      <c r="D75" s="231">
        <v>49.964395255571553</v>
      </c>
      <c r="E75" s="231">
        <v>51.972606471387103</v>
      </c>
      <c r="F75" s="231">
        <v>53.435945199358557</v>
      </c>
      <c r="G75" s="231">
        <v>50.446736982062987</v>
      </c>
      <c r="H75" s="231">
        <v>52.289662026785663</v>
      </c>
      <c r="I75" s="231">
        <v>55.311328318011611</v>
      </c>
      <c r="J75" s="231">
        <v>57.406730567067513</v>
      </c>
      <c r="K75" s="231">
        <v>33.988721579043528</v>
      </c>
      <c r="L75" s="231">
        <v>12.46456025769616</v>
      </c>
      <c r="M75" s="231">
        <v>6.0918502981070732</v>
      </c>
      <c r="N75" s="231">
        <v>10.925148684266921</v>
      </c>
      <c r="O75" s="231">
        <v>14.306252657506629</v>
      </c>
      <c r="P75" s="231">
        <v>13.038192750560841</v>
      </c>
      <c r="Q75" s="231">
        <v>14.53957946911504</v>
      </c>
      <c r="R75" s="231">
        <v>16.363474020676239</v>
      </c>
      <c r="S75" s="231">
        <v>10.924383421514159</v>
      </c>
      <c r="T75" s="231">
        <v>9.127206538047778</v>
      </c>
      <c r="U75" s="231">
        <v>4.8913254070937464</v>
      </c>
      <c r="V75" s="231">
        <v>5.6069796406427219</v>
      </c>
      <c r="W75" s="231">
        <v>28.670466262740689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350.70302112995131</v>
      </c>
      <c r="C77" s="231">
        <v>349.93860831022062</v>
      </c>
      <c r="D77" s="231">
        <v>354.95828356342821</v>
      </c>
      <c r="E77" s="231">
        <v>363.1671152469313</v>
      </c>
      <c r="F77" s="231">
        <v>215.40731981396499</v>
      </c>
      <c r="G77" s="231">
        <v>187.64833192428361</v>
      </c>
      <c r="H77" s="231">
        <v>190.60406967930351</v>
      </c>
      <c r="I77" s="231">
        <v>198.31274814309401</v>
      </c>
      <c r="J77" s="231">
        <v>176.37232438726591</v>
      </c>
      <c r="K77" s="231">
        <v>203.74696921439499</v>
      </c>
      <c r="L77" s="231">
        <v>213.56019023338499</v>
      </c>
      <c r="M77" s="231">
        <v>172.54941209492719</v>
      </c>
      <c r="N77" s="231">
        <v>141.56939719574109</v>
      </c>
      <c r="O77" s="231">
        <v>135.0883749946195</v>
      </c>
      <c r="P77" s="231">
        <v>127.1926123938882</v>
      </c>
      <c r="Q77" s="231">
        <v>128.44982787370679</v>
      </c>
      <c r="R77" s="231">
        <v>131.52691070029169</v>
      </c>
      <c r="S77" s="231">
        <v>137.61489515262889</v>
      </c>
      <c r="T77" s="231">
        <v>133.15134605696059</v>
      </c>
      <c r="U77" s="231">
        <v>136.80496611367599</v>
      </c>
      <c r="V77" s="231">
        <v>135.1731388266497</v>
      </c>
      <c r="W77" s="231">
        <v>344.06155585183512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165.20186766569</v>
      </c>
      <c r="C83" s="225">
        <v>166.62420058068119</v>
      </c>
      <c r="D83" s="225">
        <v>165.3496901802379</v>
      </c>
      <c r="E83" s="225">
        <v>170.6976011869076</v>
      </c>
      <c r="F83" s="225">
        <v>164.79293170245089</v>
      </c>
      <c r="G83" s="225">
        <v>121.37067567874401</v>
      </c>
      <c r="H83" s="225">
        <v>131.77547282551939</v>
      </c>
      <c r="I83" s="225">
        <v>160.7831233533357</v>
      </c>
      <c r="J83" s="225">
        <v>112.665782820091</v>
      </c>
      <c r="K83" s="225">
        <v>130.7152139822052</v>
      </c>
      <c r="L83" s="225">
        <v>109.5179341417544</v>
      </c>
      <c r="M83" s="225">
        <v>75.921702889757725</v>
      </c>
      <c r="N83" s="225">
        <v>112.06334134369121</v>
      </c>
      <c r="O83" s="225">
        <v>50.095400214312761</v>
      </c>
      <c r="P83" s="225">
        <v>88.39187945849423</v>
      </c>
      <c r="Q83" s="225">
        <v>101.9802942896242</v>
      </c>
      <c r="R83" s="225">
        <v>96.78997961382143</v>
      </c>
      <c r="S83" s="225">
        <v>114.02115225793899</v>
      </c>
      <c r="T83" s="225">
        <v>76.595994709659365</v>
      </c>
      <c r="U83" s="225">
        <v>46.132899653735187</v>
      </c>
      <c r="V83" s="225">
        <v>44.792705794459657</v>
      </c>
      <c r="W83" s="225">
        <v>319.41598853700748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165.20186766569</v>
      </c>
      <c r="C88" s="262">
        <v>166.62420058068119</v>
      </c>
      <c r="D88" s="262">
        <v>165.3496901802379</v>
      </c>
      <c r="E88" s="262">
        <v>170.6976011869076</v>
      </c>
      <c r="F88" s="262">
        <v>164.79293170245089</v>
      </c>
      <c r="G88" s="262">
        <v>121.37067567874401</v>
      </c>
      <c r="H88" s="262">
        <v>131.77547282551939</v>
      </c>
      <c r="I88" s="262">
        <v>160.7831233533357</v>
      </c>
      <c r="J88" s="262">
        <v>112.665782820091</v>
      </c>
      <c r="K88" s="262">
        <v>130.7152139822052</v>
      </c>
      <c r="L88" s="262">
        <v>109.5179341417544</v>
      </c>
      <c r="M88" s="262">
        <v>75.921702889757725</v>
      </c>
      <c r="N88" s="262">
        <v>112.06334134369121</v>
      </c>
      <c r="O88" s="262">
        <v>50.095400214312761</v>
      </c>
      <c r="P88" s="262">
        <v>88.39187945849423</v>
      </c>
      <c r="Q88" s="262">
        <v>101.9802942896242</v>
      </c>
      <c r="R88" s="262">
        <v>96.78997961382143</v>
      </c>
      <c r="S88" s="262">
        <v>114.02115225793899</v>
      </c>
      <c r="T88" s="262">
        <v>76.595994709659365</v>
      </c>
      <c r="U88" s="262">
        <v>46.132899653735187</v>
      </c>
      <c r="V88" s="262">
        <v>44.792705794459657</v>
      </c>
      <c r="W88" s="262">
        <v>319.41598853700748</v>
      </c>
      <c r="DA88" s="68" t="s">
        <v>2104</v>
      </c>
    </row>
    <row r="89" spans="1:105" ht="12" customHeight="1" x14ac:dyDescent="0.25">
      <c r="A89" s="37" t="s">
        <v>160</v>
      </c>
      <c r="B89" s="228">
        <v>2.5725127035282349</v>
      </c>
      <c r="C89" s="228">
        <v>2.1936779176634809</v>
      </c>
      <c r="D89" s="228">
        <v>2.5455166091461332</v>
      </c>
      <c r="E89" s="228">
        <v>3.093327941978989</v>
      </c>
      <c r="F89" s="228">
        <v>6.2383291039289883</v>
      </c>
      <c r="G89" s="228">
        <v>4.7955418512299151</v>
      </c>
      <c r="H89" s="228">
        <v>4.1914941102282572</v>
      </c>
      <c r="I89" s="228">
        <v>4.4344195629473431</v>
      </c>
      <c r="J89" s="228">
        <v>3.5394492880632011</v>
      </c>
      <c r="K89" s="228">
        <v>2.88239388485741</v>
      </c>
      <c r="L89" s="228">
        <v>3.6158438979219669</v>
      </c>
      <c r="M89" s="228">
        <v>2.2611908243538479</v>
      </c>
      <c r="N89" s="228">
        <v>3.0469340835481589</v>
      </c>
      <c r="O89" s="228">
        <v>1.3883013134970099</v>
      </c>
      <c r="P89" s="228">
        <v>2.8733143662041929</v>
      </c>
      <c r="Q89" s="228">
        <v>3.456291216093915</v>
      </c>
      <c r="R89" s="228">
        <v>2.833769129390594</v>
      </c>
      <c r="S89" s="228">
        <v>2.951366236233127</v>
      </c>
      <c r="T89" s="228">
        <v>1.9482157414001631</v>
      </c>
      <c r="U89" s="228">
        <v>1.1190918031247299</v>
      </c>
      <c r="V89" s="228">
        <v>2.6573696565791289</v>
      </c>
      <c r="W89" s="228">
        <v>10.771770697793629</v>
      </c>
      <c r="DA89" s="69" t="s">
        <v>2105</v>
      </c>
    </row>
    <row r="90" spans="1:105" ht="12" customHeight="1" x14ac:dyDescent="0.25">
      <c r="A90" s="37" t="s">
        <v>162</v>
      </c>
      <c r="B90" s="228">
        <v>162.6293549621617</v>
      </c>
      <c r="C90" s="228">
        <v>164.43052266301771</v>
      </c>
      <c r="D90" s="228">
        <v>162.80417357109181</v>
      </c>
      <c r="E90" s="228">
        <v>167.60427324492861</v>
      </c>
      <c r="F90" s="228">
        <v>158.55460259852191</v>
      </c>
      <c r="G90" s="228">
        <v>116.57513382751409</v>
      </c>
      <c r="H90" s="228">
        <v>127.5839787152912</v>
      </c>
      <c r="I90" s="228">
        <v>156.3487037903883</v>
      </c>
      <c r="J90" s="228">
        <v>109.1263335320278</v>
      </c>
      <c r="K90" s="228">
        <v>127.83282009734781</v>
      </c>
      <c r="L90" s="228">
        <v>105.9020902438324</v>
      </c>
      <c r="M90" s="228">
        <v>73.660512065403879</v>
      </c>
      <c r="N90" s="228">
        <v>109.016407260143</v>
      </c>
      <c r="O90" s="228">
        <v>48.707098900815751</v>
      </c>
      <c r="P90" s="228">
        <v>85.518565092290032</v>
      </c>
      <c r="Q90" s="228">
        <v>98.524003073530281</v>
      </c>
      <c r="R90" s="228">
        <v>93.956210484430841</v>
      </c>
      <c r="S90" s="228">
        <v>111.0697860217058</v>
      </c>
      <c r="T90" s="228">
        <v>74.647778968259203</v>
      </c>
      <c r="U90" s="228">
        <v>45.013807850610462</v>
      </c>
      <c r="V90" s="228">
        <v>42.135336137880529</v>
      </c>
      <c r="W90" s="228">
        <v>308.64421783921392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0.99999999999999978</v>
      </c>
      <c r="D98" s="234">
        <f t="shared" si="4"/>
        <v>1</v>
      </c>
      <c r="E98" s="234">
        <f t="shared" si="4"/>
        <v>1.0000000000000002</v>
      </c>
      <c r="F98" s="234">
        <f t="shared" si="4"/>
        <v>1.0000000000000002</v>
      </c>
      <c r="G98" s="234">
        <f t="shared" si="4"/>
        <v>1</v>
      </c>
      <c r="H98" s="234">
        <f t="shared" si="4"/>
        <v>1</v>
      </c>
      <c r="I98" s="234">
        <f t="shared" si="4"/>
        <v>1.0000000000000002</v>
      </c>
      <c r="J98" s="234">
        <f t="shared" si="4"/>
        <v>1</v>
      </c>
      <c r="K98" s="234">
        <f t="shared" si="4"/>
        <v>0.99999999999999989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1.0000000000000002</v>
      </c>
      <c r="O98" s="234">
        <f t="shared" si="4"/>
        <v>1</v>
      </c>
      <c r="P98" s="234">
        <f t="shared" si="4"/>
        <v>0.99999999999999978</v>
      </c>
      <c r="Q98" s="234">
        <f t="shared" si="4"/>
        <v>0.99999999999999989</v>
      </c>
      <c r="R98" s="234">
        <f t="shared" si="4"/>
        <v>1.0000000000000002</v>
      </c>
      <c r="S98" s="234">
        <f t="shared" si="4"/>
        <v>0.99999999999999989</v>
      </c>
      <c r="T98" s="234">
        <f t="shared" si="4"/>
        <v>1</v>
      </c>
      <c r="U98" s="234">
        <f t="shared" si="4"/>
        <v>0.99999999999999989</v>
      </c>
      <c r="V98" s="234">
        <f t="shared" si="4"/>
        <v>0.99999999999999978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1.3768188088465517E-2</v>
      </c>
      <c r="C103" s="270">
        <f t="shared" si="9"/>
        <v>1.3593705608048567E-2</v>
      </c>
      <c r="D103" s="270">
        <f t="shared" si="9"/>
        <v>1.3510865040816382E-2</v>
      </c>
      <c r="E103" s="270">
        <f t="shared" si="9"/>
        <v>1.3515844533916644E-2</v>
      </c>
      <c r="F103" s="270">
        <f t="shared" si="9"/>
        <v>1.8065621203158026E-2</v>
      </c>
      <c r="G103" s="270">
        <f t="shared" si="9"/>
        <v>1.6661531022638409E-2</v>
      </c>
      <c r="H103" s="270">
        <f t="shared" si="9"/>
        <v>1.7250263351549028E-2</v>
      </c>
      <c r="I103" s="270">
        <f t="shared" si="9"/>
        <v>1.8616335607633872E-2</v>
      </c>
      <c r="J103" s="270">
        <f t="shared" si="9"/>
        <v>1.5968084068472582E-2</v>
      </c>
      <c r="K103" s="270">
        <f t="shared" si="9"/>
        <v>1.7483203938785247E-2</v>
      </c>
      <c r="L103" s="270">
        <f t="shared" si="9"/>
        <v>1.6778114883874536E-2</v>
      </c>
      <c r="M103" s="270">
        <f t="shared" si="9"/>
        <v>1.6314889125681499E-2</v>
      </c>
      <c r="N103" s="270">
        <f t="shared" si="9"/>
        <v>2.249573464973224E-2</v>
      </c>
      <c r="O103" s="270">
        <f t="shared" si="9"/>
        <v>1.4216418814058789E-2</v>
      </c>
      <c r="P103" s="270">
        <f t="shared" si="9"/>
        <v>2.2019052600471156E-2</v>
      </c>
      <c r="Q103" s="270">
        <f t="shared" si="9"/>
        <v>2.4301880863311188E-2</v>
      </c>
      <c r="R103" s="270">
        <f t="shared" si="9"/>
        <v>2.2832933726997868E-2</v>
      </c>
      <c r="S103" s="270">
        <f t="shared" si="9"/>
        <v>2.3398263447415184E-2</v>
      </c>
      <c r="T103" s="270">
        <f t="shared" si="9"/>
        <v>1.8925983883982027E-2</v>
      </c>
      <c r="U103" s="270">
        <f t="shared" si="9"/>
        <v>1.6510958130821117E-2</v>
      </c>
      <c r="V103" s="270">
        <f t="shared" si="9"/>
        <v>1.551563387853786E-2</v>
      </c>
      <c r="W103" s="270">
        <f t="shared" si="9"/>
        <v>2.1854617821357628E-2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0.98623181191153442</v>
      </c>
      <c r="C105" s="271">
        <f t="shared" si="11"/>
        <v>0.98640629439195116</v>
      </c>
      <c r="D105" s="271">
        <f t="shared" si="11"/>
        <v>0.98648913495918367</v>
      </c>
      <c r="E105" s="271">
        <f t="shared" si="11"/>
        <v>0.98648415546608348</v>
      </c>
      <c r="F105" s="271">
        <f t="shared" si="11"/>
        <v>0.9819343787968422</v>
      </c>
      <c r="G105" s="271">
        <f t="shared" si="11"/>
        <v>0.98333846897736166</v>
      </c>
      <c r="H105" s="271">
        <f t="shared" si="11"/>
        <v>0.982749736648451</v>
      </c>
      <c r="I105" s="271">
        <f t="shared" si="11"/>
        <v>0.98138366439236635</v>
      </c>
      <c r="J105" s="271">
        <f t="shared" si="11"/>
        <v>0.98403191593152739</v>
      </c>
      <c r="K105" s="271">
        <f t="shared" si="11"/>
        <v>0.98251679606121467</v>
      </c>
      <c r="L105" s="271">
        <f t="shared" si="11"/>
        <v>0.9832218851161254</v>
      </c>
      <c r="M105" s="271">
        <f t="shared" si="11"/>
        <v>0.98368511087431842</v>
      </c>
      <c r="N105" s="271">
        <f t="shared" si="11"/>
        <v>0.97750426535026791</v>
      </c>
      <c r="O105" s="271">
        <f t="shared" si="11"/>
        <v>0.98578358118594123</v>
      </c>
      <c r="P105" s="271">
        <f t="shared" si="11"/>
        <v>0.97798094739952868</v>
      </c>
      <c r="Q105" s="271">
        <f t="shared" si="11"/>
        <v>0.97569811913668869</v>
      </c>
      <c r="R105" s="271">
        <f t="shared" si="11"/>
        <v>0.97716706627300232</v>
      </c>
      <c r="S105" s="271">
        <f t="shared" si="11"/>
        <v>0.97660173655258475</v>
      </c>
      <c r="T105" s="271">
        <f t="shared" si="11"/>
        <v>0.98107401611601797</v>
      </c>
      <c r="U105" s="271">
        <f t="shared" si="11"/>
        <v>0.98348904186917874</v>
      </c>
      <c r="V105" s="271">
        <f t="shared" si="11"/>
        <v>0.98448436612146195</v>
      </c>
      <c r="W105" s="271">
        <f t="shared" si="11"/>
        <v>0.97814538217864233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0.98623181191153442</v>
      </c>
      <c r="C106" s="320">
        <f t="shared" si="12"/>
        <v>0.98640629439195116</v>
      </c>
      <c r="D106" s="320">
        <f t="shared" si="12"/>
        <v>0.98648913495918367</v>
      </c>
      <c r="E106" s="320">
        <f t="shared" si="12"/>
        <v>0.98648415546608348</v>
      </c>
      <c r="F106" s="320">
        <f t="shared" si="12"/>
        <v>0.9819343787968422</v>
      </c>
      <c r="G106" s="320">
        <f t="shared" si="12"/>
        <v>0.98333846897736166</v>
      </c>
      <c r="H106" s="320">
        <f t="shared" si="12"/>
        <v>0.982749736648451</v>
      </c>
      <c r="I106" s="320">
        <f t="shared" si="12"/>
        <v>0.98138366439236635</v>
      </c>
      <c r="J106" s="320">
        <f t="shared" si="12"/>
        <v>0.98403191593152739</v>
      </c>
      <c r="K106" s="320">
        <f t="shared" si="12"/>
        <v>0.98251679606121467</v>
      </c>
      <c r="L106" s="320">
        <f t="shared" si="12"/>
        <v>0.9832218851161254</v>
      </c>
      <c r="M106" s="320">
        <f t="shared" si="12"/>
        <v>0.98368511087431842</v>
      </c>
      <c r="N106" s="320">
        <f t="shared" si="12"/>
        <v>0.97750426535026791</v>
      </c>
      <c r="O106" s="320">
        <f t="shared" si="12"/>
        <v>0.98578358118594123</v>
      </c>
      <c r="P106" s="320">
        <f t="shared" si="12"/>
        <v>0.97798094739952868</v>
      </c>
      <c r="Q106" s="320">
        <f t="shared" si="12"/>
        <v>0.97569811913668869</v>
      </c>
      <c r="R106" s="320">
        <f t="shared" si="12"/>
        <v>0.97716706627300232</v>
      </c>
      <c r="S106" s="320">
        <f t="shared" si="12"/>
        <v>0.97660173655258475</v>
      </c>
      <c r="T106" s="320">
        <f t="shared" si="12"/>
        <v>0.98107401611601797</v>
      </c>
      <c r="U106" s="320">
        <f t="shared" si="12"/>
        <v>0.98348904186917874</v>
      </c>
      <c r="V106" s="320">
        <f t="shared" si="12"/>
        <v>0.98448436612146195</v>
      </c>
      <c r="W106" s="320">
        <f t="shared" si="12"/>
        <v>0.97814538217864233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0.99999999999999967</v>
      </c>
      <c r="C110" s="234">
        <f t="shared" si="15"/>
        <v>0.99999999999999989</v>
      </c>
      <c r="D110" s="234">
        <f t="shared" si="15"/>
        <v>1</v>
      </c>
      <c r="E110" s="234">
        <f t="shared" si="15"/>
        <v>0.99999999999999978</v>
      </c>
      <c r="F110" s="234">
        <f t="shared" si="15"/>
        <v>0.99999999999999978</v>
      </c>
      <c r="G110" s="234">
        <f t="shared" si="15"/>
        <v>1</v>
      </c>
      <c r="H110" s="234">
        <f t="shared" si="15"/>
        <v>1</v>
      </c>
      <c r="I110" s="234">
        <f t="shared" si="15"/>
        <v>0.99999999999999978</v>
      </c>
      <c r="J110" s="234">
        <f t="shared" si="15"/>
        <v>1</v>
      </c>
      <c r="K110" s="234">
        <f t="shared" si="15"/>
        <v>0.99999999999999978</v>
      </c>
      <c r="L110" s="234">
        <f t="shared" si="15"/>
        <v>1</v>
      </c>
      <c r="M110" s="234">
        <f t="shared" si="15"/>
        <v>1.0000000000000004</v>
      </c>
      <c r="N110" s="234">
        <f t="shared" si="15"/>
        <v>1</v>
      </c>
      <c r="O110" s="234">
        <f t="shared" si="15"/>
        <v>1.0000000000000002</v>
      </c>
      <c r="P110" s="234">
        <f t="shared" si="15"/>
        <v>0.99999999999999944</v>
      </c>
      <c r="Q110" s="234">
        <f t="shared" si="15"/>
        <v>0.99999999999999978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0.99999999999999978</v>
      </c>
      <c r="U110" s="234">
        <f t="shared" si="15"/>
        <v>1.0000000000000004</v>
      </c>
      <c r="V110" s="234">
        <f t="shared" si="15"/>
        <v>1.0000000000000009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1.0566104723950162E-2</v>
      </c>
      <c r="C115" s="302">
        <f t="shared" si="20"/>
        <v>1.0431772608260082E-2</v>
      </c>
      <c r="D115" s="302">
        <f t="shared" si="20"/>
        <v>1.0367998449363933E-2</v>
      </c>
      <c r="E115" s="302">
        <f t="shared" si="20"/>
        <v>1.0371831802567188E-2</v>
      </c>
      <c r="F115" s="302">
        <f t="shared" si="20"/>
        <v>1.3878143142794164E-2</v>
      </c>
      <c r="G115" s="302">
        <f t="shared" si="20"/>
        <v>1.2795269799098086E-2</v>
      </c>
      <c r="H115" s="302">
        <f t="shared" si="20"/>
        <v>1.3249229148266307E-2</v>
      </c>
      <c r="I115" s="302">
        <f t="shared" si="20"/>
        <v>1.4303065400331785E-2</v>
      </c>
      <c r="J115" s="302">
        <f t="shared" si="20"/>
        <v>1.2260728920460689E-2</v>
      </c>
      <c r="K115" s="302">
        <f t="shared" si="20"/>
        <v>1.3428879661681999E-2</v>
      </c>
      <c r="L115" s="302">
        <f t="shared" si="20"/>
        <v>1.2885155192397735E-2</v>
      </c>
      <c r="M115" s="302">
        <f t="shared" si="20"/>
        <v>1.2528040379373126E-2</v>
      </c>
      <c r="N115" s="302">
        <f t="shared" si="20"/>
        <v>1.729947999535254E-2</v>
      </c>
      <c r="O115" s="302">
        <f t="shared" si="20"/>
        <v>1.0911243240970134E-2</v>
      </c>
      <c r="P115" s="302">
        <f t="shared" si="20"/>
        <v>1.693099884734512E-2</v>
      </c>
      <c r="Q115" s="302">
        <f t="shared" si="20"/>
        <v>1.8696406940500159E-2</v>
      </c>
      <c r="R115" s="302">
        <f t="shared" si="20"/>
        <v>1.7560189207478781E-2</v>
      </c>
      <c r="S115" s="302">
        <f t="shared" si="20"/>
        <v>1.7997373399277986E-2</v>
      </c>
      <c r="T115" s="302">
        <f t="shared" si="20"/>
        <v>1.4542033496091043E-2</v>
      </c>
      <c r="U115" s="302">
        <f t="shared" si="20"/>
        <v>1.2679186404364134E-2</v>
      </c>
      <c r="V115" s="302">
        <f t="shared" si="20"/>
        <v>1.1912053741527571E-2</v>
      </c>
      <c r="W115" s="302">
        <f t="shared" si="20"/>
        <v>1.6803907973685805E-2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2.8679243341334766E-2</v>
      </c>
      <c r="C116" s="303">
        <f t="shared" si="21"/>
        <v>2.868313702584753E-2</v>
      </c>
      <c r="D116" s="303">
        <f t="shared" si="21"/>
        <v>2.8684985552192361E-2</v>
      </c>
      <c r="E116" s="303">
        <f t="shared" si="21"/>
        <v>2.8684874440505315E-2</v>
      </c>
      <c r="F116" s="303">
        <f t="shared" si="21"/>
        <v>2.8583242227745102E-2</v>
      </c>
      <c r="G116" s="303">
        <f t="shared" si="21"/>
        <v>2.8614629860895718E-2</v>
      </c>
      <c r="H116" s="303">
        <f t="shared" si="21"/>
        <v>2.8601471618890827E-2</v>
      </c>
      <c r="I116" s="303">
        <f t="shared" si="21"/>
        <v>2.8570925640570097E-2</v>
      </c>
      <c r="J116" s="303">
        <f t="shared" si="21"/>
        <v>2.8630123799406947E-2</v>
      </c>
      <c r="K116" s="303">
        <f t="shared" si="21"/>
        <v>2.8596264357632406E-2</v>
      </c>
      <c r="L116" s="303">
        <f t="shared" si="21"/>
        <v>2.8612024487176875E-2</v>
      </c>
      <c r="M116" s="303">
        <f t="shared" si="21"/>
        <v>2.862237564117761E-2</v>
      </c>
      <c r="N116" s="303">
        <f t="shared" si="21"/>
        <v>2.848407304361297E-2</v>
      </c>
      <c r="O116" s="303">
        <f t="shared" si="21"/>
        <v>2.866923932634869E-2</v>
      </c>
      <c r="P116" s="303">
        <f t="shared" si="21"/>
        <v>2.8494753656598679E-2</v>
      </c>
      <c r="Q116" s="303">
        <f t="shared" si="21"/>
        <v>2.8443582407521723E-2</v>
      </c>
      <c r="R116" s="303">
        <f t="shared" si="21"/>
        <v>2.8476516254855682E-2</v>
      </c>
      <c r="S116" s="303">
        <f t="shared" si="21"/>
        <v>2.846384424929628E-2</v>
      </c>
      <c r="T116" s="303">
        <f t="shared" si="21"/>
        <v>2.8563999029098803E-2</v>
      </c>
      <c r="U116" s="303">
        <f t="shared" si="21"/>
        <v>2.8617994596974967E-2</v>
      </c>
      <c r="V116" s="303">
        <f t="shared" si="21"/>
        <v>2.8640230326332564E-2</v>
      </c>
      <c r="W116" s="303">
        <f t="shared" si="21"/>
        <v>2.8498437450038119E-2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2.8679243341334766E-2</v>
      </c>
      <c r="C117" s="304">
        <f t="shared" si="22"/>
        <v>2.868313702584753E-2</v>
      </c>
      <c r="D117" s="304">
        <f t="shared" si="22"/>
        <v>2.8684985552192361E-2</v>
      </c>
      <c r="E117" s="304">
        <f t="shared" si="22"/>
        <v>2.8684874440505315E-2</v>
      </c>
      <c r="F117" s="304">
        <f t="shared" si="22"/>
        <v>2.8583242227745102E-2</v>
      </c>
      <c r="G117" s="304">
        <f t="shared" si="22"/>
        <v>2.8614629860895718E-2</v>
      </c>
      <c r="H117" s="304">
        <f t="shared" si="22"/>
        <v>2.8601471618890827E-2</v>
      </c>
      <c r="I117" s="304">
        <f t="shared" si="22"/>
        <v>2.8570925640570097E-2</v>
      </c>
      <c r="J117" s="304">
        <f t="shared" si="22"/>
        <v>2.8630123799406947E-2</v>
      </c>
      <c r="K117" s="304">
        <f t="shared" si="22"/>
        <v>2.8596264357632406E-2</v>
      </c>
      <c r="L117" s="304">
        <f t="shared" si="22"/>
        <v>2.8612024487176875E-2</v>
      </c>
      <c r="M117" s="304">
        <f t="shared" si="22"/>
        <v>2.862237564117761E-2</v>
      </c>
      <c r="N117" s="304">
        <f t="shared" si="22"/>
        <v>2.848407304361297E-2</v>
      </c>
      <c r="O117" s="304">
        <f t="shared" si="22"/>
        <v>2.866923932634869E-2</v>
      </c>
      <c r="P117" s="304">
        <f t="shared" si="22"/>
        <v>2.8494753656598679E-2</v>
      </c>
      <c r="Q117" s="304">
        <f t="shared" si="22"/>
        <v>2.8443582407521723E-2</v>
      </c>
      <c r="R117" s="304">
        <f t="shared" si="22"/>
        <v>2.8476516254855682E-2</v>
      </c>
      <c r="S117" s="304">
        <f t="shared" si="22"/>
        <v>2.846384424929628E-2</v>
      </c>
      <c r="T117" s="304">
        <f t="shared" si="22"/>
        <v>2.8563999029098803E-2</v>
      </c>
      <c r="U117" s="304">
        <f t="shared" si="22"/>
        <v>2.8617994596974967E-2</v>
      </c>
      <c r="V117" s="304">
        <f t="shared" si="22"/>
        <v>2.8640230326332564E-2</v>
      </c>
      <c r="W117" s="304">
        <f t="shared" si="22"/>
        <v>2.8498437450038119E-2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0.86037730024004333</v>
      </c>
      <c r="C119" s="303">
        <f t="shared" si="24"/>
        <v>0.86049411077542615</v>
      </c>
      <c r="D119" s="303">
        <f t="shared" si="24"/>
        <v>0.86054956656577064</v>
      </c>
      <c r="E119" s="303">
        <f t="shared" si="24"/>
        <v>0.860546233215159</v>
      </c>
      <c r="F119" s="303">
        <f t="shared" si="24"/>
        <v>0.85749726683235294</v>
      </c>
      <c r="G119" s="303">
        <f t="shared" si="24"/>
        <v>0.8584388958268715</v>
      </c>
      <c r="H119" s="303">
        <f t="shared" si="24"/>
        <v>0.85804414856672517</v>
      </c>
      <c r="I119" s="303">
        <f t="shared" si="24"/>
        <v>0.85712776921710288</v>
      </c>
      <c r="J119" s="303">
        <f t="shared" si="24"/>
        <v>0.85890371398220844</v>
      </c>
      <c r="K119" s="303">
        <f t="shared" si="24"/>
        <v>0.85788793072897207</v>
      </c>
      <c r="L119" s="303">
        <f t="shared" si="24"/>
        <v>0.8583607346153066</v>
      </c>
      <c r="M119" s="303">
        <f t="shared" si="24"/>
        <v>0.85867126923532833</v>
      </c>
      <c r="N119" s="303">
        <f t="shared" si="24"/>
        <v>0.85452219130838936</v>
      </c>
      <c r="O119" s="303">
        <f t="shared" si="24"/>
        <v>0.86007717979046117</v>
      </c>
      <c r="P119" s="303">
        <f t="shared" si="24"/>
        <v>0.85484260969796055</v>
      </c>
      <c r="Q119" s="303">
        <f t="shared" si="24"/>
        <v>0.85330747222565206</v>
      </c>
      <c r="R119" s="303">
        <f t="shared" si="24"/>
        <v>0.85429548764567109</v>
      </c>
      <c r="S119" s="303">
        <f t="shared" si="24"/>
        <v>0.85391532747888887</v>
      </c>
      <c r="T119" s="303">
        <f t="shared" si="24"/>
        <v>0.85691997087296434</v>
      </c>
      <c r="U119" s="303">
        <f t="shared" si="24"/>
        <v>0.85853983790924915</v>
      </c>
      <c r="V119" s="303">
        <f t="shared" si="24"/>
        <v>0.85920690978997694</v>
      </c>
      <c r="W119" s="303">
        <f t="shared" si="24"/>
        <v>0.85495312350114283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0.86037730024004333</v>
      </c>
      <c r="C120" s="304">
        <f t="shared" si="25"/>
        <v>0.86049411077542615</v>
      </c>
      <c r="D120" s="304">
        <f t="shared" si="25"/>
        <v>0.86054956656577064</v>
      </c>
      <c r="E120" s="304">
        <f t="shared" si="25"/>
        <v>0.860546233215159</v>
      </c>
      <c r="F120" s="304">
        <f t="shared" si="25"/>
        <v>0.85749726683235294</v>
      </c>
      <c r="G120" s="304">
        <f t="shared" si="25"/>
        <v>0.8584388958268715</v>
      </c>
      <c r="H120" s="304">
        <f t="shared" si="25"/>
        <v>0.85804414856672517</v>
      </c>
      <c r="I120" s="304">
        <f t="shared" si="25"/>
        <v>0.85712776921710288</v>
      </c>
      <c r="J120" s="304">
        <f t="shared" si="25"/>
        <v>0.85890371398220844</v>
      </c>
      <c r="K120" s="304">
        <f t="shared" si="25"/>
        <v>0.85788793072897207</v>
      </c>
      <c r="L120" s="304">
        <f t="shared" si="25"/>
        <v>0.8583607346153066</v>
      </c>
      <c r="M120" s="304">
        <f t="shared" si="25"/>
        <v>0.85867126923532833</v>
      </c>
      <c r="N120" s="304">
        <f t="shared" si="25"/>
        <v>0.85452219130838936</v>
      </c>
      <c r="O120" s="304">
        <f t="shared" si="25"/>
        <v>0.86007717979046117</v>
      </c>
      <c r="P120" s="304">
        <f t="shared" si="25"/>
        <v>0.85484260969796055</v>
      </c>
      <c r="Q120" s="304">
        <f t="shared" si="25"/>
        <v>0.85330747222565206</v>
      </c>
      <c r="R120" s="304">
        <f t="shared" si="25"/>
        <v>0.85429548764567109</v>
      </c>
      <c r="S120" s="304">
        <f t="shared" si="25"/>
        <v>0.85391532747888887</v>
      </c>
      <c r="T120" s="304">
        <f t="shared" si="25"/>
        <v>0.85691997087296434</v>
      </c>
      <c r="U120" s="304">
        <f t="shared" si="25"/>
        <v>0.85853983790924915</v>
      </c>
      <c r="V120" s="304">
        <f t="shared" si="25"/>
        <v>0.85920690978997694</v>
      </c>
      <c r="W120" s="304">
        <f t="shared" si="25"/>
        <v>0.85495312350114283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0.10037735169467148</v>
      </c>
      <c r="C122" s="303">
        <f t="shared" si="27"/>
        <v>0.10039097959046614</v>
      </c>
      <c r="D122" s="303">
        <f t="shared" si="27"/>
        <v>0.10039744943267304</v>
      </c>
      <c r="E122" s="303">
        <f t="shared" si="27"/>
        <v>0.10039706054176835</v>
      </c>
      <c r="F122" s="303">
        <f t="shared" si="27"/>
        <v>0.1000413477971076</v>
      </c>
      <c r="G122" s="303">
        <f t="shared" si="27"/>
        <v>0.10015120451313475</v>
      </c>
      <c r="H122" s="303">
        <f t="shared" si="27"/>
        <v>0.10010515066611768</v>
      </c>
      <c r="I122" s="303">
        <f t="shared" si="27"/>
        <v>9.9998239741995093E-2</v>
      </c>
      <c r="J122" s="303">
        <f t="shared" si="27"/>
        <v>0.10020543329792404</v>
      </c>
      <c r="K122" s="303">
        <f t="shared" si="27"/>
        <v>0.10008692525171321</v>
      </c>
      <c r="L122" s="303">
        <f t="shared" si="27"/>
        <v>0.10014208570511884</v>
      </c>
      <c r="M122" s="303">
        <f t="shared" si="27"/>
        <v>0.10017831474412141</v>
      </c>
      <c r="N122" s="303">
        <f t="shared" si="27"/>
        <v>9.969425565264517E-2</v>
      </c>
      <c r="O122" s="303">
        <f t="shared" si="27"/>
        <v>0.10034233764222021</v>
      </c>
      <c r="P122" s="303">
        <f t="shared" si="27"/>
        <v>9.9731637798095144E-2</v>
      </c>
      <c r="Q122" s="303">
        <f t="shared" si="27"/>
        <v>9.9552538426325804E-2</v>
      </c>
      <c r="R122" s="303">
        <f t="shared" si="27"/>
        <v>9.966780689199467E-2</v>
      </c>
      <c r="S122" s="303">
        <f t="shared" si="27"/>
        <v>9.9623454872536724E-2</v>
      </c>
      <c r="T122" s="303">
        <f t="shared" si="27"/>
        <v>9.9973996601845555E-2</v>
      </c>
      <c r="U122" s="303">
        <f t="shared" si="27"/>
        <v>0.10016298108941214</v>
      </c>
      <c r="V122" s="303">
        <f t="shared" si="27"/>
        <v>0.10024080614216371</v>
      </c>
      <c r="W122" s="303">
        <f t="shared" si="27"/>
        <v>9.9744531075133092E-2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0.10037735169467148</v>
      </c>
      <c r="C123" s="304">
        <f t="shared" si="28"/>
        <v>0.10039097959046614</v>
      </c>
      <c r="D123" s="304">
        <f t="shared" si="28"/>
        <v>0.10039744943267304</v>
      </c>
      <c r="E123" s="304">
        <f t="shared" si="28"/>
        <v>0.10039706054176835</v>
      </c>
      <c r="F123" s="304">
        <f t="shared" si="28"/>
        <v>0.1000413477971076</v>
      </c>
      <c r="G123" s="304">
        <f t="shared" si="28"/>
        <v>0.10015120451313475</v>
      </c>
      <c r="H123" s="304">
        <f t="shared" si="28"/>
        <v>0.10010515066611768</v>
      </c>
      <c r="I123" s="304">
        <f t="shared" si="28"/>
        <v>9.9998239741995093E-2</v>
      </c>
      <c r="J123" s="304">
        <f t="shared" si="28"/>
        <v>0.10020543329792404</v>
      </c>
      <c r="K123" s="304">
        <f t="shared" si="28"/>
        <v>0.10008692525171321</v>
      </c>
      <c r="L123" s="304">
        <f t="shared" si="28"/>
        <v>0.10014208570511884</v>
      </c>
      <c r="M123" s="304">
        <f t="shared" si="28"/>
        <v>0.10017831474412141</v>
      </c>
      <c r="N123" s="304">
        <f t="shared" si="28"/>
        <v>9.969425565264517E-2</v>
      </c>
      <c r="O123" s="304">
        <f t="shared" si="28"/>
        <v>0.10034233764222021</v>
      </c>
      <c r="P123" s="304">
        <f t="shared" si="28"/>
        <v>9.9731637798095144E-2</v>
      </c>
      <c r="Q123" s="304">
        <f t="shared" si="28"/>
        <v>9.9552538426325804E-2</v>
      </c>
      <c r="R123" s="304">
        <f t="shared" si="28"/>
        <v>9.966780689199467E-2</v>
      </c>
      <c r="S123" s="304">
        <f t="shared" si="28"/>
        <v>9.9623454872536724E-2</v>
      </c>
      <c r="T123" s="304">
        <f t="shared" si="28"/>
        <v>9.9973996601845555E-2</v>
      </c>
      <c r="U123" s="304">
        <f t="shared" si="28"/>
        <v>0.10016298108941214</v>
      </c>
      <c r="V123" s="304">
        <f t="shared" si="28"/>
        <v>0.10024080614216371</v>
      </c>
      <c r="W123" s="304">
        <f t="shared" si="28"/>
        <v>9.9744531075133092E-2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1.4498277953635494</v>
      </c>
      <c r="C136" s="322">
        <f>IF(C$5=0,0,C$5/PPA_fec!C$5)</f>
        <v>1.4581752946700315</v>
      </c>
      <c r="D136" s="322">
        <f>IF(D$5=0,0,D$5/PPA_fec!D$5)</f>
        <v>1.4473072677331165</v>
      </c>
      <c r="E136" s="322">
        <f>IF(E$5=0,0,E$5/PPA_fec!E$5)</f>
        <v>1.4496736156156369</v>
      </c>
      <c r="F136" s="322">
        <f>IF(F$5=0,0,F$5/PPA_fec!F$5)</f>
        <v>0.96177379686649711</v>
      </c>
      <c r="G136" s="322">
        <f>IF(G$5=0,0,G$5/PPA_fec!G$5)</f>
        <v>0.8649891967757245</v>
      </c>
      <c r="H136" s="322">
        <f>IF(H$5=0,0,H$5/PPA_fec!H$5)</f>
        <v>0.87439875566297354</v>
      </c>
      <c r="I136" s="322">
        <f>IF(I$5=0,0,I$5/PPA_fec!I$5)</f>
        <v>0.91064991654774508</v>
      </c>
      <c r="J136" s="322">
        <f>IF(J$5=0,0,J$5/PPA_fec!J$5)</f>
        <v>0.89472816065484717</v>
      </c>
      <c r="K136" s="322">
        <f>IF(K$5=0,0,K$5/PPA_fec!K$5)</f>
        <v>0.9655420248125135</v>
      </c>
      <c r="L136" s="322">
        <f>IF(L$5=0,0,L$5/PPA_fec!L$5)</f>
        <v>0.90945147665195814</v>
      </c>
      <c r="M136" s="322">
        <f>IF(M$5=0,0,M$5/PPA_fec!M$5)</f>
        <v>0.74324786117829023</v>
      </c>
      <c r="N136" s="322">
        <f>IF(N$5=0,0,N$5/PPA_fec!N$5)</f>
        <v>0.65320171978548791</v>
      </c>
      <c r="O136" s="322">
        <f>IF(O$5=0,0,O$5/PPA_fec!O$5)</f>
        <v>0.66561465809917164</v>
      </c>
      <c r="P136" s="322">
        <f>IF(P$5=0,0,P$5/PPA_fec!P$5)</f>
        <v>0.61361327558961865</v>
      </c>
      <c r="Q136" s="322">
        <f>IF(Q$5=0,0,Q$5/PPA_fec!Q$5)</f>
        <v>0.60243255999605028</v>
      </c>
      <c r="R136" s="322">
        <f>IF(R$5=0,0,R$5/PPA_fec!R$5)</f>
        <v>0.63164209603034194</v>
      </c>
      <c r="S136" s="322">
        <f>IF(S$5=0,0,S$5/PPA_fec!S$5)</f>
        <v>0.65985995439041911</v>
      </c>
      <c r="T136" s="322">
        <f>IF(T$5=0,0,T$5/PPA_fec!T$5)</f>
        <v>0.6645688335235187</v>
      </c>
      <c r="U136" s="322">
        <f>IF(U$5=0,0,U$5/PPA_fec!U$5)</f>
        <v>0.60255653841050694</v>
      </c>
      <c r="V136" s="322">
        <f>IF(V$5=0,0,V$5/PPA_fec!V$5)</f>
        <v>0.6240624786643707</v>
      </c>
      <c r="W136" s="322">
        <f>IF(W$5=0,0,W$5/PPA_fec!W$5)</f>
        <v>1.2374022068915547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1.656649245039153</v>
      </c>
      <c r="C141" s="277">
        <f>IF(C$10=0,0,C$10/PPA_fec!C$10)</f>
        <v>1.6463720304627314</v>
      </c>
      <c r="D141" s="277">
        <f>IF(D$10=0,0,D$10/PPA_fec!D$10)</f>
        <v>1.6257733396982046</v>
      </c>
      <c r="E141" s="277">
        <f>IF(E$10=0,0,E$10/PPA_fec!E$10)</f>
        <v>1.6288933516632171</v>
      </c>
      <c r="F141" s="277">
        <f>IF(F$10=0,0,F$10/PPA_fec!F$10)</f>
        <v>1.4836115222402877</v>
      </c>
      <c r="G141" s="277">
        <f>IF(G$10=0,0,G$10/PPA_fec!G$10)</f>
        <v>1.2217165730495383</v>
      </c>
      <c r="H141" s="277">
        <f>IF(H$10=0,0,H$10/PPA_fec!H$10)</f>
        <v>1.2857123880203847</v>
      </c>
      <c r="I141" s="277">
        <f>IF(I$10=0,0,I$10/PPA_fec!I$10)</f>
        <v>1.4566685912600452</v>
      </c>
      <c r="J141" s="277">
        <f>IF(J$10=0,0,J$10/PPA_fec!J$10)</f>
        <v>1.2106681613591066</v>
      </c>
      <c r="K141" s="277">
        <f>IF(K$10=0,0,K$10/PPA_fec!K$10)</f>
        <v>1.4298898178794457</v>
      </c>
      <c r="L141" s="277">
        <f>IF(L$10=0,0,L$10/PPA_fec!L$10)</f>
        <v>1.2791112603339165</v>
      </c>
      <c r="M141" s="277">
        <f>IF(M$10=0,0,M$10/PPA_fec!M$10)</f>
        <v>0.99684863514273137</v>
      </c>
      <c r="N141" s="277">
        <f>IF(N$10=0,0,N$10/PPA_fec!N$10)</f>
        <v>1.2672392577802765</v>
      </c>
      <c r="O141" s="277">
        <f>IF(O$10=0,0,O$10/PPA_fec!O$10)</f>
        <v>0.75164473975680579</v>
      </c>
      <c r="P141" s="277">
        <f>IF(P$10=0,0,P$10/PPA_fec!P$10)</f>
        <v>1.1561158918356333</v>
      </c>
      <c r="Q141" s="277">
        <f>IF(Q$10=0,0,Q$10/PPA_fec!Q$10)</f>
        <v>1.2707482842667166</v>
      </c>
      <c r="R141" s="277">
        <f>IF(R$10=0,0,R$10/PPA_fec!R$10)</f>
        <v>1.2434504982391561</v>
      </c>
      <c r="S141" s="277">
        <f>IF(S$10=0,0,S$10/PPA_fec!S$10)</f>
        <v>1.3372947133657909</v>
      </c>
      <c r="T141" s="277">
        <f>IF(T$10=0,0,T$10/PPA_fec!T$10)</f>
        <v>1.0540503099421521</v>
      </c>
      <c r="U141" s="277">
        <f>IF(U$10=0,0,U$10/PPA_fec!U$10)</f>
        <v>0.79611213374748724</v>
      </c>
      <c r="V141" s="277">
        <f>IF(V$10=0,0,V$10/PPA_fec!V$10)</f>
        <v>0.7689570949546185</v>
      </c>
      <c r="W141" s="277">
        <f>IF(W$10=0,0,W$10/PPA_fec!W$10)</f>
        <v>2.1161988800191289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1.7337480822681199</v>
      </c>
      <c r="C143" s="278">
        <f>IF(C$17=0,0,C$17/PPA_fec!C$17)</f>
        <v>1.7439519646961101</v>
      </c>
      <c r="D143" s="278">
        <f>IF(D$17=0,0,D$17/PPA_fec!D$17)</f>
        <v>1.7333458229714291</v>
      </c>
      <c r="E143" s="278">
        <f>IF(E$17=0,0,E$17/PPA_fec!E$17)</f>
        <v>1.7358207465203841</v>
      </c>
      <c r="F143" s="278">
        <f>IF(F$17=0,0,F$17/PPA_fec!F$17)</f>
        <v>1.1369311084980347</v>
      </c>
      <c r="G143" s="278">
        <f>IF(G$17=0,0,G$17/PPA_fec!G$17)</f>
        <v>1.0348026494517784</v>
      </c>
      <c r="H143" s="278">
        <f>IF(H$17=0,0,H$17/PPA_fec!H$17)</f>
        <v>1.0417686704597515</v>
      </c>
      <c r="I143" s="278">
        <f>IF(I$17=0,0,I$17/PPA_fec!I$17)</f>
        <v>1.0744752485164923</v>
      </c>
      <c r="J143" s="278">
        <f>IF(J$17=0,0,J$17/PPA_fec!J$17)</f>
        <v>1.0714484015530705</v>
      </c>
      <c r="K143" s="278">
        <f>IF(K$17=0,0,K$17/PPA_fec!K$17)</f>
        <v>1.1482651835276709</v>
      </c>
      <c r="L143" s="278">
        <f>IF(L$17=0,0,L$17/PPA_fec!L$17)</f>
        <v>1.093323763838228</v>
      </c>
      <c r="M143" s="278">
        <f>IF(M$17=0,0,M$17/PPA_fec!M$17)</f>
        <v>0.903282810293631</v>
      </c>
      <c r="N143" s="278">
        <f>IF(N$17=0,0,N$17/PPA_fec!N$17)</f>
        <v>0.77126035717842811</v>
      </c>
      <c r="O143" s="278">
        <f>IF(O$17=0,0,O$17/PPA_fec!O$17)</f>
        <v>0.81892472932844529</v>
      </c>
      <c r="P143" s="278">
        <f>IF(P$17=0,0,P$17/PPA_fec!P$17)</f>
        <v>0.7283241102957847</v>
      </c>
      <c r="Q143" s="278">
        <f>IF(Q$17=0,0,Q$17/PPA_fec!Q$17)</f>
        <v>0.70858422960180345</v>
      </c>
      <c r="R143" s="278">
        <f>IF(R$17=0,0,R$17/PPA_fec!R$17)</f>
        <v>0.7460238049068082</v>
      </c>
      <c r="S143" s="278">
        <f>IF(S$17=0,0,S$17/PPA_fec!S$17)</f>
        <v>0.77590046616913411</v>
      </c>
      <c r="T143" s="278">
        <f>IF(T$17=0,0,T$17/PPA_fec!T$17)</f>
        <v>0.79814307542001073</v>
      </c>
      <c r="U143" s="278">
        <f>IF(U$17=0,0,U$17/PPA_fec!U$17)</f>
        <v>0.73838521631094556</v>
      </c>
      <c r="V143" s="278">
        <f>IF(V$17=0,0,V$17/PPA_fec!V$17)</f>
        <v>0.76762890859942534</v>
      </c>
      <c r="W143" s="278">
        <f>IF(W$17=0,0,W$17/PPA_fec!W$17)</f>
        <v>1.4137814782805052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1.9412929385895159</v>
      </c>
      <c r="C146" s="322">
        <f>IF(C$32=0,0,C$32/PPA_fec!C$32)</f>
        <v>1.9523078746518774</v>
      </c>
      <c r="D146" s="322">
        <f>IF(D$32=0,0,D$32/PPA_fec!D$32)</f>
        <v>1.9458540622630818</v>
      </c>
      <c r="E146" s="322">
        <f>IF(E$32=0,0,E$32/PPA_fec!E$32)</f>
        <v>1.947779226826974</v>
      </c>
      <c r="F146" s="322">
        <f>IF(F$32=0,0,F$32/PPA_fec!F$32)</f>
        <v>1.2593318174011772</v>
      </c>
      <c r="G146" s="322">
        <f>IF(G$32=0,0,G$32/PPA_fec!G$32)</f>
        <v>1.1708212933169946</v>
      </c>
      <c r="H146" s="322">
        <f>IF(H$32=0,0,H$32/PPA_fec!H$32)</f>
        <v>1.1705293693539667</v>
      </c>
      <c r="I146" s="322">
        <f>IF(I$32=0,0,I$32/PPA_fec!I$32)</f>
        <v>1.1876459239175106</v>
      </c>
      <c r="J146" s="322">
        <f>IF(J$32=0,0,J$32/PPA_fec!J$32)</f>
        <v>1.2123860507556121</v>
      </c>
      <c r="K146" s="322">
        <f>IF(K$32=0,0,K$32/PPA_fec!K$32)</f>
        <v>1.2856855325865024</v>
      </c>
      <c r="L146" s="322">
        <f>IF(L$32=0,0,L$32/PPA_fec!L$32)</f>
        <v>1.25029451557473</v>
      </c>
      <c r="M146" s="322">
        <f>IF(M$32=0,0,M$32/PPA_fec!M$32)</f>
        <v>1.0562428685595169</v>
      </c>
      <c r="N146" s="322">
        <f>IF(N$32=0,0,N$32/PPA_fec!N$32)</f>
        <v>0.86375831841558082</v>
      </c>
      <c r="O146" s="322">
        <f>IF(O$32=0,0,O$32/PPA_fec!O$32)</f>
        <v>0.97736883251205431</v>
      </c>
      <c r="P146" s="322">
        <f>IF(P$32=0,0,P$32/PPA_fec!P$32)</f>
        <v>0.82351349117203687</v>
      </c>
      <c r="Q146" s="322">
        <f>IF(Q$32=0,0,Q$32/PPA_fec!Q$32)</f>
        <v>0.79151467968317279</v>
      </c>
      <c r="R146" s="322">
        <f>IF(R$32=0,0,R$32/PPA_fec!R$32)</f>
        <v>0.836855055276575</v>
      </c>
      <c r="S146" s="322">
        <f>IF(S$32=0,0,S$32/PPA_fec!S$32)</f>
        <v>0.86377268726427703</v>
      </c>
      <c r="T146" s="322">
        <f>IF(T$32=0,0,T$32/PPA_fec!T$32)</f>
        <v>0.91670543228503443</v>
      </c>
      <c r="U146" s="322">
        <f>IF(U$32=0,0,U$32/PPA_fec!U$32)</f>
        <v>0.87966309496234329</v>
      </c>
      <c r="V146" s="322">
        <f>IF(V$32=0,0,V$32/PPA_fec!V$32)</f>
        <v>0.91945142458424634</v>
      </c>
      <c r="W146" s="322">
        <f>IF(W$32=0,0,W$32/PPA_fec!W$32)</f>
        <v>1.4726390462086745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1.6566492450391539</v>
      </c>
      <c r="C151" s="277">
        <f>IF(C$37=0,0,C$37/PPA_fec!C$37)</f>
        <v>1.6463720304627312</v>
      </c>
      <c r="D151" s="277">
        <f>IF(D$37=0,0,D$37/PPA_fec!D$37)</f>
        <v>1.625773339698205</v>
      </c>
      <c r="E151" s="277">
        <f>IF(E$37=0,0,E$37/PPA_fec!E$37)</f>
        <v>1.6288933516632169</v>
      </c>
      <c r="F151" s="277">
        <f>IF(F$37=0,0,F$37/PPA_fec!F$37)</f>
        <v>1.483611522240287</v>
      </c>
      <c r="G151" s="277">
        <f>IF(G$37=0,0,G$37/PPA_fec!G$37)</f>
        <v>1.2217165730495385</v>
      </c>
      <c r="H151" s="277">
        <f>IF(H$37=0,0,H$37/PPA_fec!H$37)</f>
        <v>1.285712388020384</v>
      </c>
      <c r="I151" s="277">
        <f>IF(I$37=0,0,I$37/PPA_fec!I$37)</f>
        <v>1.4566685912600448</v>
      </c>
      <c r="J151" s="277">
        <f>IF(J$37=0,0,J$37/PPA_fec!J$37)</f>
        <v>1.2106681613591062</v>
      </c>
      <c r="K151" s="277">
        <f>IF(K$37=0,0,K$37/PPA_fec!K$37)</f>
        <v>1.4298898178794455</v>
      </c>
      <c r="L151" s="277">
        <f>IF(L$37=0,0,L$37/PPA_fec!L$37)</f>
        <v>1.279111260333917</v>
      </c>
      <c r="M151" s="277">
        <f>IF(M$37=0,0,M$37/PPA_fec!M$37)</f>
        <v>0.99684863514273114</v>
      </c>
      <c r="N151" s="277">
        <f>IF(N$37=0,0,N$37/PPA_fec!N$37)</f>
        <v>1.2672392577802758</v>
      </c>
      <c r="O151" s="277">
        <f>IF(O$37=0,0,O$37/PPA_fec!O$37)</f>
        <v>0.7516447397568059</v>
      </c>
      <c r="P151" s="277">
        <f>IF(P$37=0,0,P$37/PPA_fec!P$37)</f>
        <v>1.1561158918356342</v>
      </c>
      <c r="Q151" s="277">
        <f>IF(Q$37=0,0,Q$37/PPA_fec!Q$37)</f>
        <v>1.2707482842667155</v>
      </c>
      <c r="R151" s="277">
        <f>IF(R$37=0,0,R$37/PPA_fec!R$37)</f>
        <v>1.2434504982391559</v>
      </c>
      <c r="S151" s="277">
        <f>IF(S$37=0,0,S$37/PPA_fec!S$37)</f>
        <v>1.3372947133657911</v>
      </c>
      <c r="T151" s="277">
        <f>IF(T$37=0,0,T$37/PPA_fec!T$37)</f>
        <v>1.0540503099421525</v>
      </c>
      <c r="U151" s="277">
        <f>IF(U$37=0,0,U$37/PPA_fec!U$37)</f>
        <v>0.79611213374748757</v>
      </c>
      <c r="V151" s="277">
        <f>IF(V$37=0,0,V$37/PPA_fec!V$37)</f>
        <v>0.76895709495461828</v>
      </c>
      <c r="W151" s="277">
        <f>IF(W$37=0,0,W$37/PPA_fec!W$37)</f>
        <v>2.1161988800191289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0.8888235255260496</v>
      </c>
      <c r="C152" s="278">
        <f>IF(C$43=0,0,C$43/PPA_fec!C$43)</f>
        <v>0.89422699745472745</v>
      </c>
      <c r="D152" s="278">
        <f>IF(D$43=0,0,D$43/PPA_fec!D$43)</f>
        <v>0.88312297561388597</v>
      </c>
      <c r="E152" s="278">
        <f>IF(E$43=0,0,E$43/PPA_fec!E$43)</f>
        <v>0.88525850542639239</v>
      </c>
      <c r="F152" s="278">
        <f>IF(F$43=0,0,F$43/PPA_fec!F$43)</f>
        <v>0.60283885548215976</v>
      </c>
      <c r="G152" s="278">
        <f>IF(G$43=0,0,G$43/PPA_fec!G$43)</f>
        <v>0.52124681565375386</v>
      </c>
      <c r="H152" s="278">
        <f>IF(H$43=0,0,H$43/PPA_fec!H$43)</f>
        <v>0.53359930935151567</v>
      </c>
      <c r="I152" s="278">
        <f>IF(I$43=0,0,I$43/PPA_fec!I$43)</f>
        <v>0.57328989652741036</v>
      </c>
      <c r="J152" s="278">
        <f>IF(J$43=0,0,J$43/PPA_fec!J$43)</f>
        <v>0.53895699393134977</v>
      </c>
      <c r="K152" s="278">
        <f>IF(K$43=0,0,K$43/PPA_fec!K$43)</f>
        <v>0.59296916994773097</v>
      </c>
      <c r="L152" s="278">
        <f>IF(L$43=0,0,L$43/PPA_fec!L$43)</f>
        <v>0.5380740951656442</v>
      </c>
      <c r="M152" s="278">
        <f>IF(M$43=0,0,M$43/PPA_fec!M$43)</f>
        <v>0.4240668728132363</v>
      </c>
      <c r="N152" s="278">
        <f>IF(N$43=0,0,N$43/PPA_fec!N$43)</f>
        <v>0.4019061331120774</v>
      </c>
      <c r="O152" s="278">
        <f>IF(O$43=0,0,O$43/PPA_fec!O$43)</f>
        <v>0.36811646526481917</v>
      </c>
      <c r="P152" s="278">
        <f>IF(P$43=0,0,P$43/PPA_fec!P$43)</f>
        <v>0.37095331747456395</v>
      </c>
      <c r="Q152" s="278">
        <f>IF(Q$43=0,0,Q$43/PPA_fec!Q$43)</f>
        <v>0.37278288171562796</v>
      </c>
      <c r="R152" s="278">
        <f>IF(R$43=0,0,R$43/PPA_fec!R$43)</f>
        <v>0.38753264265207449</v>
      </c>
      <c r="S152" s="278">
        <f>IF(S$43=0,0,S$43/PPA_fec!S$43)</f>
        <v>0.41075860770866701</v>
      </c>
      <c r="T152" s="278">
        <f>IF(T$43=0,0,T$43/PPA_fec!T$43)</f>
        <v>0.39058680892859082</v>
      </c>
      <c r="U152" s="278">
        <f>IF(U$43=0,0,U$43/PPA_fec!U$43)</f>
        <v>0.33422071620190741</v>
      </c>
      <c r="V152" s="278">
        <f>IF(V$43=0,0,V$43/PPA_fec!V$43)</f>
        <v>0.34340468130761898</v>
      </c>
      <c r="W152" s="278">
        <f>IF(W$43=0,0,W$43/PPA_fec!W$43)</f>
        <v>0.88731108011560222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2.1822073485513931</v>
      </c>
      <c r="C153" s="278">
        <f>IF(C$56=0,0,C$56/PPA_fec!C$56)</f>
        <v>2.1948260895157827</v>
      </c>
      <c r="D153" s="278">
        <f>IF(D$56=0,0,D$56/PPA_fec!D$56)</f>
        <v>2.1889292389924049</v>
      </c>
      <c r="E153" s="278">
        <f>IF(E$56=0,0,E$56/PPA_fec!E$56)</f>
        <v>2.1908948501168513</v>
      </c>
      <c r="F153" s="278">
        <f>IF(F$56=0,0,F$56/PPA_fec!F$56)</f>
        <v>1.4062771204721096</v>
      </c>
      <c r="G153" s="278">
        <f>IF(G$56=0,0,G$56/PPA_fec!G$56)</f>
        <v>1.3148611361380595</v>
      </c>
      <c r="H153" s="278">
        <f>IF(H$56=0,0,H$56/PPA_fec!H$56)</f>
        <v>1.3118558196274828</v>
      </c>
      <c r="I153" s="278">
        <f>IF(I$56=0,0,I$56/PPA_fec!I$56)</f>
        <v>1.3248676702794719</v>
      </c>
      <c r="J153" s="278">
        <f>IF(J$56=0,0,J$56/PPA_fec!J$56)</f>
        <v>1.3624570614853471</v>
      </c>
      <c r="K153" s="278">
        <f>IF(K$56=0,0,K$56/PPA_fec!K$56)</f>
        <v>1.4397400603791457</v>
      </c>
      <c r="L153" s="278">
        <f>IF(L$56=0,0,L$56/PPA_fec!L$56)</f>
        <v>1.4072634583962089</v>
      </c>
      <c r="M153" s="278">
        <f>IF(M$56=0,0,M$56/PPA_fec!M$56)</f>
        <v>1.1952911064937046</v>
      </c>
      <c r="N153" s="278">
        <f>IF(N$56=0,0,N$56/PPA_fec!N$56)</f>
        <v>0.96248123316941692</v>
      </c>
      <c r="O153" s="278">
        <f>IF(O$56=0,0,O$56/PPA_fec!O$56)</f>
        <v>1.1138000768760536</v>
      </c>
      <c r="P153" s="278">
        <f>IF(P$56=0,0,P$56/PPA_fec!P$56)</f>
        <v>0.9199134616525827</v>
      </c>
      <c r="Q153" s="278">
        <f>IF(Q$56=0,0,Q$56/PPA_fec!Q$56)</f>
        <v>0.87994264430280744</v>
      </c>
      <c r="R153" s="278">
        <f>IF(R$56=0,0,R$56/PPA_fec!R$56)</f>
        <v>0.93251084273533325</v>
      </c>
      <c r="S153" s="278">
        <f>IF(S$56=0,0,S$56/PPA_fec!S$56)</f>
        <v>0.96048227618935988</v>
      </c>
      <c r="T153" s="278">
        <f>IF(T$56=0,0,T$56/PPA_fec!T$56)</f>
        <v>1.0306292030991413</v>
      </c>
      <c r="U153" s="278">
        <f>IF(U$56=0,0,U$56/PPA_fec!U$56)</f>
        <v>0.99974489761954577</v>
      </c>
      <c r="V153" s="278">
        <f>IF(V$56=0,0,V$56/PPA_fec!V$56)</f>
        <v>1.0473328430546038</v>
      </c>
      <c r="W153" s="278">
        <f>IF(W$56=0,0,W$56/PPA_fec!W$56)</f>
        <v>1.6218098571698745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1.9672229872422289</v>
      </c>
      <c r="C154" s="279">
        <f>IF(C$69=0,0,C$69/PPA_fec!C$69)</f>
        <v>1.9785190128830352</v>
      </c>
      <c r="D154" s="279">
        <f>IF(D$69=0,0,D$69/PPA_fec!D$69)</f>
        <v>1.9759961634016023</v>
      </c>
      <c r="E154" s="279">
        <f>IF(E$69=0,0,E$69/PPA_fec!E$69)</f>
        <v>1.9773359295482815</v>
      </c>
      <c r="F154" s="279">
        <f>IF(F$69=0,0,F$69/PPA_fec!F$69)</f>
        <v>1.2588349958596794</v>
      </c>
      <c r="G154" s="279">
        <f>IF(G$69=0,0,G$69/PPA_fec!G$69)</f>
        <v>1.1900675046854685</v>
      </c>
      <c r="H154" s="279">
        <f>IF(H$69=0,0,H$69/PPA_fec!H$69)</f>
        <v>1.1829270087515174</v>
      </c>
      <c r="I154" s="279">
        <f>IF(I$69=0,0,I$69/PPA_fec!I$69)</f>
        <v>1.1844850006094478</v>
      </c>
      <c r="J154" s="279">
        <f>IF(J$69=0,0,J$69/PPA_fec!J$69)</f>
        <v>1.2335366016004474</v>
      </c>
      <c r="K154" s="279">
        <f>IF(K$69=0,0,K$69/PPA_fec!K$69)</f>
        <v>1.2959165250421636</v>
      </c>
      <c r="L154" s="279">
        <f>IF(L$69=0,0,L$69/PPA_fec!L$69)</f>
        <v>1.2806271406243044</v>
      </c>
      <c r="M154" s="279">
        <f>IF(M$69=0,0,M$69/PPA_fec!M$69)</f>
        <v>1.1008482507929567</v>
      </c>
      <c r="N154" s="279">
        <f>IF(N$69=0,0,N$69/PPA_fec!N$69)</f>
        <v>0.86469831511345352</v>
      </c>
      <c r="O154" s="279">
        <f>IF(O$69=0,0,O$69/PPA_fec!O$69)</f>
        <v>1.0385015933622508</v>
      </c>
      <c r="P154" s="279">
        <f>IF(P$69=0,0,P$69/PPA_fec!P$69)</f>
        <v>0.83054812429527081</v>
      </c>
      <c r="Q154" s="279">
        <f>IF(Q$69=0,0,Q$69/PPA_fec!Q$69)</f>
        <v>0.78898268703895458</v>
      </c>
      <c r="R154" s="279">
        <f>IF(R$69=0,0,R$69/PPA_fec!R$69)</f>
        <v>0.83833220141821596</v>
      </c>
      <c r="S154" s="279">
        <f>IF(S$69=0,0,S$69/PPA_fec!S$69)</f>
        <v>0.86008639139185727</v>
      </c>
      <c r="T154" s="279">
        <f>IF(T$69=0,0,T$69/PPA_fec!T$69)</f>
        <v>0.93917324817618297</v>
      </c>
      <c r="U154" s="279">
        <f>IF(U$69=0,0,U$69/PPA_fec!U$69)</f>
        <v>0.93024808127656677</v>
      </c>
      <c r="V154" s="279">
        <f>IF(V$69=0,0,V$69/PPA_fec!V$69)</f>
        <v>0.97795329646931684</v>
      </c>
      <c r="W154" s="279">
        <f>IF(W$69=0,0,W$69/PPA_fec!W$69)</f>
        <v>1.4102256783623646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0.3397921442975701</v>
      </c>
      <c r="C156" s="322">
        <f>IF(C$83=0,0,C$83/PPA_fec!C$83)</f>
        <v>0.33757451479028178</v>
      </c>
      <c r="D156" s="322">
        <f>IF(D$83=0,0,D$83/PPA_fec!D$83)</f>
        <v>0.33024139145162229</v>
      </c>
      <c r="E156" s="322">
        <f>IF(E$83=0,0,E$83/PPA_fec!E$83)</f>
        <v>0.33133670819069161</v>
      </c>
      <c r="F156" s="322">
        <f>IF(F$83=0,0,F$83/PPA_fec!F$83)</f>
        <v>0.31211250616275937</v>
      </c>
      <c r="G156" s="322">
        <f>IF(G$83=0,0,G$83/PPA_fec!G$83)</f>
        <v>0.24087346447473335</v>
      </c>
      <c r="H156" s="322">
        <f>IF(H$83=0,0,H$83/PPA_fec!H$83)</f>
        <v>0.25821031377572962</v>
      </c>
      <c r="I156" s="322">
        <f>IF(I$83=0,0,I$83/PPA_fec!I$83)</f>
        <v>0.30772320204120485</v>
      </c>
      <c r="J156" s="322">
        <f>IF(J$83=0,0,J$83/PPA_fec!J$83)</f>
        <v>0.23831878885668767</v>
      </c>
      <c r="K156" s="322">
        <f>IF(K$83=0,0,K$83/PPA_fec!K$83)</f>
        <v>0.29174186915874273</v>
      </c>
      <c r="L156" s="322">
        <f>IF(L$83=0,0,L$83/PPA_fec!L$83)</f>
        <v>0.24659980864101083</v>
      </c>
      <c r="M156" s="322">
        <f>IF(M$83=0,0,M$83/PPA_fec!M$83)</f>
        <v>0.18356048529991964</v>
      </c>
      <c r="N156" s="322">
        <f>IF(N$83=0,0,N$83/PPA_fec!N$83)</f>
        <v>0.2583280611010364</v>
      </c>
      <c r="O156" s="322">
        <f>IF(O$83=0,0,O$83/PPA_fec!O$83)</f>
        <v>0.13467193713748124</v>
      </c>
      <c r="P156" s="322">
        <f>IF(P$83=0,0,P$83/PPA_fec!P$83)</f>
        <v>0.22975007351474966</v>
      </c>
      <c r="Q156" s="322">
        <f>IF(Q$83=0,0,Q$83/PPA_fec!Q$83)</f>
        <v>0.26124666299456578</v>
      </c>
      <c r="R156" s="322">
        <f>IF(R$83=0,0,R$83/PPA_fec!R$83)</f>
        <v>0.2524279677875802</v>
      </c>
      <c r="S156" s="322">
        <f>IF(S$83=0,0,S$83/PPA_fec!S$83)</f>
        <v>0.27777802620392361</v>
      </c>
      <c r="T156" s="322">
        <f>IF(T$83=0,0,T$83/PPA_fec!T$83)</f>
        <v>0.20175151971664868</v>
      </c>
      <c r="U156" s="322">
        <f>IF(U$83=0,0,U$83/PPA_fec!U$83)</f>
        <v>0.14303006070027513</v>
      </c>
      <c r="V156" s="322">
        <f>IF(V$83=0,0,V$83/PPA_fec!V$83)</f>
        <v>0.1369951207651495</v>
      </c>
      <c r="W156" s="322">
        <f>IF(W$83=0,0,W$83/PPA_fec!W$83)</f>
        <v>0.60675485502310467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1.6566492450391541</v>
      </c>
      <c r="C161" s="334">
        <f>IF(C$88=0,0,C$88/PPA_fec!C$88)</f>
        <v>1.6463720304627314</v>
      </c>
      <c r="D161" s="334">
        <f>IF(D$88=0,0,D$88/PPA_fec!D$88)</f>
        <v>1.6257733396982053</v>
      </c>
      <c r="E161" s="334">
        <f>IF(E$88=0,0,E$88/PPA_fec!E$88)</f>
        <v>1.6288933516632178</v>
      </c>
      <c r="F161" s="334">
        <f>IF(F$88=0,0,F$88/PPA_fec!F$88)</f>
        <v>1.4836115222402875</v>
      </c>
      <c r="G161" s="334">
        <f>IF(G$88=0,0,G$88/PPA_fec!G$88)</f>
        <v>1.2217165730495381</v>
      </c>
      <c r="H161" s="334">
        <f>IF(H$88=0,0,H$88/PPA_fec!H$88)</f>
        <v>1.2857123880203836</v>
      </c>
      <c r="I161" s="334">
        <f>IF(I$88=0,0,I$88/PPA_fec!I$88)</f>
        <v>1.4566685912600454</v>
      </c>
      <c r="J161" s="334">
        <f>IF(J$88=0,0,J$88/PPA_fec!J$88)</f>
        <v>1.2106681613591059</v>
      </c>
      <c r="K161" s="334">
        <f>IF(K$88=0,0,K$88/PPA_fec!K$88)</f>
        <v>1.4298898178794461</v>
      </c>
      <c r="L161" s="334">
        <f>IF(L$88=0,0,L$88/PPA_fec!L$88)</f>
        <v>1.279111260333917</v>
      </c>
      <c r="M161" s="334">
        <f>IF(M$88=0,0,M$88/PPA_fec!M$88)</f>
        <v>0.99684863514273137</v>
      </c>
      <c r="N161" s="334">
        <f>IF(N$88=0,0,N$88/PPA_fec!N$88)</f>
        <v>1.2672392577802762</v>
      </c>
      <c r="O161" s="334">
        <f>IF(O$88=0,0,O$88/PPA_fec!O$88)</f>
        <v>0.75164473975680612</v>
      </c>
      <c r="P161" s="334">
        <f>IF(P$88=0,0,P$88/PPA_fec!P$88)</f>
        <v>1.1561158918356342</v>
      </c>
      <c r="Q161" s="334">
        <f>IF(Q$88=0,0,Q$88/PPA_fec!Q$88)</f>
        <v>1.2707482842667159</v>
      </c>
      <c r="R161" s="334">
        <f>IF(R$88=0,0,R$88/PPA_fec!R$88)</f>
        <v>1.2434504982391559</v>
      </c>
      <c r="S161" s="334">
        <f>IF(S$88=0,0,S$88/PPA_fec!S$88)</f>
        <v>1.337294713365792</v>
      </c>
      <c r="T161" s="334">
        <f>IF(T$88=0,0,T$88/PPA_fec!T$88)</f>
        <v>1.0540503099421523</v>
      </c>
      <c r="U161" s="334">
        <f>IF(U$88=0,0,U$88/PPA_fec!U$88)</f>
        <v>0.79611213374748724</v>
      </c>
      <c r="V161" s="334">
        <f>IF(V$88=0,0,V$88/PPA_fec!V$88)</f>
        <v>0.76895709495461817</v>
      </c>
      <c r="W161" s="334">
        <f>IF(W$88=0,0,W$88/PPA_fec!W$88)</f>
        <v>2.1161988800191289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IT: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29063.195548489661</v>
      </c>
      <c r="C3" s="205">
        <v>28337.568799724158</v>
      </c>
      <c r="D3" s="205">
        <v>29414.58947003639</v>
      </c>
      <c r="E3" s="205">
        <v>28513.72024094082</v>
      </c>
      <c r="F3" s="205">
        <v>28515.224124831981</v>
      </c>
      <c r="G3" s="205">
        <v>27397.228849330149</v>
      </c>
      <c r="H3" s="205">
        <v>26990.997308240399</v>
      </c>
      <c r="I3" s="205">
        <v>27431.298845886751</v>
      </c>
      <c r="J3" s="205">
        <v>27005.564148835609</v>
      </c>
      <c r="K3" s="205">
        <v>26290.888034952892</v>
      </c>
      <c r="L3" s="205">
        <v>26917.328105071199</v>
      </c>
      <c r="M3" s="205">
        <v>26108.080020784619</v>
      </c>
      <c r="N3" s="205">
        <v>25029.432008464912</v>
      </c>
      <c r="O3" s="205">
        <v>25045.76066309791</v>
      </c>
      <c r="P3" s="205">
        <v>25531.037264888309</v>
      </c>
      <c r="Q3" s="205">
        <v>26972.9</v>
      </c>
      <c r="R3" s="205">
        <v>27648.200790404211</v>
      </c>
      <c r="S3" s="205">
        <v>27870.816691915719</v>
      </c>
      <c r="T3" s="205">
        <v>28709.727641603989</v>
      </c>
      <c r="U3" s="205">
        <v>29184.535694649421</v>
      </c>
      <c r="V3" s="205">
        <v>27790.875065144261</v>
      </c>
      <c r="W3" s="205">
        <v>29534.25636108996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26538.911113665839</v>
      </c>
      <c r="C5" s="205">
        <v>27024.599449324891</v>
      </c>
      <c r="D5" s="205">
        <v>27634.997639586829</v>
      </c>
      <c r="E5" s="205">
        <v>27868.970510978441</v>
      </c>
      <c r="F5" s="205">
        <v>27405.93525731123</v>
      </c>
      <c r="G5" s="205">
        <v>26834.003223764448</v>
      </c>
      <c r="H5" s="205">
        <v>26657.52987815169</v>
      </c>
      <c r="I5" s="205">
        <v>25949.01471250696</v>
      </c>
      <c r="J5" s="205">
        <v>26867.02072077816</v>
      </c>
      <c r="K5" s="205">
        <v>25447.278497387349</v>
      </c>
      <c r="L5" s="205">
        <v>23012.325971256691</v>
      </c>
      <c r="M5" s="205">
        <v>22671.498345686461</v>
      </c>
      <c r="N5" s="205">
        <v>22098.243038369659</v>
      </c>
      <c r="O5" s="205">
        <v>22321.136457689179</v>
      </c>
      <c r="P5" s="205">
        <v>23304.225564428481</v>
      </c>
      <c r="Q5" s="205">
        <v>23456.775271853949</v>
      </c>
      <c r="R5" s="205">
        <v>24139.727361371679</v>
      </c>
      <c r="S5" s="205">
        <v>24336.352627190401</v>
      </c>
      <c r="T5" s="205">
        <v>23645.321342128442</v>
      </c>
      <c r="U5" s="205">
        <v>24097.19649715165</v>
      </c>
      <c r="V5" s="205">
        <v>23580.580686022309</v>
      </c>
      <c r="W5" s="205">
        <v>26725.953626670711</v>
      </c>
      <c r="DA5" s="112" t="s">
        <v>2113</v>
      </c>
    </row>
    <row r="6" spans="1:105" ht="12" customHeight="1" x14ac:dyDescent="0.25">
      <c r="A6" s="154" t="s">
        <v>2114</v>
      </c>
      <c r="B6" s="340">
        <v>33173.638892082286</v>
      </c>
      <c r="C6" s="340">
        <v>31514.956947478178</v>
      </c>
      <c r="D6" s="340">
        <v>31514.956947478178</v>
      </c>
      <c r="E6" s="340">
        <v>29856.275002874059</v>
      </c>
      <c r="F6" s="340">
        <v>29856.275002874059</v>
      </c>
      <c r="G6" s="340">
        <v>29856.275002874059</v>
      </c>
      <c r="H6" s="340">
        <v>28197.593058269951</v>
      </c>
      <c r="I6" s="340">
        <v>28197.593058269951</v>
      </c>
      <c r="J6" s="340">
        <v>29856.275002874059</v>
      </c>
      <c r="K6" s="340">
        <v>28197.593058269951</v>
      </c>
      <c r="L6" s="340">
        <v>26538.911113665828</v>
      </c>
      <c r="M6" s="340">
        <v>24880.22916906172</v>
      </c>
      <c r="N6" s="340">
        <v>24880.22916906172</v>
      </c>
      <c r="O6" s="340">
        <v>24880.22916906172</v>
      </c>
      <c r="P6" s="340">
        <v>24880.22916906172</v>
      </c>
      <c r="Q6" s="340">
        <v>24880.22916906172</v>
      </c>
      <c r="R6" s="340">
        <v>26538.911113665828</v>
      </c>
      <c r="S6" s="340">
        <v>26538.911113665828</v>
      </c>
      <c r="T6" s="340">
        <v>26538.911113665828</v>
      </c>
      <c r="U6" s="340">
        <v>26538.911113665828</v>
      </c>
      <c r="V6" s="340">
        <v>24880.22916906172</v>
      </c>
      <c r="W6" s="340">
        <v>28197.593058269951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1658.681944604115</v>
      </c>
      <c r="G7" s="342">
        <v>0</v>
      </c>
      <c r="H7" s="342">
        <v>0</v>
      </c>
      <c r="I7" s="342">
        <v>1658.681944604115</v>
      </c>
      <c r="J7" s="342">
        <v>1658.681944604115</v>
      </c>
      <c r="K7" s="342">
        <v>0</v>
      </c>
      <c r="L7" s="342">
        <v>0</v>
      </c>
      <c r="M7" s="342">
        <v>0</v>
      </c>
      <c r="N7" s="342">
        <v>0</v>
      </c>
      <c r="O7" s="342">
        <v>1658.681944604115</v>
      </c>
      <c r="P7" s="342">
        <v>1658.681944604115</v>
      </c>
      <c r="Q7" s="342">
        <v>0</v>
      </c>
      <c r="R7" s="342">
        <v>3317.3638892082299</v>
      </c>
      <c r="S7" s="342">
        <v>1658.681944604115</v>
      </c>
      <c r="T7" s="342">
        <v>0</v>
      </c>
      <c r="U7" s="342">
        <v>1658.681944604115</v>
      </c>
      <c r="V7" s="342">
        <v>0</v>
      </c>
      <c r="W7" s="342">
        <v>3317.3638892082299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1658.6819446041081</v>
      </c>
      <c r="D8" s="344">
        <f t="shared" si="0"/>
        <v>0</v>
      </c>
      <c r="E8" s="344">
        <f t="shared" si="0"/>
        <v>1658.6819446041191</v>
      </c>
      <c r="F8" s="344">
        <f t="shared" si="0"/>
        <v>1658.6819446041154</v>
      </c>
      <c r="G8" s="344">
        <f t="shared" si="0"/>
        <v>0</v>
      </c>
      <c r="H8" s="344">
        <f t="shared" si="0"/>
        <v>1658.6819446041081</v>
      </c>
      <c r="I8" s="344">
        <f t="shared" si="0"/>
        <v>1658.6819446041154</v>
      </c>
      <c r="J8" s="344">
        <f t="shared" si="0"/>
        <v>0</v>
      </c>
      <c r="K8" s="344">
        <f t="shared" si="0"/>
        <v>1658.6819446041081</v>
      </c>
      <c r="L8" s="344">
        <f t="shared" si="0"/>
        <v>1658.6819446041227</v>
      </c>
      <c r="M8" s="344">
        <f t="shared" si="0"/>
        <v>1658.6819446041081</v>
      </c>
      <c r="N8" s="344">
        <f t="shared" si="0"/>
        <v>0</v>
      </c>
      <c r="O8" s="344">
        <f t="shared" si="0"/>
        <v>1658.6819446041154</v>
      </c>
      <c r="P8" s="344">
        <f t="shared" si="0"/>
        <v>1658.6819446041154</v>
      </c>
      <c r="Q8" s="344">
        <f t="shared" si="0"/>
        <v>0</v>
      </c>
      <c r="R8" s="344">
        <f t="shared" si="0"/>
        <v>1658.6819446041227</v>
      </c>
      <c r="S8" s="344">
        <f t="shared" si="0"/>
        <v>1658.6819446041154</v>
      </c>
      <c r="T8" s="344">
        <f t="shared" si="0"/>
        <v>0</v>
      </c>
      <c r="U8" s="344">
        <f t="shared" si="0"/>
        <v>1658.6819446041154</v>
      </c>
      <c r="V8" s="344">
        <f t="shared" si="0"/>
        <v>1658.6819446041081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6634.7277784164471</v>
      </c>
      <c r="C9" s="345">
        <f t="shared" si="1"/>
        <v>4490.3574981532875</v>
      </c>
      <c r="D9" s="345">
        <f t="shared" si="1"/>
        <v>3879.9593078913495</v>
      </c>
      <c r="E9" s="345">
        <f t="shared" si="1"/>
        <v>1987.3044918956184</v>
      </c>
      <c r="F9" s="345">
        <f t="shared" si="1"/>
        <v>2450.3397455628292</v>
      </c>
      <c r="G9" s="345">
        <f t="shared" si="1"/>
        <v>3022.2717791096111</v>
      </c>
      <c r="H9" s="345">
        <f t="shared" si="1"/>
        <v>1540.0631801182608</v>
      </c>
      <c r="I9" s="345">
        <f t="shared" si="1"/>
        <v>2248.5783457629914</v>
      </c>
      <c r="J9" s="345">
        <f t="shared" si="1"/>
        <v>2989.2542820958988</v>
      </c>
      <c r="K9" s="345">
        <f t="shared" si="1"/>
        <v>2750.3145608826017</v>
      </c>
      <c r="L9" s="345">
        <f t="shared" si="1"/>
        <v>3526.5851424091379</v>
      </c>
      <c r="M9" s="345">
        <f t="shared" si="1"/>
        <v>2208.7308233752592</v>
      </c>
      <c r="N9" s="345">
        <f t="shared" si="1"/>
        <v>2781.9861306920611</v>
      </c>
      <c r="O9" s="345">
        <f t="shared" si="1"/>
        <v>2559.0927113725411</v>
      </c>
      <c r="P9" s="345">
        <f t="shared" si="1"/>
        <v>1576.0036046332389</v>
      </c>
      <c r="Q9" s="345">
        <f t="shared" si="1"/>
        <v>1423.4538972077717</v>
      </c>
      <c r="R9" s="345">
        <f t="shared" si="1"/>
        <v>2399.1837522941496</v>
      </c>
      <c r="S9" s="345">
        <f t="shared" si="1"/>
        <v>2202.5584864754273</v>
      </c>
      <c r="T9" s="345">
        <f t="shared" si="1"/>
        <v>2893.5897715373867</v>
      </c>
      <c r="U9" s="345">
        <f t="shared" si="1"/>
        <v>2441.7146165141785</v>
      </c>
      <c r="V9" s="345">
        <f t="shared" si="1"/>
        <v>1299.6484830394111</v>
      </c>
      <c r="W9" s="345">
        <f t="shared" si="1"/>
        <v>1471.6394315992402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3495.7147893379188</v>
      </c>
      <c r="C12" s="212">
        <v>3576.6572656921749</v>
      </c>
      <c r="D12" s="212">
        <v>3723.366380051591</v>
      </c>
      <c r="E12" s="212">
        <v>3778.405846947549</v>
      </c>
      <c r="F12" s="212">
        <v>3645.7389509888212</v>
      </c>
      <c r="G12" s="212">
        <v>3444.0169389509879</v>
      </c>
      <c r="H12" s="212">
        <v>3292.399914015477</v>
      </c>
      <c r="I12" s="212">
        <v>3190.9262252794501</v>
      </c>
      <c r="J12" s="212">
        <v>3289.0990541702499</v>
      </c>
      <c r="K12" s="212">
        <v>2995.1656921754079</v>
      </c>
      <c r="L12" s="212">
        <v>2777.474462596731</v>
      </c>
      <c r="M12" s="212">
        <v>2725.5780739466891</v>
      </c>
      <c r="N12" s="212">
        <v>2676.638607050731</v>
      </c>
      <c r="O12" s="212">
        <v>2657.1319862424762</v>
      </c>
      <c r="P12" s="212">
        <v>2737.1501289767839</v>
      </c>
      <c r="Q12" s="212">
        <v>2707.757867583834</v>
      </c>
      <c r="R12" s="212">
        <v>2824.0327601031809</v>
      </c>
      <c r="S12" s="212">
        <v>2853.1055889939812</v>
      </c>
      <c r="T12" s="212">
        <v>2800.3071367153912</v>
      </c>
      <c r="U12" s="212">
        <v>2787.597076526225</v>
      </c>
      <c r="V12" s="212">
        <v>2764.310490111779</v>
      </c>
      <c r="W12" s="212">
        <v>3360.4992185570841</v>
      </c>
      <c r="DA12" s="109" t="s">
        <v>2120</v>
      </c>
    </row>
    <row r="13" spans="1:105" ht="12" customHeight="1" x14ac:dyDescent="0.25">
      <c r="A13" s="24" t="s">
        <v>30</v>
      </c>
      <c r="B13" s="215">
        <v>30.101461736887359</v>
      </c>
      <c r="C13" s="215">
        <v>30.101461736887359</v>
      </c>
      <c r="D13" s="215">
        <v>31.169389509888219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609.96457437661218</v>
      </c>
      <c r="C14" s="206">
        <f t="shared" si="2"/>
        <v>653.43938091143593</v>
      </c>
      <c r="D14" s="206">
        <f t="shared" si="2"/>
        <v>773.30662080825448</v>
      </c>
      <c r="E14" s="206">
        <f t="shared" si="2"/>
        <v>811.97566638005162</v>
      </c>
      <c r="F14" s="206">
        <f t="shared" si="2"/>
        <v>791.47317282889082</v>
      </c>
      <c r="G14" s="206">
        <f t="shared" si="2"/>
        <v>749.10670679277723</v>
      </c>
      <c r="H14" s="206">
        <f t="shared" si="2"/>
        <v>677.31435941530526</v>
      </c>
      <c r="I14" s="206">
        <f t="shared" si="2"/>
        <v>549.29785038693035</v>
      </c>
      <c r="J14" s="206">
        <f t="shared" si="2"/>
        <v>666.61410146173694</v>
      </c>
      <c r="K14" s="206">
        <f t="shared" si="2"/>
        <v>439.81074806534821</v>
      </c>
      <c r="L14" s="206">
        <f t="shared" si="2"/>
        <v>230.08022355975919</v>
      </c>
      <c r="M14" s="206">
        <f t="shared" si="2"/>
        <v>165.39604471195182</v>
      </c>
      <c r="N14" s="206">
        <f t="shared" si="2"/>
        <v>162.35313843508163</v>
      </c>
      <c r="O14" s="206">
        <f t="shared" si="2"/>
        <v>159.95030094582975</v>
      </c>
      <c r="P14" s="206">
        <f t="shared" si="2"/>
        <v>150.74041272570935</v>
      </c>
      <c r="Q14" s="206">
        <f t="shared" si="2"/>
        <v>194.32029234737752</v>
      </c>
      <c r="R14" s="206">
        <f t="shared" si="2"/>
        <v>263.53301805674977</v>
      </c>
      <c r="S14" s="206">
        <f t="shared" si="2"/>
        <v>188.28985382631123</v>
      </c>
      <c r="T14" s="206">
        <f t="shared" si="2"/>
        <v>161.83723129836631</v>
      </c>
      <c r="U14" s="206">
        <f t="shared" si="2"/>
        <v>99.932932072227004</v>
      </c>
      <c r="V14" s="206">
        <f t="shared" si="2"/>
        <v>92.965090283748921</v>
      </c>
      <c r="W14" s="206">
        <f t="shared" si="2"/>
        <v>142.1291487532244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47.243680137575232</v>
      </c>
      <c r="C16" s="206">
        <v>49.441100601891662</v>
      </c>
      <c r="D16" s="206">
        <v>45.0463456577816</v>
      </c>
      <c r="E16" s="206">
        <v>51.638521066208092</v>
      </c>
      <c r="F16" s="206">
        <v>48.342390369733437</v>
      </c>
      <c r="G16" s="206">
        <v>47.243680137575232</v>
      </c>
      <c r="H16" s="206">
        <v>45.0463456577816</v>
      </c>
      <c r="I16" s="206">
        <v>41.75030094582975</v>
      </c>
      <c r="J16" s="206">
        <v>36.256835769561476</v>
      </c>
      <c r="K16" s="206">
        <v>27.467239896818569</v>
      </c>
      <c r="L16" s="206">
        <v>16.480395528804809</v>
      </c>
      <c r="M16" s="206">
        <v>34.059415305245047</v>
      </c>
      <c r="N16" s="206">
        <v>29.664660361134999</v>
      </c>
      <c r="O16" s="206">
        <v>26.368615649183141</v>
      </c>
      <c r="P16" s="206">
        <v>19.77644024075666</v>
      </c>
      <c r="Q16" s="206">
        <v>16.480395528804809</v>
      </c>
      <c r="R16" s="206">
        <v>23.072484952708511</v>
      </c>
      <c r="S16" s="206">
        <v>30.76337059329321</v>
      </c>
      <c r="T16" s="206">
        <v>28.56595012897678</v>
      </c>
      <c r="U16" s="206">
        <v>29.81298366294067</v>
      </c>
      <c r="V16" s="206">
        <v>26.37738607050731</v>
      </c>
      <c r="W16" s="206">
        <v>23.584522785898539</v>
      </c>
      <c r="DA16" s="71" t="s">
        <v>2123</v>
      </c>
    </row>
    <row r="17" spans="1:105" ht="12" customHeight="1" x14ac:dyDescent="0.25">
      <c r="A17" s="18" t="s">
        <v>69</v>
      </c>
      <c r="B17" s="206">
        <v>45.786758383490969</v>
      </c>
      <c r="C17" s="206">
        <v>47.821754084264832</v>
      </c>
      <c r="D17" s="206">
        <v>48.839208942390357</v>
      </c>
      <c r="E17" s="206">
        <v>59.014015477214087</v>
      </c>
      <c r="F17" s="206">
        <v>60.031556319862418</v>
      </c>
      <c r="G17" s="206">
        <v>56.979105760963023</v>
      </c>
      <c r="H17" s="206">
        <v>43.751762682717107</v>
      </c>
      <c r="I17" s="206">
        <v>50.874204643164227</v>
      </c>
      <c r="J17" s="206">
        <v>43.751762682717107</v>
      </c>
      <c r="K17" s="206">
        <v>40.699312123817712</v>
      </c>
      <c r="L17" s="206">
        <v>55.9615649183147</v>
      </c>
      <c r="M17" s="206">
        <v>38.664402407566627</v>
      </c>
      <c r="N17" s="206">
        <v>29.507050730868439</v>
      </c>
      <c r="O17" s="206">
        <v>28.48950988822012</v>
      </c>
      <c r="P17" s="206">
        <v>32.559501289767837</v>
      </c>
      <c r="Q17" s="206">
        <v>33.576956147893377</v>
      </c>
      <c r="R17" s="206">
        <v>26.454600171969041</v>
      </c>
      <c r="S17" s="206">
        <v>25.437059329320721</v>
      </c>
      <c r="T17" s="206">
        <v>23.402149613069639</v>
      </c>
      <c r="U17" s="206">
        <v>22.26861564918314</v>
      </c>
      <c r="V17" s="206">
        <v>26.914445399828029</v>
      </c>
      <c r="W17" s="206">
        <v>46.594668959587267</v>
      </c>
      <c r="DA17" s="71" t="s">
        <v>2124</v>
      </c>
    </row>
    <row r="18" spans="1:105" ht="12" customHeight="1" x14ac:dyDescent="0.25">
      <c r="A18" s="18" t="s">
        <v>70</v>
      </c>
      <c r="B18" s="206">
        <v>515.90713671539118</v>
      </c>
      <c r="C18" s="206">
        <v>554.12244196044708</v>
      </c>
      <c r="D18" s="206">
        <v>677.36698194325015</v>
      </c>
      <c r="E18" s="206">
        <v>700.29613069647462</v>
      </c>
      <c r="F18" s="206">
        <v>683.09922613929496</v>
      </c>
      <c r="G18" s="206">
        <v>644.88392089423894</v>
      </c>
      <c r="H18" s="206">
        <v>588.51625107480652</v>
      </c>
      <c r="I18" s="206">
        <v>456.67334479793641</v>
      </c>
      <c r="J18" s="206">
        <v>586.60550300945829</v>
      </c>
      <c r="K18" s="206">
        <v>371.64419604471192</v>
      </c>
      <c r="L18" s="206">
        <v>157.63826311263969</v>
      </c>
      <c r="M18" s="206">
        <v>92.67222699914015</v>
      </c>
      <c r="N18" s="206">
        <v>103.1814273430782</v>
      </c>
      <c r="O18" s="206">
        <v>105.0921754084265</v>
      </c>
      <c r="P18" s="206">
        <v>98.404471195184854</v>
      </c>
      <c r="Q18" s="206">
        <v>144.26294067067931</v>
      </c>
      <c r="R18" s="206">
        <v>214.0059329320722</v>
      </c>
      <c r="S18" s="206">
        <v>132.08942390369731</v>
      </c>
      <c r="T18" s="206">
        <v>109.8691315563199</v>
      </c>
      <c r="U18" s="206">
        <v>47.851332760103183</v>
      </c>
      <c r="V18" s="206">
        <v>39.673258813413582</v>
      </c>
      <c r="W18" s="206">
        <v>71.949957007738604</v>
      </c>
      <c r="DA18" s="71" t="s">
        <v>2125</v>
      </c>
    </row>
    <row r="19" spans="1:105" ht="12" customHeight="1" x14ac:dyDescent="0.25">
      <c r="A19" s="18" t="s">
        <v>34</v>
      </c>
      <c r="B19" s="206">
        <v>1.026999140154772</v>
      </c>
      <c r="C19" s="206">
        <v>2.0540842648323299</v>
      </c>
      <c r="D19" s="206">
        <v>2.0540842648323299</v>
      </c>
      <c r="E19" s="206">
        <v>1.026999140154772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1837.037833190026</v>
      </c>
      <c r="C20" s="206">
        <f t="shared" si="3"/>
        <v>1837.8331900257949</v>
      </c>
      <c r="D20" s="206">
        <f t="shared" si="3"/>
        <v>1832.093723129836</v>
      </c>
      <c r="E20" s="206">
        <f t="shared" si="3"/>
        <v>1869.02407566638</v>
      </c>
      <c r="F20" s="206">
        <f t="shared" si="3"/>
        <v>1548.624247635425</v>
      </c>
      <c r="G20" s="206">
        <f t="shared" si="3"/>
        <v>1361.9733447979361</v>
      </c>
      <c r="H20" s="206">
        <f t="shared" si="3"/>
        <v>1314.531384350817</v>
      </c>
      <c r="I20" s="206">
        <f t="shared" si="3"/>
        <v>1306.599312123818</v>
      </c>
      <c r="J20" s="206">
        <f t="shared" si="3"/>
        <v>1263.929492691316</v>
      </c>
      <c r="K20" s="206">
        <f t="shared" si="3"/>
        <v>1280.137575236457</v>
      </c>
      <c r="L20" s="206">
        <f t="shared" si="3"/>
        <v>1278.912295786758</v>
      </c>
      <c r="M20" s="206">
        <f t="shared" si="3"/>
        <v>1225.386930352536</v>
      </c>
      <c r="N20" s="206">
        <f t="shared" si="3"/>
        <v>1177.536543422184</v>
      </c>
      <c r="O20" s="206">
        <f t="shared" si="3"/>
        <v>1173.860705073087</v>
      </c>
      <c r="P20" s="206">
        <f t="shared" si="3"/>
        <v>1149.0541702493549</v>
      </c>
      <c r="Q20" s="206">
        <f t="shared" si="3"/>
        <v>1100</v>
      </c>
      <c r="R20" s="206">
        <f t="shared" si="3"/>
        <v>1113.929492691316</v>
      </c>
      <c r="S20" s="206">
        <f t="shared" si="3"/>
        <v>1174.0403267411859</v>
      </c>
      <c r="T20" s="206">
        <f t="shared" si="3"/>
        <v>1130.2469475494411</v>
      </c>
      <c r="U20" s="206">
        <f t="shared" si="3"/>
        <v>1126.1920034393811</v>
      </c>
      <c r="V20" s="206">
        <f t="shared" si="3"/>
        <v>1052.9959587274291</v>
      </c>
      <c r="W20" s="206">
        <f t="shared" si="3"/>
        <v>1595.11788478074</v>
      </c>
      <c r="DA20" s="71"/>
    </row>
    <row r="21" spans="1:105" ht="12" customHeight="1" x14ac:dyDescent="0.25">
      <c r="A21" s="18" t="s">
        <v>72</v>
      </c>
      <c r="B21" s="206">
        <v>1837.037833190026</v>
      </c>
      <c r="C21" s="206">
        <v>1837.8331900257949</v>
      </c>
      <c r="D21" s="206">
        <v>1832.093723129836</v>
      </c>
      <c r="E21" s="206">
        <v>1869.02407566638</v>
      </c>
      <c r="F21" s="206">
        <v>1548.624247635425</v>
      </c>
      <c r="G21" s="206">
        <v>1361.9733447979361</v>
      </c>
      <c r="H21" s="206">
        <v>1314.531384350817</v>
      </c>
      <c r="I21" s="206">
        <v>1306.599312123818</v>
      </c>
      <c r="J21" s="206">
        <v>1263.929492691316</v>
      </c>
      <c r="K21" s="206">
        <v>1280.137575236457</v>
      </c>
      <c r="L21" s="206">
        <v>1278.912295786758</v>
      </c>
      <c r="M21" s="206">
        <v>1225.386930352536</v>
      </c>
      <c r="N21" s="206">
        <v>1177.536543422184</v>
      </c>
      <c r="O21" s="206">
        <v>1173.860705073087</v>
      </c>
      <c r="P21" s="206">
        <v>1149.0541702493549</v>
      </c>
      <c r="Q21" s="206">
        <v>1100</v>
      </c>
      <c r="R21" s="206">
        <v>1113.929492691316</v>
      </c>
      <c r="S21" s="206">
        <v>1174.0403267411859</v>
      </c>
      <c r="T21" s="206">
        <v>1130.2469475494411</v>
      </c>
      <c r="U21" s="206">
        <v>1126.1920034393811</v>
      </c>
      <c r="V21" s="206">
        <v>1052.9959587274291</v>
      </c>
      <c r="W21" s="206">
        <v>1595.11788478074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17.407136715391228</v>
      </c>
      <c r="C23" s="206">
        <f t="shared" si="4"/>
        <v>19.685640584694749</v>
      </c>
      <c r="D23" s="206">
        <f t="shared" si="4"/>
        <v>24.02794496990542</v>
      </c>
      <c r="E23" s="206">
        <f t="shared" si="4"/>
        <v>19.590111779879621</v>
      </c>
      <c r="F23" s="206">
        <f t="shared" si="4"/>
        <v>18.830610490111781</v>
      </c>
      <c r="G23" s="206">
        <f t="shared" si="4"/>
        <v>16.575924333619941</v>
      </c>
      <c r="H23" s="206">
        <f t="shared" si="4"/>
        <v>17.31160791057609</v>
      </c>
      <c r="I23" s="206">
        <f t="shared" si="4"/>
        <v>16.289251934651759</v>
      </c>
      <c r="J23" s="206">
        <f t="shared" si="4"/>
        <v>33.925709372312987</v>
      </c>
      <c r="K23" s="206">
        <f t="shared" si="4"/>
        <v>18.24780739466895</v>
      </c>
      <c r="L23" s="206">
        <f t="shared" si="4"/>
        <v>10.007652622527941</v>
      </c>
      <c r="M23" s="206">
        <f t="shared" si="4"/>
        <v>9.1717110920034379</v>
      </c>
      <c r="N23" s="206">
        <f t="shared" si="4"/>
        <v>21.591745485812552</v>
      </c>
      <c r="O23" s="206">
        <f t="shared" si="4"/>
        <v>29.736371453138439</v>
      </c>
      <c r="P23" s="206">
        <f t="shared" si="4"/>
        <v>29.951332760103181</v>
      </c>
      <c r="Q23" s="206">
        <f t="shared" si="4"/>
        <v>48.724677558039552</v>
      </c>
      <c r="R23" s="206">
        <f t="shared" si="4"/>
        <v>49.608340498710227</v>
      </c>
      <c r="S23" s="206">
        <f t="shared" si="4"/>
        <v>44.785984522785888</v>
      </c>
      <c r="T23" s="206">
        <f t="shared" si="4"/>
        <v>48.246861564918305</v>
      </c>
      <c r="U23" s="206">
        <f t="shared" si="4"/>
        <v>46.020120378331903</v>
      </c>
      <c r="V23" s="206">
        <f t="shared" si="4"/>
        <v>33.364832330180569</v>
      </c>
      <c r="W23" s="206">
        <f t="shared" si="4"/>
        <v>30.779184163273641</v>
      </c>
      <c r="DA23" s="71"/>
    </row>
    <row r="24" spans="1:105" ht="12" customHeight="1" x14ac:dyDescent="0.25">
      <c r="A24" s="18" t="s">
        <v>73</v>
      </c>
      <c r="B24" s="206">
        <v>17.407136715391228</v>
      </c>
      <c r="C24" s="206">
        <v>19.685640584694749</v>
      </c>
      <c r="D24" s="206">
        <v>24.02794496990542</v>
      </c>
      <c r="E24" s="206">
        <v>19.590111779879621</v>
      </c>
      <c r="F24" s="206">
        <v>18.830610490111781</v>
      </c>
      <c r="G24" s="206">
        <v>16.575924333619941</v>
      </c>
      <c r="H24" s="206">
        <v>17.31160791057609</v>
      </c>
      <c r="I24" s="206">
        <v>16.289251934651759</v>
      </c>
      <c r="J24" s="206">
        <v>33.925709372312987</v>
      </c>
      <c r="K24" s="206">
        <v>18.24780739466895</v>
      </c>
      <c r="L24" s="206">
        <v>10.007652622527941</v>
      </c>
      <c r="M24" s="206">
        <v>9.1717110920034379</v>
      </c>
      <c r="N24" s="206">
        <v>9.0761822871883044</v>
      </c>
      <c r="O24" s="206">
        <v>17.220808254514189</v>
      </c>
      <c r="P24" s="206">
        <v>17.435769561478931</v>
      </c>
      <c r="Q24" s="206">
        <v>36.209114359415302</v>
      </c>
      <c r="R24" s="206">
        <v>37.092777300085977</v>
      </c>
      <c r="S24" s="206">
        <v>33.034737747205497</v>
      </c>
      <c r="T24" s="206">
        <v>36.360533104041266</v>
      </c>
      <c r="U24" s="206">
        <v>35.699312123817712</v>
      </c>
      <c r="V24" s="206">
        <v>23.03456577815993</v>
      </c>
      <c r="W24" s="206">
        <v>20.2816852966466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12.51556319862425</v>
      </c>
      <c r="O25" s="206">
        <v>12.51556319862425</v>
      </c>
      <c r="P25" s="206">
        <v>12.51556319862425</v>
      </c>
      <c r="Q25" s="206">
        <v>12.51556319862425</v>
      </c>
      <c r="R25" s="206">
        <v>12.51556319862425</v>
      </c>
      <c r="S25" s="206">
        <v>11.751246775580389</v>
      </c>
      <c r="T25" s="206">
        <v>11.88632846087704</v>
      </c>
      <c r="U25" s="206">
        <v>10.320808254514191</v>
      </c>
      <c r="V25" s="206">
        <v>10.330266552020641</v>
      </c>
      <c r="W25" s="206">
        <v>10.082717110920029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0.41478175570701192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194.63551160791059</v>
      </c>
      <c r="G30" s="206">
        <v>198.2182287188306</v>
      </c>
      <c r="H30" s="206">
        <v>178.94333619948409</v>
      </c>
      <c r="I30" s="206">
        <v>213.40877042132411</v>
      </c>
      <c r="J30" s="206">
        <v>221.79226139294931</v>
      </c>
      <c r="K30" s="206">
        <v>177.17592433361989</v>
      </c>
      <c r="L30" s="206">
        <v>158.9042132416165</v>
      </c>
      <c r="M30" s="206">
        <v>240.75666380051589</v>
      </c>
      <c r="N30" s="206">
        <v>278.18383490971621</v>
      </c>
      <c r="O30" s="206">
        <v>265.81160791057607</v>
      </c>
      <c r="P30" s="206">
        <v>377.99750644883909</v>
      </c>
      <c r="Q30" s="206">
        <v>320.17291487532242</v>
      </c>
      <c r="R30" s="206">
        <v>350.53026655202058</v>
      </c>
      <c r="S30" s="206">
        <v>378.69208942390372</v>
      </c>
      <c r="T30" s="206">
        <v>382.35374032674122</v>
      </c>
      <c r="U30" s="206">
        <v>358.40877042132411</v>
      </c>
      <c r="V30" s="206">
        <v>353.20412725709372</v>
      </c>
      <c r="W30" s="206">
        <v>338.32682717110919</v>
      </c>
      <c r="DA30" s="71" t="s">
        <v>2135</v>
      </c>
    </row>
    <row r="31" spans="1:105" ht="12" customHeight="1" x14ac:dyDescent="0.25">
      <c r="A31" s="21" t="s">
        <v>38</v>
      </c>
      <c r="B31" s="209">
        <v>1001.203783319002</v>
      </c>
      <c r="C31" s="209">
        <v>1035.597592433362</v>
      </c>
      <c r="D31" s="209">
        <v>1062.7687016337061</v>
      </c>
      <c r="E31" s="209">
        <v>1077.8159931212381</v>
      </c>
      <c r="F31" s="209">
        <v>1092.175408426483</v>
      </c>
      <c r="G31" s="209">
        <v>1118.142734307824</v>
      </c>
      <c r="H31" s="209">
        <v>1104.2992261392949</v>
      </c>
      <c r="I31" s="209">
        <v>1105.331040412726</v>
      </c>
      <c r="J31" s="209">
        <v>1102.837489251935</v>
      </c>
      <c r="K31" s="209">
        <v>1079.7936371453141</v>
      </c>
      <c r="L31" s="209">
        <v>1099.5700773860699</v>
      </c>
      <c r="M31" s="209">
        <v>1084.866723989682</v>
      </c>
      <c r="N31" s="209">
        <v>1036.9733447979361</v>
      </c>
      <c r="O31" s="209">
        <v>1027.7730008598451</v>
      </c>
      <c r="P31" s="209">
        <v>1029.406706792777</v>
      </c>
      <c r="Q31" s="209">
        <v>1044.539982803095</v>
      </c>
      <c r="R31" s="209">
        <v>1046.4316423043849</v>
      </c>
      <c r="S31" s="209">
        <v>1067.297334479794</v>
      </c>
      <c r="T31" s="209">
        <v>1077.6223559759239</v>
      </c>
      <c r="U31" s="209">
        <v>1157.0432502149611</v>
      </c>
      <c r="V31" s="209">
        <v>1231.780481513327</v>
      </c>
      <c r="W31" s="209">
        <v>1254.1461736887361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6393.0273092783282</v>
      </c>
      <c r="C33" s="205">
        <f>FBT_emi!C5</f>
        <v>6533.945869118681</v>
      </c>
      <c r="D33" s="205">
        <f>FBT_emi!D5</f>
        <v>6916.2349005693213</v>
      </c>
      <c r="E33" s="205">
        <f>FBT_emi!E5</f>
        <v>6981.921983158787</v>
      </c>
      <c r="F33" s="205">
        <f>FBT_emi!F5</f>
        <v>6164.9978345976206</v>
      </c>
      <c r="G33" s="205">
        <f>FBT_emi!G5</f>
        <v>5590.3806579614311</v>
      </c>
      <c r="H33" s="205">
        <f>FBT_emi!H5</f>
        <v>5249.4432724811331</v>
      </c>
      <c r="I33" s="205">
        <f>FBT_emi!I5</f>
        <v>4816.9536289215048</v>
      </c>
      <c r="J33" s="205">
        <f>FBT_emi!J5</f>
        <v>5101.177124881011</v>
      </c>
      <c r="K33" s="205">
        <f>FBT_emi!K5</f>
        <v>4409.9556282020521</v>
      </c>
      <c r="L33" s="205">
        <f>FBT_emi!L5</f>
        <v>3731.897743921611</v>
      </c>
      <c r="M33" s="205">
        <f>FBT_emi!M5</f>
        <v>3388.4282556015578</v>
      </c>
      <c r="N33" s="205">
        <f>FBT_emi!N5</f>
        <v>3270.0731389211919</v>
      </c>
      <c r="O33" s="205">
        <f>FBT_emi!O5</f>
        <v>3255.766724881169</v>
      </c>
      <c r="P33" s="205">
        <f>FBT_emi!P5</f>
        <v>3171.040345080879</v>
      </c>
      <c r="Q33" s="205">
        <f>FBT_emi!Q5</f>
        <v>3198.8791976411312</v>
      </c>
      <c r="R33" s="205">
        <f>FBT_emi!R5</f>
        <v>3452.9236041608269</v>
      </c>
      <c r="S33" s="205">
        <f>FBT_emi!S5</f>
        <v>3345.815844000876</v>
      </c>
      <c r="T33" s="205">
        <f>FBT_emi!T5</f>
        <v>3158.8290334810972</v>
      </c>
      <c r="U33" s="205">
        <f>FBT_emi!U5</f>
        <v>2948.108769360947</v>
      </c>
      <c r="V33" s="205">
        <f>FBT_emi!V5</f>
        <v>2755.0214557208392</v>
      </c>
      <c r="W33" s="205">
        <f>FBT_emi!W5</f>
        <v>4186.6278541211013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120.27978077997628</v>
      </c>
      <c r="C35" s="286">
        <f t="shared" si="5"/>
        <v>126.21609464701116</v>
      </c>
      <c r="D35" s="286">
        <f t="shared" si="5"/>
        <v>126.58229970690068</v>
      </c>
      <c r="E35" s="286">
        <f t="shared" si="5"/>
        <v>132.51185096227482</v>
      </c>
      <c r="F35" s="286">
        <f t="shared" si="5"/>
        <v>127.85236879179895</v>
      </c>
      <c r="G35" s="286">
        <f t="shared" si="5"/>
        <v>125.7067624572984</v>
      </c>
      <c r="H35" s="286">
        <f t="shared" si="5"/>
        <v>121.98141018710344</v>
      </c>
      <c r="I35" s="286">
        <f t="shared" si="5"/>
        <v>116.32428501495914</v>
      </c>
      <c r="J35" s="286">
        <f t="shared" si="5"/>
        <v>121.79338435749972</v>
      </c>
      <c r="K35" s="286">
        <f t="shared" si="5"/>
        <v>113.92409751216586</v>
      </c>
      <c r="L35" s="286">
        <f t="shared" si="5"/>
        <v>103.18537009895337</v>
      </c>
      <c r="M35" s="286">
        <f t="shared" si="5"/>
        <v>104.39595986287996</v>
      </c>
      <c r="N35" s="286">
        <f t="shared" si="5"/>
        <v>106.93964633897789</v>
      </c>
      <c r="O35" s="286">
        <f t="shared" si="5"/>
        <v>106.09108750917112</v>
      </c>
      <c r="P35" s="286">
        <f t="shared" si="5"/>
        <v>107.20873188889445</v>
      </c>
      <c r="Q35" s="286">
        <f t="shared" si="5"/>
        <v>100.38808832509051</v>
      </c>
      <c r="R35" s="286">
        <f t="shared" si="5"/>
        <v>102.1416468113654</v>
      </c>
      <c r="S35" s="286">
        <f t="shared" si="5"/>
        <v>102.36892662788603</v>
      </c>
      <c r="T35" s="286">
        <f t="shared" si="5"/>
        <v>97.538617282366545</v>
      </c>
      <c r="U35" s="286">
        <f t="shared" si="5"/>
        <v>95.51623865776601</v>
      </c>
      <c r="V35" s="286">
        <f t="shared" si="5"/>
        <v>99.468278117619235</v>
      </c>
      <c r="W35" s="286">
        <f t="shared" si="5"/>
        <v>113.78309910603976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134.73373251597135</v>
      </c>
      <c r="E36" s="346">
        <f t="shared" si="6"/>
        <v>135.57751785122881</v>
      </c>
      <c r="F36" s="346">
        <f t="shared" si="6"/>
        <v>133.02735034434659</v>
      </c>
      <c r="G36" s="346">
        <f t="shared" si="6"/>
        <v>128.34525323083116</v>
      </c>
      <c r="H36" s="346">
        <f t="shared" si="6"/>
        <v>123.50731403339449</v>
      </c>
      <c r="I36" s="346">
        <f t="shared" si="6"/>
        <v>122.96907071933953</v>
      </c>
      <c r="J36" s="346">
        <f t="shared" si="6"/>
        <v>122.4214284253169</v>
      </c>
      <c r="K36" s="346">
        <f t="shared" si="6"/>
        <v>117.7008257477482</v>
      </c>
      <c r="L36" s="346">
        <f t="shared" si="6"/>
        <v>120.69507732794621</v>
      </c>
      <c r="M36" s="346">
        <f t="shared" si="6"/>
        <v>120.22046502565036</v>
      </c>
      <c r="N36" s="346">
        <f t="shared" si="6"/>
        <v>121.12449855869652</v>
      </c>
      <c r="O36" s="346">
        <f t="shared" si="6"/>
        <v>119.04107083791193</v>
      </c>
      <c r="P36" s="346">
        <f t="shared" si="6"/>
        <v>117.45295381773012</v>
      </c>
      <c r="Q36" s="346">
        <f t="shared" si="6"/>
        <v>115.43606639028953</v>
      </c>
      <c r="R36" s="346">
        <f t="shared" si="6"/>
        <v>116.98693683766245</v>
      </c>
      <c r="S36" s="346">
        <f t="shared" si="6"/>
        <v>117.23636786090439</v>
      </c>
      <c r="T36" s="346">
        <f t="shared" si="6"/>
        <v>118.42965025500138</v>
      </c>
      <c r="U36" s="346">
        <f t="shared" si="6"/>
        <v>115.68138546140527</v>
      </c>
      <c r="V36" s="346">
        <f t="shared" si="6"/>
        <v>117.22826197195216</v>
      </c>
      <c r="W36" s="346">
        <f t="shared" si="6"/>
        <v>125.73916970369697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61.634721207236566</v>
      </c>
      <c r="C37" s="346">
        <f>IF(FBT_ued!C$5=0,"",FBT_ued!C$5/C$5*1000)</f>
        <v>61.895005678547918</v>
      </c>
      <c r="D37" s="346">
        <f>IF(FBT_ued!D$5=0,"",FBT_ued!D$5/D$5*1000)</f>
        <v>62.718340129352931</v>
      </c>
      <c r="E37" s="346">
        <f>IF(FBT_ued!E$5=0,"",FBT_ued!E$5/E$5*1000)</f>
        <v>63.168671574201767</v>
      </c>
      <c r="F37" s="346">
        <f>IF(FBT_ued!F$5=0,"",FBT_ued!F$5/F$5*1000)</f>
        <v>62.219497457106741</v>
      </c>
      <c r="G37" s="346">
        <f>IF(FBT_ued!G$5=0,"",FBT_ued!G$5/G$5*1000)</f>
        <v>60.331101954028334</v>
      </c>
      <c r="H37" s="346">
        <f>IF(FBT_ued!H$5=0,"",FBT_ued!H$5/H$5*1000)</f>
        <v>58.248432727874196</v>
      </c>
      <c r="I37" s="346">
        <f>IF(FBT_ued!I$5=0,"",FBT_ued!I$5/I$5*1000)</f>
        <v>58.414330097555627</v>
      </c>
      <c r="J37" s="346">
        <f>IF(FBT_ued!J$5=0,"",FBT_ued!J$5/J$5*1000)</f>
        <v>57.719357294567125</v>
      </c>
      <c r="K37" s="346">
        <f>IF(FBT_ued!K$5=0,"",FBT_ued!K$5/K$5*1000)</f>
        <v>56.202279553082583</v>
      </c>
      <c r="L37" s="346">
        <f>IF(FBT_ued!L$5=0,"",FBT_ued!L$5/L$5*1000)</f>
        <v>58.546551015360357</v>
      </c>
      <c r="M37" s="346">
        <f>IF(FBT_ued!M$5=0,"",FBT_ued!M$5/M$5*1000)</f>
        <v>58.573950594556798</v>
      </c>
      <c r="N37" s="346">
        <f>IF(FBT_ued!N$5=0,"",FBT_ued!N$5/N$5*1000)</f>
        <v>58.898531819018658</v>
      </c>
      <c r="O37" s="346">
        <f>IF(FBT_ued!O$5=0,"",FBT_ued!O$5/O$5*1000)</f>
        <v>57.842246183511712</v>
      </c>
      <c r="P37" s="346">
        <f>IF(FBT_ued!P$5=0,"",FBT_ued!P$5/P$5*1000)</f>
        <v>57.041006444555023</v>
      </c>
      <c r="Q37" s="346">
        <f>IF(FBT_ued!Q$5=0,"",FBT_ued!Q$5/Q$5*1000)</f>
        <v>55.948292755708302</v>
      </c>
      <c r="R37" s="346">
        <f>IF(FBT_ued!R$5=0,"",FBT_ued!R$5/R$5*1000)</f>
        <v>56.386326616797056</v>
      </c>
      <c r="S37" s="346">
        <f>IF(FBT_ued!S$5=0,"",FBT_ued!S$5/S$5*1000)</f>
        <v>56.789918278146757</v>
      </c>
      <c r="T37" s="346">
        <f>IF(FBT_ued!T$5=0,"",FBT_ued!T$5/T$5*1000)</f>
        <v>57.533805364578804</v>
      </c>
      <c r="U37" s="346">
        <f>IF(FBT_ued!U$5=0,"",FBT_ued!U$5/U$5*1000)</f>
        <v>56.669589894810493</v>
      </c>
      <c r="V37" s="346">
        <f>IF(FBT_ued!V$5=0,"",FBT_ued!V$5/V$5*1000)</f>
        <v>57.8034301965791</v>
      </c>
      <c r="W37" s="346">
        <f>IF(FBT_ued!W$5=0,"",FBT_ued!W$5/W$5*1000)</f>
        <v>61.094092457648664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1.8288183374620086</v>
      </c>
      <c r="C38" s="347">
        <f t="shared" si="7"/>
        <v>1.8268303009609714</v>
      </c>
      <c r="D38" s="347">
        <f t="shared" si="7"/>
        <v>1.8575219826939218</v>
      </c>
      <c r="E38" s="347">
        <f t="shared" si="7"/>
        <v>1.8478486075812248</v>
      </c>
      <c r="F38" s="347">
        <f t="shared" si="7"/>
        <v>1.6910146111601077</v>
      </c>
      <c r="G38" s="347">
        <f t="shared" si="7"/>
        <v>1.6232152039485042</v>
      </c>
      <c r="H38" s="347">
        <f t="shared" si="7"/>
        <v>1.5944124072336057</v>
      </c>
      <c r="I38" s="347">
        <f t="shared" si="7"/>
        <v>1.5095785013016567</v>
      </c>
      <c r="J38" s="347">
        <f t="shared" si="7"/>
        <v>1.5509344780642063</v>
      </c>
      <c r="K38" s="347">
        <f t="shared" si="7"/>
        <v>1.4723578197101588</v>
      </c>
      <c r="L38" s="347">
        <f t="shared" si="7"/>
        <v>1.3436299034168493</v>
      </c>
      <c r="M38" s="347">
        <f t="shared" si="7"/>
        <v>1.2431961821203856</v>
      </c>
      <c r="N38" s="347">
        <f t="shared" si="7"/>
        <v>1.2217088740733437</v>
      </c>
      <c r="O38" s="347">
        <f t="shared" si="7"/>
        <v>1.225293565294526</v>
      </c>
      <c r="P38" s="347">
        <f t="shared" si="7"/>
        <v>1.1585189688759578</v>
      </c>
      <c r="Q38" s="347">
        <f t="shared" si="7"/>
        <v>1.1813756451183468</v>
      </c>
      <c r="R38" s="347">
        <f t="shared" si="7"/>
        <v>1.2226924747270524</v>
      </c>
      <c r="S38" s="347">
        <f t="shared" si="7"/>
        <v>1.1726926114853768</v>
      </c>
      <c r="T38" s="347">
        <f t="shared" si="7"/>
        <v>1.1280294907887256</v>
      </c>
      <c r="U38" s="347">
        <f t="shared" si="7"/>
        <v>1.0575806647906032</v>
      </c>
      <c r="V38" s="347">
        <f t="shared" si="7"/>
        <v>0.99663965591992376</v>
      </c>
      <c r="W38" s="347">
        <f t="shared" si="7"/>
        <v>1.2458350922987973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IT: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3495.714789337917</v>
      </c>
      <c r="C5" s="225">
        <v>3576.657265692174</v>
      </c>
      <c r="D5" s="225">
        <v>3723.366380051591</v>
      </c>
      <c r="E5" s="225">
        <v>3778.405846947549</v>
      </c>
      <c r="F5" s="225">
        <v>3645.7389509888221</v>
      </c>
      <c r="G5" s="225">
        <v>3444.0169389509879</v>
      </c>
      <c r="H5" s="225">
        <v>3292.3999140154792</v>
      </c>
      <c r="I5" s="225">
        <v>3190.9262252794501</v>
      </c>
      <c r="J5" s="225">
        <v>3289.099054170249</v>
      </c>
      <c r="K5" s="225">
        <v>2995.1656921754079</v>
      </c>
      <c r="L5" s="225">
        <v>2777.474462596731</v>
      </c>
      <c r="M5" s="225">
        <v>2725.57807394669</v>
      </c>
      <c r="N5" s="225">
        <v>2676.638607050731</v>
      </c>
      <c r="O5" s="225">
        <v>2657.1319862424748</v>
      </c>
      <c r="P5" s="225">
        <v>2737.1501289767848</v>
      </c>
      <c r="Q5" s="225">
        <v>2707.757867583834</v>
      </c>
      <c r="R5" s="225">
        <v>2824.0327601031809</v>
      </c>
      <c r="S5" s="225">
        <v>2853.1055889939821</v>
      </c>
      <c r="T5" s="225">
        <v>2800.3071367153912</v>
      </c>
      <c r="U5" s="225">
        <v>2787.597076526225</v>
      </c>
      <c r="V5" s="225">
        <v>2764.310490111779</v>
      </c>
      <c r="W5" s="225">
        <v>3360.4992185570841</v>
      </c>
      <c r="DA5" s="89" t="s">
        <v>2120</v>
      </c>
    </row>
    <row r="6" spans="1:105" ht="12" customHeight="1" x14ac:dyDescent="0.25">
      <c r="A6" s="55" t="s">
        <v>92</v>
      </c>
      <c r="B6" s="261">
        <v>49.398502769013291</v>
      </c>
      <c r="C6" s="261">
        <v>50.958636107198302</v>
      </c>
      <c r="D6" s="261">
        <v>52.419970492648837</v>
      </c>
      <c r="E6" s="261">
        <v>53.184565015260453</v>
      </c>
      <c r="F6" s="261">
        <v>52.901626341036433</v>
      </c>
      <c r="G6" s="261">
        <v>53.064844947278353</v>
      </c>
      <c r="H6" s="261">
        <v>52.010635928237853</v>
      </c>
      <c r="I6" s="261">
        <v>51.57635767193036</v>
      </c>
      <c r="J6" s="261">
        <v>51.792203637843883</v>
      </c>
      <c r="K6" s="261">
        <v>49.947152255542591</v>
      </c>
      <c r="L6" s="261">
        <v>49.73435409058817</v>
      </c>
      <c r="M6" s="261">
        <v>48.746726438432113</v>
      </c>
      <c r="N6" s="261">
        <v>46.799605386281961</v>
      </c>
      <c r="O6" s="261">
        <v>46.4120002637219</v>
      </c>
      <c r="P6" s="261">
        <v>46.510532494843453</v>
      </c>
      <c r="Q6" s="261">
        <v>46.960752852272982</v>
      </c>
      <c r="R6" s="261">
        <v>47.481099700018881</v>
      </c>
      <c r="S6" s="261">
        <v>48.274506773111291</v>
      </c>
      <c r="T6" s="261">
        <v>48.320524752498152</v>
      </c>
      <c r="U6" s="261">
        <v>50.925163718148198</v>
      </c>
      <c r="V6" s="261">
        <v>53.240533830310582</v>
      </c>
      <c r="W6" s="261">
        <v>57.226990332580321</v>
      </c>
      <c r="DA6" s="67" t="s">
        <v>2139</v>
      </c>
    </row>
    <row r="7" spans="1:105" ht="12" customHeight="1" x14ac:dyDescent="0.25">
      <c r="A7" s="202" t="s">
        <v>93</v>
      </c>
      <c r="B7" s="226">
        <v>57.631586563848863</v>
      </c>
      <c r="C7" s="226">
        <v>59.451742125064698</v>
      </c>
      <c r="D7" s="226">
        <v>61.156632241423651</v>
      </c>
      <c r="E7" s="226">
        <v>62.048659184470509</v>
      </c>
      <c r="F7" s="226">
        <v>61.71856406454252</v>
      </c>
      <c r="G7" s="226">
        <v>61.908985771824753</v>
      </c>
      <c r="H7" s="226">
        <v>60.67907524961084</v>
      </c>
      <c r="I7" s="226">
        <v>60.172417283918769</v>
      </c>
      <c r="J7" s="226">
        <v>60.424237577484568</v>
      </c>
      <c r="K7" s="226">
        <v>58.271677631466353</v>
      </c>
      <c r="L7" s="226">
        <v>58.023413105686167</v>
      </c>
      <c r="M7" s="226">
        <v>56.871180844837461</v>
      </c>
      <c r="N7" s="226">
        <v>54.599539617328972</v>
      </c>
      <c r="O7" s="226">
        <v>54.147333641008892</v>
      </c>
      <c r="P7" s="226">
        <v>54.262287910650699</v>
      </c>
      <c r="Q7" s="226">
        <v>54.787544994318473</v>
      </c>
      <c r="R7" s="226">
        <v>55.39461631668869</v>
      </c>
      <c r="S7" s="226">
        <v>56.320257901963188</v>
      </c>
      <c r="T7" s="226">
        <v>56.373945544581197</v>
      </c>
      <c r="U7" s="226">
        <v>59.412691004506208</v>
      </c>
      <c r="V7" s="226">
        <v>62.113956135362344</v>
      </c>
      <c r="W7" s="226">
        <v>66.76482205467704</v>
      </c>
      <c r="DA7" s="174" t="s">
        <v>2140</v>
      </c>
    </row>
    <row r="8" spans="1:105" ht="12" customHeight="1" x14ac:dyDescent="0.25">
      <c r="A8" s="202" t="s">
        <v>94</v>
      </c>
      <c r="B8" s="226">
        <v>131.72934071736881</v>
      </c>
      <c r="C8" s="226">
        <v>135.88969628586219</v>
      </c>
      <c r="D8" s="226">
        <v>139.78658798039689</v>
      </c>
      <c r="E8" s="226">
        <v>141.82550670736109</v>
      </c>
      <c r="F8" s="226">
        <v>141.07100357609721</v>
      </c>
      <c r="G8" s="226">
        <v>141.50625319274229</v>
      </c>
      <c r="H8" s="226">
        <v>138.69502914196761</v>
      </c>
      <c r="I8" s="226">
        <v>137.53695379181431</v>
      </c>
      <c r="J8" s="226">
        <v>138.11254303425039</v>
      </c>
      <c r="K8" s="226">
        <v>133.1924060147802</v>
      </c>
      <c r="L8" s="226">
        <v>132.62494424156839</v>
      </c>
      <c r="M8" s="226">
        <v>129.99127050248561</v>
      </c>
      <c r="N8" s="226">
        <v>124.7989476967519</v>
      </c>
      <c r="O8" s="226">
        <v>123.7653340365917</v>
      </c>
      <c r="P8" s="226">
        <v>124.0280866529159</v>
      </c>
      <c r="Q8" s="226">
        <v>125.2286742727279</v>
      </c>
      <c r="R8" s="226">
        <v>126.616265866717</v>
      </c>
      <c r="S8" s="226">
        <v>128.7320180616301</v>
      </c>
      <c r="T8" s="226">
        <v>128.85473267332841</v>
      </c>
      <c r="U8" s="226">
        <v>135.80043658172849</v>
      </c>
      <c r="V8" s="226">
        <v>141.97475688082821</v>
      </c>
      <c r="W8" s="226">
        <v>152.6053075535475</v>
      </c>
      <c r="DA8" s="174" t="s">
        <v>2141</v>
      </c>
    </row>
    <row r="9" spans="1:105" ht="12" customHeight="1" x14ac:dyDescent="0.25">
      <c r="A9" s="202" t="s">
        <v>95</v>
      </c>
      <c r="B9" s="226">
        <v>98.797005538026582</v>
      </c>
      <c r="C9" s="226">
        <v>101.9172722143966</v>
      </c>
      <c r="D9" s="226">
        <v>104.8399409852977</v>
      </c>
      <c r="E9" s="226">
        <v>106.36913003052091</v>
      </c>
      <c r="F9" s="226">
        <v>105.80325268207289</v>
      </c>
      <c r="G9" s="226">
        <v>106.12968989455671</v>
      </c>
      <c r="H9" s="226">
        <v>104.02127185647571</v>
      </c>
      <c r="I9" s="226">
        <v>103.15271534386071</v>
      </c>
      <c r="J9" s="226">
        <v>103.58440727568779</v>
      </c>
      <c r="K9" s="226">
        <v>99.894304511085181</v>
      </c>
      <c r="L9" s="226">
        <v>99.468708181176339</v>
      </c>
      <c r="M9" s="226">
        <v>97.493452876864225</v>
      </c>
      <c r="N9" s="226">
        <v>93.599210772563922</v>
      </c>
      <c r="O9" s="226">
        <v>92.8240005274438</v>
      </c>
      <c r="P9" s="226">
        <v>93.021064989686892</v>
      </c>
      <c r="Q9" s="226">
        <v>93.921505704545964</v>
      </c>
      <c r="R9" s="226">
        <v>94.962199400037761</v>
      </c>
      <c r="S9" s="226">
        <v>96.549013546222582</v>
      </c>
      <c r="T9" s="226">
        <v>96.641049504996303</v>
      </c>
      <c r="U9" s="226">
        <v>101.8503274362964</v>
      </c>
      <c r="V9" s="226">
        <v>106.48106766062121</v>
      </c>
      <c r="W9" s="226">
        <v>114.4539806651606</v>
      </c>
      <c r="DA9" s="174" t="s">
        <v>2142</v>
      </c>
    </row>
    <row r="10" spans="1:105" ht="12" customHeight="1" x14ac:dyDescent="0.25">
      <c r="A10" s="56" t="s">
        <v>96</v>
      </c>
      <c r="B10" s="262">
        <v>69.351934087098613</v>
      </c>
      <c r="C10" s="262">
        <v>70.9228642958427</v>
      </c>
      <c r="D10" s="262">
        <v>73.672561038925977</v>
      </c>
      <c r="E10" s="262">
        <v>74.79900374738088</v>
      </c>
      <c r="F10" s="262">
        <v>71.715354853333793</v>
      </c>
      <c r="G10" s="262">
        <v>68.447936956343696</v>
      </c>
      <c r="H10" s="262">
        <v>65.884042673148429</v>
      </c>
      <c r="I10" s="262">
        <v>64.206186160388256</v>
      </c>
      <c r="J10" s="262">
        <v>65.693419088948332</v>
      </c>
      <c r="K10" s="262">
        <v>60.855114791117963</v>
      </c>
      <c r="L10" s="262">
        <v>57.770968465528973</v>
      </c>
      <c r="M10" s="262">
        <v>56.688871089794837</v>
      </c>
      <c r="N10" s="262">
        <v>55.137265150829883</v>
      </c>
      <c r="O10" s="262">
        <v>54.70538587204414</v>
      </c>
      <c r="P10" s="262">
        <v>55.710414855291717</v>
      </c>
      <c r="Q10" s="262">
        <v>55.715033401505117</v>
      </c>
      <c r="R10" s="262">
        <v>57.427174044045401</v>
      </c>
      <c r="S10" s="262">
        <v>58.041826195230243</v>
      </c>
      <c r="T10" s="262">
        <v>57.469890528110497</v>
      </c>
      <c r="U10" s="262">
        <v>58.857295207775827</v>
      </c>
      <c r="V10" s="262">
        <v>60.490418538132062</v>
      </c>
      <c r="W10" s="262">
        <v>68.492475170316126</v>
      </c>
      <c r="DA10" s="68" t="s">
        <v>2143</v>
      </c>
    </row>
    <row r="11" spans="1:105" ht="12" customHeight="1" x14ac:dyDescent="0.25">
      <c r="A11" s="37" t="s">
        <v>160</v>
      </c>
      <c r="B11" s="228">
        <v>1.1973165919020869</v>
      </c>
      <c r="C11" s="228">
        <v>1.2549316230641741</v>
      </c>
      <c r="D11" s="228">
        <v>1.3376372452809799</v>
      </c>
      <c r="E11" s="228">
        <v>1.606690784412685</v>
      </c>
      <c r="F11" s="228">
        <v>1.6949886552252551</v>
      </c>
      <c r="G11" s="228">
        <v>1.515356777846798</v>
      </c>
      <c r="H11" s="228">
        <v>1.112130751904028</v>
      </c>
      <c r="I11" s="228">
        <v>1.213658847156259</v>
      </c>
      <c r="J11" s="228">
        <v>1.133489522205291</v>
      </c>
      <c r="K11" s="228">
        <v>0.8976146847392068</v>
      </c>
      <c r="L11" s="228">
        <v>1.0129950147779569</v>
      </c>
      <c r="M11" s="228">
        <v>0.70443154017235277</v>
      </c>
      <c r="N11" s="228">
        <v>0.56812937822457266</v>
      </c>
      <c r="O11" s="228">
        <v>0.54913554944549614</v>
      </c>
      <c r="P11" s="228">
        <v>0.67162408018081221</v>
      </c>
      <c r="Q11" s="228">
        <v>0.67383006199062501</v>
      </c>
      <c r="R11" s="228">
        <v>0.57797126811761546</v>
      </c>
      <c r="S11" s="228">
        <v>0.53650212580188961</v>
      </c>
      <c r="T11" s="228">
        <v>0.47479490106331551</v>
      </c>
      <c r="U11" s="228">
        <v>0.39301596804429179</v>
      </c>
      <c r="V11" s="228">
        <v>0.41743797650429482</v>
      </c>
      <c r="W11" s="228">
        <v>0.9149550441687152</v>
      </c>
      <c r="DA11" s="69" t="s">
        <v>2144</v>
      </c>
    </row>
    <row r="12" spans="1:105" ht="12" customHeight="1" x14ac:dyDescent="0.25">
      <c r="A12" s="37" t="s">
        <v>162</v>
      </c>
      <c r="B12" s="228">
        <v>46.4391381129956</v>
      </c>
      <c r="C12" s="228">
        <v>46.592559796933799</v>
      </c>
      <c r="D12" s="228">
        <v>48.39569158448473</v>
      </c>
      <c r="E12" s="228">
        <v>49.086065415447877</v>
      </c>
      <c r="F12" s="228">
        <v>41.966138435039269</v>
      </c>
      <c r="G12" s="228">
        <v>34.700272908511948</v>
      </c>
      <c r="H12" s="228">
        <v>32.039533573988642</v>
      </c>
      <c r="I12" s="228">
        <v>29.935457482282519</v>
      </c>
      <c r="J12" s="228">
        <v>31.348666358193711</v>
      </c>
      <c r="K12" s="228">
        <v>27.17687046661019</v>
      </c>
      <c r="L12" s="228">
        <v>22.378127660911112</v>
      </c>
      <c r="M12" s="228">
        <v>21.56695714963946</v>
      </c>
      <c r="N12" s="228">
        <v>22.117048573129331</v>
      </c>
      <c r="O12" s="228">
        <v>22.07540252918211</v>
      </c>
      <c r="P12" s="228">
        <v>23.08027924691465</v>
      </c>
      <c r="Q12" s="228">
        <v>21.48825246797653</v>
      </c>
      <c r="R12" s="228">
        <v>23.642804337315141</v>
      </c>
      <c r="S12" s="228">
        <v>24.070153915415201</v>
      </c>
      <c r="T12" s="228">
        <v>22.296878737174609</v>
      </c>
      <c r="U12" s="228">
        <v>19.327421245358071</v>
      </c>
      <c r="V12" s="228">
        <v>15.88106439040145</v>
      </c>
      <c r="W12" s="228">
        <v>30.48219687387547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0.41478175570695142</v>
      </c>
      <c r="DA14" s="69" t="s">
        <v>2147</v>
      </c>
    </row>
    <row r="15" spans="1:105" ht="12" customHeight="1" x14ac:dyDescent="0.25">
      <c r="A15" s="37" t="s">
        <v>38</v>
      </c>
      <c r="B15" s="228">
        <v>21.715479382200922</v>
      </c>
      <c r="C15" s="228">
        <v>23.075372875844732</v>
      </c>
      <c r="D15" s="228">
        <v>23.93923220916027</v>
      </c>
      <c r="E15" s="228">
        <v>24.106247547520312</v>
      </c>
      <c r="F15" s="228">
        <v>28.054227763069271</v>
      </c>
      <c r="G15" s="228">
        <v>32.23230726998495</v>
      </c>
      <c r="H15" s="228">
        <v>32.732378347255761</v>
      </c>
      <c r="I15" s="228">
        <v>33.057069830949473</v>
      </c>
      <c r="J15" s="228">
        <v>33.211263208549333</v>
      </c>
      <c r="K15" s="228">
        <v>32.78062963976857</v>
      </c>
      <c r="L15" s="228">
        <v>34.379845789839898</v>
      </c>
      <c r="M15" s="228">
        <v>34.417482399983029</v>
      </c>
      <c r="N15" s="228">
        <v>32.452087199475983</v>
      </c>
      <c r="O15" s="228">
        <v>32.080847793416531</v>
      </c>
      <c r="P15" s="228">
        <v>31.958511528196262</v>
      </c>
      <c r="Q15" s="228">
        <v>33.552950871537973</v>
      </c>
      <c r="R15" s="228">
        <v>33.206398438612638</v>
      </c>
      <c r="S15" s="228">
        <v>33.435170154013157</v>
      </c>
      <c r="T15" s="228">
        <v>34.698216889872583</v>
      </c>
      <c r="U15" s="228">
        <v>39.136857994373472</v>
      </c>
      <c r="V15" s="228">
        <v>44.191916171226318</v>
      </c>
      <c r="W15" s="228">
        <v>36.680541496564977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214.06782609090908</v>
      </c>
      <c r="C16" s="263">
        <f t="shared" si="0"/>
        <v>218.92125019387879</v>
      </c>
      <c r="D16" s="263">
        <f t="shared" si="0"/>
        <v>228.01286555134376</v>
      </c>
      <c r="E16" s="263">
        <f t="shared" si="0"/>
        <v>231.43418239437995</v>
      </c>
      <c r="F16" s="263">
        <f t="shared" si="0"/>
        <v>221.52778866697318</v>
      </c>
      <c r="G16" s="263">
        <f t="shared" si="0"/>
        <v>209.86834857310333</v>
      </c>
      <c r="H16" s="263">
        <f t="shared" si="0"/>
        <v>201.3044099595557</v>
      </c>
      <c r="I16" s="263">
        <f t="shared" si="0"/>
        <v>195.72767264381085</v>
      </c>
      <c r="J16" s="263">
        <f t="shared" si="0"/>
        <v>200.73562080490851</v>
      </c>
      <c r="K16" s="263">
        <f t="shared" si="0"/>
        <v>185.11941316831388</v>
      </c>
      <c r="L16" s="263">
        <f t="shared" si="0"/>
        <v>175.99610239033174</v>
      </c>
      <c r="M16" s="263">
        <f t="shared" si="0"/>
        <v>172.95749047452838</v>
      </c>
      <c r="N16" s="263">
        <f t="shared" si="0"/>
        <v>168.24949981273218</v>
      </c>
      <c r="O16" s="263">
        <f t="shared" si="0"/>
        <v>166.94389816299068</v>
      </c>
      <c r="P16" s="263">
        <f t="shared" si="0"/>
        <v>170.17863857865197</v>
      </c>
      <c r="Q16" s="263">
        <f t="shared" si="0"/>
        <v>169.7853817205858</v>
      </c>
      <c r="R16" s="263">
        <f t="shared" si="0"/>
        <v>174.86371327910959</v>
      </c>
      <c r="S16" s="263">
        <f t="shared" si="0"/>
        <v>177.0896879347965</v>
      </c>
      <c r="T16" s="263">
        <f t="shared" si="0"/>
        <v>175.31203553169695</v>
      </c>
      <c r="U16" s="263">
        <f t="shared" si="0"/>
        <v>179.80423325476659</v>
      </c>
      <c r="V16" s="263">
        <f t="shared" si="0"/>
        <v>184.73584204787625</v>
      </c>
      <c r="W16" s="263">
        <f t="shared" si="0"/>
        <v>208.9737319251625</v>
      </c>
      <c r="DA16" s="70"/>
    </row>
    <row r="17" spans="1:105" ht="12" customHeight="1" x14ac:dyDescent="0.25">
      <c r="A17" s="60" t="s">
        <v>2150</v>
      </c>
      <c r="B17" s="331">
        <v>156.61379030694621</v>
      </c>
      <c r="C17" s="331">
        <v>158.507689281887</v>
      </c>
      <c r="D17" s="331">
        <v>167.3552265038403</v>
      </c>
      <c r="E17" s="331">
        <v>170.04017345030471</v>
      </c>
      <c r="F17" s="331">
        <v>151.72378815782929</v>
      </c>
      <c r="G17" s="331">
        <v>129.75474992754141</v>
      </c>
      <c r="H17" s="331">
        <v>118.8389730111204</v>
      </c>
      <c r="I17" s="331">
        <v>108.68472070637461</v>
      </c>
      <c r="J17" s="331">
        <v>117.2203169134586</v>
      </c>
      <c r="K17" s="331">
        <v>96.129485246192147</v>
      </c>
      <c r="L17" s="331">
        <v>75.037319694816958</v>
      </c>
      <c r="M17" s="331">
        <v>70.506306546658806</v>
      </c>
      <c r="N17" s="331">
        <v>72.055623076989164</v>
      </c>
      <c r="O17" s="331">
        <v>71.824591036263826</v>
      </c>
      <c r="P17" s="331">
        <v>75.052559177560937</v>
      </c>
      <c r="Q17" s="331">
        <v>71.620172925793554</v>
      </c>
      <c r="R17" s="331">
        <v>80.500238602495784</v>
      </c>
      <c r="S17" s="331">
        <v>79.127964770263645</v>
      </c>
      <c r="T17" s="331">
        <v>72.851599314308856</v>
      </c>
      <c r="U17" s="331">
        <v>61.58530867457393</v>
      </c>
      <c r="V17" s="331">
        <v>50.857253676728973</v>
      </c>
      <c r="W17" s="331">
        <v>97.277289416295048</v>
      </c>
      <c r="DA17" s="72" t="s">
        <v>2151</v>
      </c>
    </row>
    <row r="18" spans="1:105" ht="12" customHeight="1" x14ac:dyDescent="0.25">
      <c r="A18" s="59" t="s">
        <v>30</v>
      </c>
      <c r="B18" s="232">
        <v>1.9914362557158161</v>
      </c>
      <c r="C18" s="232">
        <v>1.980500843024793</v>
      </c>
      <c r="D18" s="232">
        <v>2.0702386466384048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3.1255218866702501</v>
      </c>
      <c r="C19" s="232">
        <v>3.2529364280714579</v>
      </c>
      <c r="D19" s="232">
        <v>2.9919317361344762</v>
      </c>
      <c r="E19" s="232">
        <v>3.425655340938571</v>
      </c>
      <c r="F19" s="232">
        <v>3.2830182505857901</v>
      </c>
      <c r="G19" s="232">
        <v>3.0382183931637798</v>
      </c>
      <c r="H19" s="232">
        <v>2.8106812940112271</v>
      </c>
      <c r="I19" s="232">
        <v>2.5593115276082292</v>
      </c>
      <c r="J19" s="232">
        <v>2.304586925403155</v>
      </c>
      <c r="K19" s="232">
        <v>1.606109492067934</v>
      </c>
      <c r="L19" s="232">
        <v>0.85703183437203334</v>
      </c>
      <c r="M19" s="232">
        <v>1.809814284071906</v>
      </c>
      <c r="N19" s="232">
        <v>1.6590830971425179</v>
      </c>
      <c r="O19" s="232">
        <v>1.4766078940169409</v>
      </c>
      <c r="P19" s="232">
        <v>1.191333366032993</v>
      </c>
      <c r="Q19" s="232">
        <v>0.94964334965664876</v>
      </c>
      <c r="R19" s="232">
        <v>1.4055020270303711</v>
      </c>
      <c r="S19" s="232">
        <v>1.865440017791417</v>
      </c>
      <c r="T19" s="232">
        <v>1.680922140298482</v>
      </c>
      <c r="U19" s="232">
        <v>1.5621627217032219</v>
      </c>
      <c r="V19" s="232">
        <v>1.2188601457178829</v>
      </c>
      <c r="W19" s="232">
        <v>1.3795306027485761</v>
      </c>
      <c r="DA19" s="71" t="s">
        <v>2153</v>
      </c>
    </row>
    <row r="20" spans="1:105" ht="12" customHeight="1" x14ac:dyDescent="0.25">
      <c r="A20" s="59" t="s">
        <v>160</v>
      </c>
      <c r="B20" s="232">
        <v>2.9499242190317041</v>
      </c>
      <c r="C20" s="232">
        <v>3.0638256689168508</v>
      </c>
      <c r="D20" s="232">
        <v>3.1550053128959612</v>
      </c>
      <c r="E20" s="232">
        <v>3.808352841684723</v>
      </c>
      <c r="F20" s="232">
        <v>3.9617407177168809</v>
      </c>
      <c r="G20" s="232">
        <v>3.566847075071462</v>
      </c>
      <c r="H20" s="232">
        <v>2.660513613289222</v>
      </c>
      <c r="I20" s="232">
        <v>3.0442129623914531</v>
      </c>
      <c r="J20" s="232">
        <v>2.7089378602484531</v>
      </c>
      <c r="K20" s="232">
        <v>2.3273501195409101</v>
      </c>
      <c r="L20" s="232">
        <v>2.857496567860772</v>
      </c>
      <c r="M20" s="232">
        <v>2.0170780056868298</v>
      </c>
      <c r="N20" s="232">
        <v>1.618494015478791</v>
      </c>
      <c r="O20" s="232">
        <v>1.5646243192786209</v>
      </c>
      <c r="P20" s="232">
        <v>1.9209267001173129</v>
      </c>
      <c r="Q20" s="232">
        <v>1.8959638933288161</v>
      </c>
      <c r="R20" s="232">
        <v>1.576321512469175</v>
      </c>
      <c r="S20" s="232">
        <v>1.5099286904171341</v>
      </c>
      <c r="T20" s="232">
        <v>1.349127124421974</v>
      </c>
      <c r="U20" s="232">
        <v>1.1462538175693311</v>
      </c>
      <c r="V20" s="232">
        <v>1.224387672180699</v>
      </c>
      <c r="W20" s="232">
        <v>2.6719456587350598</v>
      </c>
      <c r="DA20" s="71" t="s">
        <v>2154</v>
      </c>
    </row>
    <row r="21" spans="1:105" ht="12" customHeight="1" x14ac:dyDescent="0.25">
      <c r="A21" s="59" t="s">
        <v>70</v>
      </c>
      <c r="B21" s="232">
        <v>34.131105845220787</v>
      </c>
      <c r="C21" s="232">
        <v>36.458028950028762</v>
      </c>
      <c r="D21" s="232">
        <v>44.99001507651807</v>
      </c>
      <c r="E21" s="232">
        <v>46.457046616094253</v>
      </c>
      <c r="F21" s="232">
        <v>46.390491020907703</v>
      </c>
      <c r="G21" s="232">
        <v>41.472175415016537</v>
      </c>
      <c r="H21" s="232">
        <v>36.720661664412461</v>
      </c>
      <c r="I21" s="232">
        <v>27.994273794797881</v>
      </c>
      <c r="J21" s="232">
        <v>37.286303228371587</v>
      </c>
      <c r="K21" s="232">
        <v>21.731388853836201</v>
      </c>
      <c r="L21" s="232">
        <v>8.1976800597118089</v>
      </c>
      <c r="M21" s="232">
        <v>4.9243217670260364</v>
      </c>
      <c r="N21" s="232">
        <v>5.7707238161478864</v>
      </c>
      <c r="O21" s="232">
        <v>5.8850239948907861</v>
      </c>
      <c r="P21" s="232">
        <v>5.9278883598098373</v>
      </c>
      <c r="Q21" s="232">
        <v>8.3128066902504543</v>
      </c>
      <c r="R21" s="232">
        <v>13.03655731704111</v>
      </c>
      <c r="S21" s="232">
        <v>8.0096846517426279</v>
      </c>
      <c r="T21" s="232">
        <v>6.4650906038321221</v>
      </c>
      <c r="U21" s="232">
        <v>2.507349451057125</v>
      </c>
      <c r="V21" s="232">
        <v>1.8332428349482219</v>
      </c>
      <c r="W21" s="232">
        <v>4.2085722259331382</v>
      </c>
      <c r="DA21" s="71" t="s">
        <v>2155</v>
      </c>
    </row>
    <row r="22" spans="1:105" ht="12" customHeight="1" x14ac:dyDescent="0.25">
      <c r="A22" s="59" t="s">
        <v>162</v>
      </c>
      <c r="B22" s="232">
        <v>114.4158021003077</v>
      </c>
      <c r="C22" s="232">
        <v>113.75239739184509</v>
      </c>
      <c r="D22" s="232">
        <v>114.14803573165339</v>
      </c>
      <c r="E22" s="232">
        <v>116.3491186515871</v>
      </c>
      <c r="F22" s="232">
        <v>98.088538168618925</v>
      </c>
      <c r="G22" s="232">
        <v>81.677509044289565</v>
      </c>
      <c r="H22" s="232">
        <v>76.647116439407526</v>
      </c>
      <c r="I22" s="232">
        <v>75.086922421577071</v>
      </c>
      <c r="J22" s="232">
        <v>74.920488899435398</v>
      </c>
      <c r="K22" s="232">
        <v>70.464636780747099</v>
      </c>
      <c r="L22" s="232">
        <v>63.125111232872349</v>
      </c>
      <c r="M22" s="232">
        <v>61.755092489874038</v>
      </c>
      <c r="N22" s="232">
        <v>63.00732214821997</v>
      </c>
      <c r="O22" s="232">
        <v>62.898334828077473</v>
      </c>
      <c r="P22" s="232">
        <v>66.012410751600797</v>
      </c>
      <c r="Q22" s="232">
        <v>60.461758992557641</v>
      </c>
      <c r="R22" s="232">
        <v>64.481857745955125</v>
      </c>
      <c r="S22" s="232">
        <v>67.742911410312459</v>
      </c>
      <c r="T22" s="232">
        <v>63.356459445756293</v>
      </c>
      <c r="U22" s="232">
        <v>56.369542684244252</v>
      </c>
      <c r="V22" s="232">
        <v>46.580763023882163</v>
      </c>
      <c r="W22" s="232">
        <v>89.01724092887828</v>
      </c>
      <c r="DA22" s="71" t="s">
        <v>2156</v>
      </c>
    </row>
    <row r="23" spans="1:105" ht="12" customHeight="1" x14ac:dyDescent="0.25">
      <c r="A23" s="60" t="s">
        <v>2157</v>
      </c>
      <c r="B23" s="331">
        <v>53.502155562441807</v>
      </c>
      <c r="C23" s="331">
        <v>56.336870023415933</v>
      </c>
      <c r="D23" s="331">
        <v>56.464041408091568</v>
      </c>
      <c r="E23" s="331">
        <v>57.139243742854397</v>
      </c>
      <c r="F23" s="331">
        <v>65.571870401860949</v>
      </c>
      <c r="G23" s="331">
        <v>75.868411049779624</v>
      </c>
      <c r="H23" s="331">
        <v>78.304586074176271</v>
      </c>
      <c r="I23" s="331">
        <v>82.916843323681803</v>
      </c>
      <c r="J23" s="331">
        <v>79.371927600422367</v>
      </c>
      <c r="K23" s="331">
        <v>84.994155741678341</v>
      </c>
      <c r="L23" s="331">
        <v>96.980034368267738</v>
      </c>
      <c r="M23" s="331">
        <v>98.551445812795009</v>
      </c>
      <c r="N23" s="331">
        <v>92.449908304840463</v>
      </c>
      <c r="O23" s="331">
        <v>91.406347105629109</v>
      </c>
      <c r="P23" s="331">
        <v>91.405236801503534</v>
      </c>
      <c r="Q23" s="331">
        <v>94.408348566610428</v>
      </c>
      <c r="R23" s="331">
        <v>90.564986700612323</v>
      </c>
      <c r="S23" s="331">
        <v>94.09976262268394</v>
      </c>
      <c r="T23" s="331">
        <v>98.594794237188239</v>
      </c>
      <c r="U23" s="331">
        <v>114.1449114827408</v>
      </c>
      <c r="V23" s="331">
        <v>129.6193456647224</v>
      </c>
      <c r="W23" s="331">
        <v>107.118283282261</v>
      </c>
      <c r="DA23" s="72" t="s">
        <v>2158</v>
      </c>
    </row>
    <row r="24" spans="1:105" ht="12" customHeight="1" x14ac:dyDescent="0.25">
      <c r="A24" s="60" t="s">
        <v>2159</v>
      </c>
      <c r="B24" s="331">
        <v>3.951880221521062</v>
      </c>
      <c r="C24" s="331">
        <v>4.0766908885758637</v>
      </c>
      <c r="D24" s="331">
        <v>4.1935976394119061</v>
      </c>
      <c r="E24" s="331">
        <v>4.2547652012208346</v>
      </c>
      <c r="F24" s="331">
        <v>4.2321301072829147</v>
      </c>
      <c r="G24" s="331">
        <v>4.2451875957822693</v>
      </c>
      <c r="H24" s="331">
        <v>4.1608508742590278</v>
      </c>
      <c r="I24" s="331">
        <v>4.1261086137544281</v>
      </c>
      <c r="J24" s="331">
        <v>4.1433762910275114</v>
      </c>
      <c r="K24" s="331">
        <v>3.9957721804434061</v>
      </c>
      <c r="L24" s="331">
        <v>3.9787483272470521</v>
      </c>
      <c r="M24" s="331">
        <v>3.8997381150745691</v>
      </c>
      <c r="N24" s="331">
        <v>3.7439684309025569</v>
      </c>
      <c r="O24" s="331">
        <v>3.7129600210977518</v>
      </c>
      <c r="P24" s="331">
        <v>3.7208425995874759</v>
      </c>
      <c r="Q24" s="331">
        <v>3.7568602281818388</v>
      </c>
      <c r="R24" s="331">
        <v>3.79848797600151</v>
      </c>
      <c r="S24" s="331">
        <v>3.8619605418489038</v>
      </c>
      <c r="T24" s="331">
        <v>3.8656419801998521</v>
      </c>
      <c r="U24" s="331">
        <v>4.0740130974518536</v>
      </c>
      <c r="V24" s="331">
        <v>4.2592427064248453</v>
      </c>
      <c r="W24" s="331">
        <v>4.5781592266064246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178.38985507575762</v>
      </c>
      <c r="C25" s="263">
        <f t="shared" si="1"/>
        <v>182.4343751615657</v>
      </c>
      <c r="D25" s="263">
        <f t="shared" si="1"/>
        <v>190.01072129278643</v>
      </c>
      <c r="E25" s="263">
        <f t="shared" si="1"/>
        <v>192.86181866198328</v>
      </c>
      <c r="F25" s="263">
        <f t="shared" si="1"/>
        <v>184.60649055581095</v>
      </c>
      <c r="G25" s="263">
        <f t="shared" si="1"/>
        <v>174.89029047758601</v>
      </c>
      <c r="H25" s="263">
        <f t="shared" si="1"/>
        <v>167.75367496629656</v>
      </c>
      <c r="I25" s="263">
        <f t="shared" si="1"/>
        <v>163.10639386984235</v>
      </c>
      <c r="J25" s="263">
        <f t="shared" si="1"/>
        <v>167.27968400409043</v>
      </c>
      <c r="K25" s="263">
        <f t="shared" si="1"/>
        <v>154.26617764026159</v>
      </c>
      <c r="L25" s="263">
        <f t="shared" si="1"/>
        <v>146.66341865860983</v>
      </c>
      <c r="M25" s="263">
        <f t="shared" si="1"/>
        <v>144.13124206210702</v>
      </c>
      <c r="N25" s="263">
        <f t="shared" si="1"/>
        <v>140.20791651061012</v>
      </c>
      <c r="O25" s="263">
        <f t="shared" si="1"/>
        <v>139.11991513582561</v>
      </c>
      <c r="P25" s="263">
        <f t="shared" si="1"/>
        <v>141.81553214887657</v>
      </c>
      <c r="Q25" s="263">
        <f t="shared" si="1"/>
        <v>141.4878181004882</v>
      </c>
      <c r="R25" s="263">
        <f t="shared" si="1"/>
        <v>145.71976106592467</v>
      </c>
      <c r="S25" s="263">
        <f t="shared" si="1"/>
        <v>147.57473994566374</v>
      </c>
      <c r="T25" s="263">
        <f t="shared" si="1"/>
        <v>146.09336294308085</v>
      </c>
      <c r="U25" s="263">
        <f t="shared" si="1"/>
        <v>149.8368610456389</v>
      </c>
      <c r="V25" s="263">
        <f t="shared" si="1"/>
        <v>153.94653503989676</v>
      </c>
      <c r="W25" s="263">
        <f t="shared" si="1"/>
        <v>174.14477660430208</v>
      </c>
      <c r="DA25" s="70"/>
    </row>
    <row r="26" spans="1:105" ht="12" customHeight="1" x14ac:dyDescent="0.25">
      <c r="A26" s="60" t="s">
        <v>2162</v>
      </c>
      <c r="B26" s="331">
        <v>130.51149192245521</v>
      </c>
      <c r="C26" s="331">
        <v>132.08974106823919</v>
      </c>
      <c r="D26" s="331">
        <v>139.46268875320021</v>
      </c>
      <c r="E26" s="331">
        <v>141.70014454192059</v>
      </c>
      <c r="F26" s="331">
        <v>126.43649013152439</v>
      </c>
      <c r="G26" s="331">
        <v>108.1289582729511</v>
      </c>
      <c r="H26" s="331">
        <v>99.032477509267096</v>
      </c>
      <c r="I26" s="331">
        <v>90.570600588645505</v>
      </c>
      <c r="J26" s="331">
        <v>97.683597427882177</v>
      </c>
      <c r="K26" s="331">
        <v>80.107904371826805</v>
      </c>
      <c r="L26" s="331">
        <v>62.53109974568082</v>
      </c>
      <c r="M26" s="331">
        <v>58.755255455549033</v>
      </c>
      <c r="N26" s="331">
        <v>60.04635256415763</v>
      </c>
      <c r="O26" s="331">
        <v>59.853825863553183</v>
      </c>
      <c r="P26" s="331">
        <v>62.5437993146341</v>
      </c>
      <c r="Q26" s="331">
        <v>59.683477438161297</v>
      </c>
      <c r="R26" s="331">
        <v>67.083532168746473</v>
      </c>
      <c r="S26" s="331">
        <v>65.939970641886376</v>
      </c>
      <c r="T26" s="331">
        <v>60.709666095257411</v>
      </c>
      <c r="U26" s="331">
        <v>51.32109056214496</v>
      </c>
      <c r="V26" s="331">
        <v>42.381044730607471</v>
      </c>
      <c r="W26" s="331">
        <v>81.064407846912573</v>
      </c>
      <c r="DA26" s="72" t="s">
        <v>2163</v>
      </c>
    </row>
    <row r="27" spans="1:105" ht="12" customHeight="1" x14ac:dyDescent="0.25">
      <c r="A27" s="59" t="s">
        <v>30</v>
      </c>
      <c r="B27" s="232">
        <v>1.6595302130965139</v>
      </c>
      <c r="C27" s="232">
        <v>1.6504173691873281</v>
      </c>
      <c r="D27" s="232">
        <v>1.7251988721986711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2.60460157222521</v>
      </c>
      <c r="C28" s="232">
        <v>2.7107803567262159</v>
      </c>
      <c r="D28" s="232">
        <v>2.4932764467787298</v>
      </c>
      <c r="E28" s="232">
        <v>2.8547127841154758</v>
      </c>
      <c r="F28" s="232">
        <v>2.735848542154824</v>
      </c>
      <c r="G28" s="232">
        <v>2.5318486609698172</v>
      </c>
      <c r="H28" s="232">
        <v>2.342234411676023</v>
      </c>
      <c r="I28" s="232">
        <v>2.132759606340191</v>
      </c>
      <c r="J28" s="232">
        <v>1.9204891045026291</v>
      </c>
      <c r="K28" s="232">
        <v>1.3384245767232781</v>
      </c>
      <c r="L28" s="232">
        <v>0.71419319531002801</v>
      </c>
      <c r="M28" s="232">
        <v>1.508178570059922</v>
      </c>
      <c r="N28" s="232">
        <v>1.382569247618765</v>
      </c>
      <c r="O28" s="232">
        <v>1.2305065783474509</v>
      </c>
      <c r="P28" s="232">
        <v>0.9927778050274938</v>
      </c>
      <c r="Q28" s="232">
        <v>0.79136945804720726</v>
      </c>
      <c r="R28" s="232">
        <v>1.171251689191976</v>
      </c>
      <c r="S28" s="232">
        <v>1.5545333481595141</v>
      </c>
      <c r="T28" s="232">
        <v>1.4007684502487361</v>
      </c>
      <c r="U28" s="232">
        <v>1.301802268086018</v>
      </c>
      <c r="V28" s="232">
        <v>1.0157167880982361</v>
      </c>
      <c r="W28" s="232">
        <v>1.1496088356238141</v>
      </c>
      <c r="DA28" s="71" t="s">
        <v>2165</v>
      </c>
    </row>
    <row r="29" spans="1:105" ht="12" customHeight="1" x14ac:dyDescent="0.25">
      <c r="A29" s="59" t="s">
        <v>160</v>
      </c>
      <c r="B29" s="232">
        <v>2.4582701825264208</v>
      </c>
      <c r="C29" s="232">
        <v>2.5531880574307091</v>
      </c>
      <c r="D29" s="232">
        <v>2.6291710940799669</v>
      </c>
      <c r="E29" s="232">
        <v>3.1736273680706031</v>
      </c>
      <c r="F29" s="232">
        <v>3.3014505980974</v>
      </c>
      <c r="G29" s="232">
        <v>2.9723725625595518</v>
      </c>
      <c r="H29" s="232">
        <v>2.2170946777410192</v>
      </c>
      <c r="I29" s="232">
        <v>2.5368441353262101</v>
      </c>
      <c r="J29" s="232">
        <v>2.2574482168737111</v>
      </c>
      <c r="K29" s="232">
        <v>1.939458432950758</v>
      </c>
      <c r="L29" s="232">
        <v>2.381247139883977</v>
      </c>
      <c r="M29" s="232">
        <v>1.680898338072359</v>
      </c>
      <c r="N29" s="232">
        <v>1.3487450128989931</v>
      </c>
      <c r="O29" s="232">
        <v>1.3038535993988509</v>
      </c>
      <c r="P29" s="232">
        <v>1.6007722500977599</v>
      </c>
      <c r="Q29" s="232">
        <v>1.5799699111073471</v>
      </c>
      <c r="R29" s="232">
        <v>1.313601260390979</v>
      </c>
      <c r="S29" s="232">
        <v>1.2582739086809449</v>
      </c>
      <c r="T29" s="232">
        <v>1.1242726036849791</v>
      </c>
      <c r="U29" s="232">
        <v>0.95521151464110954</v>
      </c>
      <c r="V29" s="232">
        <v>1.020323060150583</v>
      </c>
      <c r="W29" s="232">
        <v>2.2266213822792169</v>
      </c>
      <c r="DA29" s="71" t="s">
        <v>2166</v>
      </c>
    </row>
    <row r="30" spans="1:105" ht="12" customHeight="1" x14ac:dyDescent="0.25">
      <c r="A30" s="59" t="s">
        <v>70</v>
      </c>
      <c r="B30" s="232">
        <v>28.44258820435067</v>
      </c>
      <c r="C30" s="232">
        <v>30.381690791690641</v>
      </c>
      <c r="D30" s="232">
        <v>37.491679230431721</v>
      </c>
      <c r="E30" s="232">
        <v>38.714205513411883</v>
      </c>
      <c r="F30" s="232">
        <v>38.658742517423093</v>
      </c>
      <c r="G30" s="232">
        <v>34.56014617918045</v>
      </c>
      <c r="H30" s="232">
        <v>30.600551387010398</v>
      </c>
      <c r="I30" s="232">
        <v>23.3285614956649</v>
      </c>
      <c r="J30" s="232">
        <v>31.071919356976331</v>
      </c>
      <c r="K30" s="232">
        <v>18.109490711530171</v>
      </c>
      <c r="L30" s="232">
        <v>6.8314000497598419</v>
      </c>
      <c r="M30" s="232">
        <v>4.1036014725216967</v>
      </c>
      <c r="N30" s="232">
        <v>4.8089365134565716</v>
      </c>
      <c r="O30" s="232">
        <v>4.9041866624089892</v>
      </c>
      <c r="P30" s="232">
        <v>4.9399069665081967</v>
      </c>
      <c r="Q30" s="232">
        <v>6.9273389085420449</v>
      </c>
      <c r="R30" s="232">
        <v>10.86379776420093</v>
      </c>
      <c r="S30" s="232">
        <v>6.6747372097855244</v>
      </c>
      <c r="T30" s="232">
        <v>5.3875755031934336</v>
      </c>
      <c r="U30" s="232">
        <v>2.0894578758809379</v>
      </c>
      <c r="V30" s="232">
        <v>1.527702362456852</v>
      </c>
      <c r="W30" s="232">
        <v>3.5071435216109492</v>
      </c>
      <c r="DA30" s="71" t="s">
        <v>2167</v>
      </c>
    </row>
    <row r="31" spans="1:105" ht="12" customHeight="1" x14ac:dyDescent="0.25">
      <c r="A31" s="59" t="s">
        <v>162</v>
      </c>
      <c r="B31" s="232">
        <v>95.346501750256422</v>
      </c>
      <c r="C31" s="232">
        <v>94.793664493204275</v>
      </c>
      <c r="D31" s="232">
        <v>95.12336310971115</v>
      </c>
      <c r="E31" s="232">
        <v>96.957598876322621</v>
      </c>
      <c r="F31" s="232">
        <v>81.740448473849128</v>
      </c>
      <c r="G31" s="232">
        <v>68.064590870241318</v>
      </c>
      <c r="H31" s="232">
        <v>63.872597032839643</v>
      </c>
      <c r="I31" s="232">
        <v>62.572435351314212</v>
      </c>
      <c r="J31" s="232">
        <v>62.433740749529512</v>
      </c>
      <c r="K31" s="232">
        <v>58.720530650622592</v>
      </c>
      <c r="L31" s="232">
        <v>52.604259360726971</v>
      </c>
      <c r="M31" s="232">
        <v>51.462577074895052</v>
      </c>
      <c r="N31" s="232">
        <v>52.506101790183301</v>
      </c>
      <c r="O31" s="232">
        <v>52.415279023397893</v>
      </c>
      <c r="P31" s="232">
        <v>55.010342293000647</v>
      </c>
      <c r="Q31" s="232">
        <v>50.384799160464702</v>
      </c>
      <c r="R31" s="232">
        <v>53.734881454962597</v>
      </c>
      <c r="S31" s="232">
        <v>56.452426175260392</v>
      </c>
      <c r="T31" s="232">
        <v>52.79704953813026</v>
      </c>
      <c r="U31" s="232">
        <v>46.974618903536893</v>
      </c>
      <c r="V31" s="232">
        <v>38.817302519901801</v>
      </c>
      <c r="W31" s="232">
        <v>74.181034107398588</v>
      </c>
      <c r="DA31" s="71" t="s">
        <v>2168</v>
      </c>
    </row>
    <row r="32" spans="1:105" ht="12" customHeight="1" x14ac:dyDescent="0.25">
      <c r="A32" s="60" t="s">
        <v>2169</v>
      </c>
      <c r="B32" s="331">
        <v>44.58512963536819</v>
      </c>
      <c r="C32" s="331">
        <v>46.947391686179948</v>
      </c>
      <c r="D32" s="331">
        <v>47.053367840076312</v>
      </c>
      <c r="E32" s="331">
        <v>47.616036452378673</v>
      </c>
      <c r="F32" s="331">
        <v>54.643225334884107</v>
      </c>
      <c r="G32" s="331">
        <v>63.223675874816358</v>
      </c>
      <c r="H32" s="331">
        <v>65.253821728480247</v>
      </c>
      <c r="I32" s="331">
        <v>69.097369436401507</v>
      </c>
      <c r="J32" s="331">
        <v>66.143273000351996</v>
      </c>
      <c r="K32" s="331">
        <v>70.828463118065287</v>
      </c>
      <c r="L32" s="331">
        <v>80.816695306889812</v>
      </c>
      <c r="M32" s="331">
        <v>82.126204843995851</v>
      </c>
      <c r="N32" s="331">
        <v>77.041590254033707</v>
      </c>
      <c r="O32" s="331">
        <v>76.171955921357608</v>
      </c>
      <c r="P32" s="331">
        <v>76.171030667919581</v>
      </c>
      <c r="Q32" s="331">
        <v>78.673623805508697</v>
      </c>
      <c r="R32" s="331">
        <v>75.470822250510295</v>
      </c>
      <c r="S32" s="331">
        <v>78.416468852236619</v>
      </c>
      <c r="T32" s="331">
        <v>82.162328530990223</v>
      </c>
      <c r="U32" s="331">
        <v>95.120759568950717</v>
      </c>
      <c r="V32" s="331">
        <v>108.0161213872686</v>
      </c>
      <c r="W32" s="331">
        <v>89.265236068550848</v>
      </c>
      <c r="DA32" s="72" t="s">
        <v>2170</v>
      </c>
    </row>
    <row r="33" spans="1:105" ht="12" customHeight="1" x14ac:dyDescent="0.25">
      <c r="A33" s="60" t="s">
        <v>2171</v>
      </c>
      <c r="B33" s="331">
        <v>3.2932335179342211</v>
      </c>
      <c r="C33" s="331">
        <v>3.3972424071465541</v>
      </c>
      <c r="D33" s="331">
        <v>3.4946646995099222</v>
      </c>
      <c r="E33" s="331">
        <v>3.5456376676840291</v>
      </c>
      <c r="F33" s="331">
        <v>3.5267750894024279</v>
      </c>
      <c r="G33" s="331">
        <v>3.5376563298185579</v>
      </c>
      <c r="H33" s="331">
        <v>3.46737572854919</v>
      </c>
      <c r="I33" s="331">
        <v>3.4384238447953579</v>
      </c>
      <c r="J33" s="331">
        <v>3.4528135758562599</v>
      </c>
      <c r="K33" s="331">
        <v>3.3298101503695059</v>
      </c>
      <c r="L33" s="331">
        <v>3.3156236060392099</v>
      </c>
      <c r="M33" s="331">
        <v>3.249781762562141</v>
      </c>
      <c r="N33" s="331">
        <v>3.1199736924187982</v>
      </c>
      <c r="O33" s="331">
        <v>3.094133350914793</v>
      </c>
      <c r="P33" s="331">
        <v>3.1007021663228969</v>
      </c>
      <c r="Q33" s="331">
        <v>3.1307168568181991</v>
      </c>
      <c r="R33" s="331">
        <v>3.165406646667924</v>
      </c>
      <c r="S33" s="331">
        <v>3.2183004515407521</v>
      </c>
      <c r="T33" s="331">
        <v>3.2213683168332108</v>
      </c>
      <c r="U33" s="331">
        <v>3.3950109145432128</v>
      </c>
      <c r="V33" s="331">
        <v>3.549368922020705</v>
      </c>
      <c r="W33" s="331">
        <v>3.8151326888386872</v>
      </c>
      <c r="DA33" s="72" t="s">
        <v>2172</v>
      </c>
    </row>
    <row r="34" spans="1:105" ht="12" customHeight="1" x14ac:dyDescent="0.25">
      <c r="A34" s="57" t="s">
        <v>2173</v>
      </c>
      <c r="B34" s="263">
        <v>1791.562719248393</v>
      </c>
      <c r="C34" s="263">
        <v>1827.1744965281409</v>
      </c>
      <c r="D34" s="263">
        <v>1911.4331198077709</v>
      </c>
      <c r="E34" s="263">
        <v>1939.6621381225079</v>
      </c>
      <c r="F34" s="263">
        <v>1853.5651272875921</v>
      </c>
      <c r="G34" s="263">
        <v>1704.2621418855799</v>
      </c>
      <c r="H34" s="263">
        <v>1608.853401294527</v>
      </c>
      <c r="I34" s="263">
        <v>1541.1879881613311</v>
      </c>
      <c r="J34" s="263">
        <v>1611.036922875104</v>
      </c>
      <c r="K34" s="263">
        <v>1421.1605041440309</v>
      </c>
      <c r="L34" s="263">
        <v>1259.6664446574939</v>
      </c>
      <c r="M34" s="263">
        <v>1237.481022837585</v>
      </c>
      <c r="N34" s="263">
        <v>1234.3989472382671</v>
      </c>
      <c r="O34" s="263">
        <v>1226.2077338931949</v>
      </c>
      <c r="P34" s="263">
        <v>1286.8283966632589</v>
      </c>
      <c r="Q34" s="263">
        <v>1255.914749203271</v>
      </c>
      <c r="R34" s="263">
        <v>1336.073208679853</v>
      </c>
      <c r="S34" s="263">
        <v>1344.880114999992</v>
      </c>
      <c r="T34" s="263">
        <v>1303.6332768175489</v>
      </c>
      <c r="U34" s="263">
        <v>1246.352600768329</v>
      </c>
      <c r="V34" s="263">
        <v>1183.8327577619409</v>
      </c>
      <c r="W34" s="263">
        <v>1576.27144955996</v>
      </c>
      <c r="DA34" s="70" t="s">
        <v>2174</v>
      </c>
    </row>
    <row r="35" spans="1:105" ht="12" customHeight="1" x14ac:dyDescent="0.25">
      <c r="A35" s="64" t="s">
        <v>30</v>
      </c>
      <c r="B35" s="231">
        <v>22.56490964055229</v>
      </c>
      <c r="C35" s="231">
        <v>22.579790478508251</v>
      </c>
      <c r="D35" s="231">
        <v>23.347925226930421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35.415202846616801</v>
      </c>
      <c r="C37" s="231">
        <v>37.086893067705233</v>
      </c>
      <c r="D37" s="231">
        <v>33.742679170238212</v>
      </c>
      <c r="E37" s="231">
        <v>38.694225695702812</v>
      </c>
      <c r="F37" s="231">
        <v>35.853990804984683</v>
      </c>
      <c r="G37" s="231">
        <v>35.273802784705047</v>
      </c>
      <c r="H37" s="231">
        <v>33.776728351263102</v>
      </c>
      <c r="I37" s="231">
        <v>31.310811385387151</v>
      </c>
      <c r="J37" s="231">
        <v>27.04361274740727</v>
      </c>
      <c r="K37" s="231">
        <v>20.73757128925056</v>
      </c>
      <c r="L37" s="231">
        <v>12.61053708395081</v>
      </c>
      <c r="M37" s="231">
        <v>25.856720339442209</v>
      </c>
      <c r="N37" s="231">
        <v>22.33102957750425</v>
      </c>
      <c r="O37" s="231">
        <v>19.850508408367102</v>
      </c>
      <c r="P37" s="231">
        <v>14.645845316681941</v>
      </c>
      <c r="Q37" s="231">
        <v>12.30104052391698</v>
      </c>
      <c r="R37" s="231">
        <v>17.09483195425172</v>
      </c>
      <c r="S37" s="231">
        <v>22.76676549239626</v>
      </c>
      <c r="T37" s="231">
        <v>21.182054951106029</v>
      </c>
      <c r="U37" s="231">
        <v>22.40856092096924</v>
      </c>
      <c r="V37" s="231">
        <v>20.068212380294209</v>
      </c>
      <c r="W37" s="231">
        <v>17.670421793415461</v>
      </c>
      <c r="DA37" s="73" t="s">
        <v>2177</v>
      </c>
    </row>
    <row r="38" spans="1:105" ht="12" customHeight="1" x14ac:dyDescent="0.25">
      <c r="A38" s="64" t="s">
        <v>160</v>
      </c>
      <c r="B38" s="231">
        <v>33.425510486651589</v>
      </c>
      <c r="C38" s="231">
        <v>34.930831718889522</v>
      </c>
      <c r="D38" s="231">
        <v>35.581805148732357</v>
      </c>
      <c r="E38" s="231">
        <v>43.016955799366947</v>
      </c>
      <c r="F38" s="231">
        <v>43.266349567020967</v>
      </c>
      <c r="G38" s="231">
        <v>41.411196960813903</v>
      </c>
      <c r="H38" s="231">
        <v>31.972122126539659</v>
      </c>
      <c r="I38" s="231">
        <v>37.24313232452262</v>
      </c>
      <c r="J38" s="231">
        <v>31.788545548800901</v>
      </c>
      <c r="K38" s="231">
        <v>30.049999241884819</v>
      </c>
      <c r="L38" s="231">
        <v>42.04577355364377</v>
      </c>
      <c r="M38" s="231">
        <v>28.817886097429</v>
      </c>
      <c r="N38" s="231">
        <v>21.784706138541171</v>
      </c>
      <c r="O38" s="231">
        <v>21.03374113847152</v>
      </c>
      <c r="P38" s="231">
        <v>23.615216459759019</v>
      </c>
      <c r="Q38" s="231">
        <v>24.559039656470571</v>
      </c>
      <c r="R38" s="231">
        <v>19.17247420728917</v>
      </c>
      <c r="S38" s="231">
        <v>18.42792696474234</v>
      </c>
      <c r="T38" s="231">
        <v>17.000956915505579</v>
      </c>
      <c r="U38" s="231">
        <v>16.442524293429969</v>
      </c>
      <c r="V38" s="231">
        <v>20.159221652673189</v>
      </c>
      <c r="W38" s="231">
        <v>34.22497964515167</v>
      </c>
      <c r="DA38" s="73" t="s">
        <v>2178</v>
      </c>
    </row>
    <row r="39" spans="1:105" ht="12" customHeight="1" x14ac:dyDescent="0.25">
      <c r="A39" s="64" t="s">
        <v>70</v>
      </c>
      <c r="B39" s="231">
        <v>386.73862500946558</v>
      </c>
      <c r="C39" s="231">
        <v>415.65983566750361</v>
      </c>
      <c r="D39" s="231">
        <v>507.39247365064131</v>
      </c>
      <c r="E39" s="231">
        <v>524.7519869954051</v>
      </c>
      <c r="F39" s="231">
        <v>506.63265067307162</v>
      </c>
      <c r="G39" s="231">
        <v>481.49314740954111</v>
      </c>
      <c r="H39" s="231">
        <v>441.28226724255057</v>
      </c>
      <c r="I39" s="231">
        <v>342.4840693305303</v>
      </c>
      <c r="J39" s="231">
        <v>437.54320315519681</v>
      </c>
      <c r="K39" s="231">
        <v>280.58873183708931</v>
      </c>
      <c r="L39" s="231">
        <v>120.6222969198182</v>
      </c>
      <c r="M39" s="231">
        <v>70.353522962006465</v>
      </c>
      <c r="N39" s="231">
        <v>77.673146356536492</v>
      </c>
      <c r="O39" s="231">
        <v>79.114244727640269</v>
      </c>
      <c r="P39" s="231">
        <v>72.875433902629354</v>
      </c>
      <c r="Q39" s="231">
        <v>107.6785005667976</v>
      </c>
      <c r="R39" s="231">
        <v>158.56096420412561</v>
      </c>
      <c r="S39" s="231">
        <v>97.754208334271922</v>
      </c>
      <c r="T39" s="231">
        <v>81.469510782893309</v>
      </c>
      <c r="U39" s="231">
        <v>35.966863210583341</v>
      </c>
      <c r="V39" s="231">
        <v>30.183862099063951</v>
      </c>
      <c r="W39" s="231">
        <v>53.907645275953023</v>
      </c>
      <c r="DA39" s="73" t="s">
        <v>2179</v>
      </c>
    </row>
    <row r="40" spans="1:105" ht="12" customHeight="1" x14ac:dyDescent="0.25">
      <c r="A40" s="64" t="s">
        <v>34</v>
      </c>
      <c r="B40" s="231">
        <v>0.94577227650392348</v>
      </c>
      <c r="C40" s="231">
        <v>1.8916237368891351</v>
      </c>
      <c r="D40" s="231">
        <v>1.8916237368894291</v>
      </c>
      <c r="E40" s="231">
        <v>0.94577227650413609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1296.4423181683719</v>
      </c>
      <c r="C41" s="231">
        <v>1296.8968473717121</v>
      </c>
      <c r="D41" s="231">
        <v>1287.3490732052419</v>
      </c>
      <c r="E41" s="231">
        <v>1314.212496160555</v>
      </c>
      <c r="F41" s="231">
        <v>1071.2293618667941</v>
      </c>
      <c r="G41" s="231">
        <v>948.27822531022548</v>
      </c>
      <c r="H41" s="231">
        <v>921.08942995340487</v>
      </c>
      <c r="I41" s="231">
        <v>918.61910521237826</v>
      </c>
      <c r="J41" s="231">
        <v>879.16869887141081</v>
      </c>
      <c r="K41" s="231">
        <v>909.81681873410082</v>
      </c>
      <c r="L41" s="231">
        <v>928.83545768627664</v>
      </c>
      <c r="M41" s="231">
        <v>882.29171915609652</v>
      </c>
      <c r="N41" s="231">
        <v>848.06986275406155</v>
      </c>
      <c r="O41" s="231">
        <v>845.56227109179792</v>
      </c>
      <c r="P41" s="231">
        <v>811.53402096726165</v>
      </c>
      <c r="Q41" s="231">
        <v>783.18091500736534</v>
      </c>
      <c r="R41" s="231">
        <v>784.27956777414772</v>
      </c>
      <c r="S41" s="231">
        <v>826.76846381624534</v>
      </c>
      <c r="T41" s="231">
        <v>798.3832048575598</v>
      </c>
      <c r="U41" s="231">
        <v>808.59715430274946</v>
      </c>
      <c r="V41" s="231">
        <v>766.9400369546496</v>
      </c>
      <c r="W41" s="231">
        <v>1140.2227619781511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16.03038082023081</v>
      </c>
      <c r="C43" s="231">
        <v>18.12867448693315</v>
      </c>
      <c r="D43" s="231">
        <v>22.127539669097349</v>
      </c>
      <c r="E43" s="231">
        <v>18.040701194973771</v>
      </c>
      <c r="F43" s="231">
        <v>17.341269972735549</v>
      </c>
      <c r="G43" s="231">
        <v>15.26491024112573</v>
      </c>
      <c r="H43" s="231">
        <v>15.94240752827948</v>
      </c>
      <c r="I43" s="231">
        <v>15.00091118135899</v>
      </c>
      <c r="J43" s="231">
        <v>31.24247541263631</v>
      </c>
      <c r="K43" s="231">
        <v>16.804561626290329</v>
      </c>
      <c r="L43" s="231">
        <v>9.2161327436468525</v>
      </c>
      <c r="M43" s="231">
        <v>8.4463070510668334</v>
      </c>
      <c r="N43" s="231">
        <v>8.358333759103683</v>
      </c>
      <c r="O43" s="231">
        <v>15.85878934978358</v>
      </c>
      <c r="P43" s="231">
        <v>16.056749052667389</v>
      </c>
      <c r="Q43" s="231">
        <v>33.345282560571057</v>
      </c>
      <c r="R43" s="231">
        <v>34.159055307187188</v>
      </c>
      <c r="S43" s="231">
        <v>30.421972036120209</v>
      </c>
      <c r="T43" s="231">
        <v>33.484725375283347</v>
      </c>
      <c r="U43" s="231">
        <v>32.875801329206944</v>
      </c>
      <c r="V43" s="231">
        <v>21.212728290136312</v>
      </c>
      <c r="W43" s="231">
        <v>18.67757715110557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179.24150440298581</v>
      </c>
      <c r="G44" s="231">
        <v>182.54085917916899</v>
      </c>
      <c r="H44" s="231">
        <v>164.7904460924893</v>
      </c>
      <c r="I44" s="231">
        <v>196.5299587271534</v>
      </c>
      <c r="J44" s="231">
        <v>204.25038713965131</v>
      </c>
      <c r="K44" s="231">
        <v>163.16282141541541</v>
      </c>
      <c r="L44" s="231">
        <v>146.33624667015809</v>
      </c>
      <c r="M44" s="231">
        <v>221.7148672315443</v>
      </c>
      <c r="N44" s="231">
        <v>256.18186865252039</v>
      </c>
      <c r="O44" s="231">
        <v>244.78817917713431</v>
      </c>
      <c r="P44" s="231">
        <v>348.10113096425971</v>
      </c>
      <c r="Q44" s="231">
        <v>294.84997088814993</v>
      </c>
      <c r="R44" s="231">
        <v>322.80631523285211</v>
      </c>
      <c r="S44" s="231">
        <v>348.74077835621648</v>
      </c>
      <c r="T44" s="231">
        <v>352.11282393520099</v>
      </c>
      <c r="U44" s="231">
        <v>330.06169671139048</v>
      </c>
      <c r="V44" s="231">
        <v>325.26869638512352</v>
      </c>
      <c r="W44" s="231">
        <v>311.56806371618262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335.83113593556362</v>
      </c>
      <c r="C45" s="263">
        <f t="shared" si="2"/>
        <v>343.10403069406016</v>
      </c>
      <c r="D45" s="263">
        <f t="shared" si="2"/>
        <v>357.93914038160085</v>
      </c>
      <c r="E45" s="263">
        <f t="shared" si="2"/>
        <v>363.26654850755216</v>
      </c>
      <c r="F45" s="263">
        <f t="shared" si="2"/>
        <v>347.59523407038836</v>
      </c>
      <c r="G45" s="263">
        <f t="shared" si="2"/>
        <v>324.24080971223941</v>
      </c>
      <c r="H45" s="263">
        <f t="shared" si="2"/>
        <v>308.23981143956314</v>
      </c>
      <c r="I45" s="263">
        <f t="shared" si="2"/>
        <v>296.78909049292918</v>
      </c>
      <c r="J45" s="263">
        <f t="shared" si="2"/>
        <v>307.77314439366529</v>
      </c>
      <c r="K45" s="263">
        <f t="shared" si="2"/>
        <v>276.43537335475469</v>
      </c>
      <c r="L45" s="263">
        <f t="shared" si="2"/>
        <v>251.01511231855406</v>
      </c>
      <c r="M45" s="263">
        <f t="shared" si="2"/>
        <v>245.7019666438425</v>
      </c>
      <c r="N45" s="263">
        <f t="shared" si="2"/>
        <v>242.70797302203857</v>
      </c>
      <c r="O45" s="263">
        <f t="shared" si="2"/>
        <v>241.03575589776213</v>
      </c>
      <c r="P45" s="263">
        <f t="shared" si="2"/>
        <v>249.4586099204808</v>
      </c>
      <c r="Q45" s="263">
        <f t="shared" si="2"/>
        <v>245.54547398749267</v>
      </c>
      <c r="R45" s="263">
        <f t="shared" si="2"/>
        <v>258.37734293419186</v>
      </c>
      <c r="S45" s="263">
        <f t="shared" si="2"/>
        <v>260.36222011723373</v>
      </c>
      <c r="T45" s="263">
        <f t="shared" si="2"/>
        <v>253.85367498225688</v>
      </c>
      <c r="U45" s="263">
        <f t="shared" si="2"/>
        <v>248.03194110055443</v>
      </c>
      <c r="V45" s="263">
        <f t="shared" si="2"/>
        <v>240.97725701700261</v>
      </c>
      <c r="W45" s="263">
        <f t="shared" si="2"/>
        <v>307.20874445346254</v>
      </c>
      <c r="DA45" s="70"/>
    </row>
    <row r="46" spans="1:105" ht="12" customHeight="1" x14ac:dyDescent="0.25">
      <c r="A46" s="165" t="s">
        <v>2186</v>
      </c>
      <c r="B46" s="348">
        <v>153.16769812902999</v>
      </c>
      <c r="C46" s="348">
        <v>156.187156788462</v>
      </c>
      <c r="D46" s="348">
        <v>163.35945620209779</v>
      </c>
      <c r="E46" s="348">
        <v>165.82351643794831</v>
      </c>
      <c r="F46" s="348">
        <v>156.67913467831079</v>
      </c>
      <c r="G46" s="348">
        <v>143.9392282784577</v>
      </c>
      <c r="H46" s="348">
        <v>135.96853015002091</v>
      </c>
      <c r="I46" s="348">
        <v>129.87561738478161</v>
      </c>
      <c r="J46" s="348">
        <v>135.57923696318741</v>
      </c>
      <c r="K46" s="348">
        <v>119.9504967532685</v>
      </c>
      <c r="L46" s="348">
        <v>106.4306573857284</v>
      </c>
      <c r="M46" s="348">
        <v>103.7842162301409</v>
      </c>
      <c r="N46" s="348">
        <v>103.10936708868731</v>
      </c>
      <c r="O46" s="348">
        <v>102.4464572292493</v>
      </c>
      <c r="P46" s="348">
        <v>106.3821195479</v>
      </c>
      <c r="Q46" s="348">
        <v>104.2184011817458</v>
      </c>
      <c r="R46" s="348">
        <v>110.6969119924935</v>
      </c>
      <c r="S46" s="348">
        <v>111.1910718377838</v>
      </c>
      <c r="T46" s="348">
        <v>107.6139237192863</v>
      </c>
      <c r="U46" s="348">
        <v>103.1275836226243</v>
      </c>
      <c r="V46" s="348">
        <v>98.098378376817521</v>
      </c>
      <c r="W46" s="348">
        <v>131.67591280053509</v>
      </c>
      <c r="DA46" s="167" t="s">
        <v>2187</v>
      </c>
    </row>
    <row r="47" spans="1:105" ht="12" customHeight="1" x14ac:dyDescent="0.25">
      <c r="A47" s="59" t="s">
        <v>30</v>
      </c>
      <c r="B47" s="232">
        <v>1.9476171712648811</v>
      </c>
      <c r="C47" s="232">
        <v>1.9515065615466149</v>
      </c>
      <c r="D47" s="232">
        <v>2.0208096668893458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3.056748654731666</v>
      </c>
      <c r="C48" s="232">
        <v>3.205313850803543</v>
      </c>
      <c r="D48" s="232">
        <v>2.920496429177911</v>
      </c>
      <c r="E48" s="232">
        <v>3.3407059238556349</v>
      </c>
      <c r="F48" s="232">
        <v>3.3902426566083581</v>
      </c>
      <c r="G48" s="232">
        <v>3.3703491478933998</v>
      </c>
      <c r="H48" s="232">
        <v>3.215815439865036</v>
      </c>
      <c r="I48" s="232">
        <v>3.0583154887622759</v>
      </c>
      <c r="J48" s="232">
        <v>2.6655288527514922</v>
      </c>
      <c r="K48" s="232">
        <v>2.0041055137275872</v>
      </c>
      <c r="L48" s="232">
        <v>1.2155879488191881</v>
      </c>
      <c r="M48" s="232">
        <v>2.664019237346043</v>
      </c>
      <c r="N48" s="232">
        <v>2.3740965769059339</v>
      </c>
      <c r="O48" s="232">
        <v>2.1061483995418979</v>
      </c>
      <c r="P48" s="232">
        <v>1.688637535555422</v>
      </c>
      <c r="Q48" s="232">
        <v>1.3818775849178371</v>
      </c>
      <c r="R48" s="232">
        <v>1.9327238886796121</v>
      </c>
      <c r="S48" s="232">
        <v>2.621327057122425</v>
      </c>
      <c r="T48" s="232">
        <v>2.483001453457609</v>
      </c>
      <c r="U48" s="232">
        <v>2.6159171754075801</v>
      </c>
      <c r="V48" s="232">
        <v>2.3510550633167071</v>
      </c>
      <c r="W48" s="232">
        <v>1.8673521069837959</v>
      </c>
      <c r="DA48" s="71" t="s">
        <v>2189</v>
      </c>
    </row>
    <row r="49" spans="1:105" ht="12" customHeight="1" x14ac:dyDescent="0.25">
      <c r="A49" s="59" t="s">
        <v>160</v>
      </c>
      <c r="B49" s="232">
        <v>2.8850147959424142</v>
      </c>
      <c r="C49" s="232">
        <v>3.0189716492089018</v>
      </c>
      <c r="D49" s="232">
        <v>3.0796764642279442</v>
      </c>
      <c r="E49" s="232">
        <v>3.713913290197731</v>
      </c>
      <c r="F49" s="232">
        <v>4.0911324124468198</v>
      </c>
      <c r="G49" s="232">
        <v>3.9567662506363912</v>
      </c>
      <c r="H49" s="232">
        <v>3.0440024537169821</v>
      </c>
      <c r="I49" s="232">
        <v>3.6377609968698712</v>
      </c>
      <c r="J49" s="232">
        <v>3.1332087964267061</v>
      </c>
      <c r="K49" s="232">
        <v>2.9040705070119919</v>
      </c>
      <c r="L49" s="232">
        <v>4.0529864263780677</v>
      </c>
      <c r="M49" s="232">
        <v>2.9691082989395889</v>
      </c>
      <c r="N49" s="232">
        <v>2.316014856946532</v>
      </c>
      <c r="O49" s="232">
        <v>2.2316899559357202</v>
      </c>
      <c r="P49" s="232">
        <v>2.722788617656223</v>
      </c>
      <c r="Q49" s="232">
        <v>2.7589199744850781</v>
      </c>
      <c r="R49" s="232">
        <v>2.1676199569955621</v>
      </c>
      <c r="S49" s="232">
        <v>2.1217604923056959</v>
      </c>
      <c r="T49" s="232">
        <v>1.9928850542976391</v>
      </c>
      <c r="U49" s="232">
        <v>1.9194575616852889</v>
      </c>
      <c r="V49" s="232">
        <v>2.3617170897384252</v>
      </c>
      <c r="W49" s="232">
        <v>3.616783379538024</v>
      </c>
      <c r="DA49" s="71" t="s">
        <v>2190</v>
      </c>
    </row>
    <row r="50" spans="1:105" ht="12" customHeight="1" x14ac:dyDescent="0.25">
      <c r="A50" s="59" t="s">
        <v>70</v>
      </c>
      <c r="B50" s="232">
        <v>33.380093200380728</v>
      </c>
      <c r="C50" s="232">
        <v>35.924288024222228</v>
      </c>
      <c r="D50" s="232">
        <v>43.915834306229577</v>
      </c>
      <c r="E50" s="232">
        <v>45.305004557960451</v>
      </c>
      <c r="F50" s="232">
        <v>47.905619011416029</v>
      </c>
      <c r="G50" s="232">
        <v>46.005814258050869</v>
      </c>
      <c r="H50" s="232">
        <v>42.013611075039961</v>
      </c>
      <c r="I50" s="232">
        <v>33.452481348877782</v>
      </c>
      <c r="J50" s="232">
        <v>43.126043965679088</v>
      </c>
      <c r="K50" s="232">
        <v>27.11645528403939</v>
      </c>
      <c r="L50" s="232">
        <v>11.62734065317728</v>
      </c>
      <c r="M50" s="232">
        <v>7.2485271188842102</v>
      </c>
      <c r="N50" s="232">
        <v>8.2577272240206341</v>
      </c>
      <c r="O50" s="232">
        <v>8.3940590581474339</v>
      </c>
      <c r="P50" s="232">
        <v>8.4023960684399537</v>
      </c>
      <c r="Q50" s="232">
        <v>12.09641623580627</v>
      </c>
      <c r="R50" s="232">
        <v>17.92673739932065</v>
      </c>
      <c r="S50" s="232">
        <v>11.25525500492336</v>
      </c>
      <c r="T50" s="232">
        <v>9.5500136390611026</v>
      </c>
      <c r="U50" s="232">
        <v>4.1986781547429448</v>
      </c>
      <c r="V50" s="232">
        <v>3.5361356793363359</v>
      </c>
      <c r="W50" s="232">
        <v>5.696782802666128</v>
      </c>
      <c r="DA50" s="71" t="s">
        <v>2191</v>
      </c>
    </row>
    <row r="51" spans="1:105" ht="12" customHeight="1" x14ac:dyDescent="0.25">
      <c r="A51" s="59" t="s">
        <v>162</v>
      </c>
      <c r="B51" s="232">
        <v>111.8982243067103</v>
      </c>
      <c r="C51" s="232">
        <v>112.0870767026807</v>
      </c>
      <c r="D51" s="232">
        <v>111.422639335573</v>
      </c>
      <c r="E51" s="232">
        <v>113.46389266593449</v>
      </c>
      <c r="F51" s="232">
        <v>101.29214059783951</v>
      </c>
      <c r="G51" s="232">
        <v>90.606298621877045</v>
      </c>
      <c r="H51" s="232">
        <v>87.695101181398954</v>
      </c>
      <c r="I51" s="232">
        <v>89.727059550271704</v>
      </c>
      <c r="J51" s="232">
        <v>86.654455348330117</v>
      </c>
      <c r="K51" s="232">
        <v>87.925865448489546</v>
      </c>
      <c r="L51" s="232">
        <v>89.534742357353892</v>
      </c>
      <c r="M51" s="232">
        <v>90.902561574971102</v>
      </c>
      <c r="N51" s="232">
        <v>90.161528430814215</v>
      </c>
      <c r="O51" s="232">
        <v>89.714559815624298</v>
      </c>
      <c r="P51" s="232">
        <v>93.568297326248413</v>
      </c>
      <c r="Q51" s="232">
        <v>87.981187386536575</v>
      </c>
      <c r="R51" s="232">
        <v>88.669830747497713</v>
      </c>
      <c r="S51" s="232">
        <v>95.192729283432328</v>
      </c>
      <c r="T51" s="232">
        <v>93.588023572469908</v>
      </c>
      <c r="U51" s="232">
        <v>94.39353073078847</v>
      </c>
      <c r="V51" s="232">
        <v>89.849470544426055</v>
      </c>
      <c r="W51" s="232">
        <v>120.4949945113471</v>
      </c>
      <c r="DA51" s="71" t="s">
        <v>2192</v>
      </c>
    </row>
    <row r="52" spans="1:105" ht="12" customHeight="1" x14ac:dyDescent="0.25">
      <c r="A52" s="165" t="s">
        <v>2193</v>
      </c>
      <c r="B52" s="348">
        <v>129.47771649189599</v>
      </c>
      <c r="C52" s="348">
        <v>132.0514090301813</v>
      </c>
      <c r="D52" s="348">
        <v>138.1408492824178</v>
      </c>
      <c r="E52" s="348">
        <v>140.18098373650679</v>
      </c>
      <c r="F52" s="348">
        <v>133.95868169822839</v>
      </c>
      <c r="G52" s="348">
        <v>123.16843170721199</v>
      </c>
      <c r="H52" s="348">
        <v>116.2731632734728</v>
      </c>
      <c r="I52" s="348">
        <v>111.3829280147025</v>
      </c>
      <c r="J52" s="348">
        <v>116.4309681803993</v>
      </c>
      <c r="K52" s="348">
        <v>102.70844267301869</v>
      </c>
      <c r="L52" s="348">
        <v>91.037133695292454</v>
      </c>
      <c r="M52" s="348">
        <v>89.43377494832302</v>
      </c>
      <c r="N52" s="348">
        <v>89.211030800787682</v>
      </c>
      <c r="O52" s="348">
        <v>88.619045051238899</v>
      </c>
      <c r="P52" s="348">
        <v>93.000150386466046</v>
      </c>
      <c r="Q52" s="348">
        <v>90.765995568132965</v>
      </c>
      <c r="R52" s="348">
        <v>96.559113598011436</v>
      </c>
      <c r="S52" s="348">
        <v>97.195595987066767</v>
      </c>
      <c r="T52" s="348">
        <v>94.214652946114228</v>
      </c>
      <c r="U52" s="348">
        <v>90.074931208057265</v>
      </c>
      <c r="V52" s="348">
        <v>85.556570549550671</v>
      </c>
      <c r="W52" s="348">
        <v>113.91843872818269</v>
      </c>
      <c r="DA52" s="167" t="s">
        <v>2194</v>
      </c>
    </row>
    <row r="53" spans="1:105" ht="12" customHeight="1" x14ac:dyDescent="0.25">
      <c r="A53" s="64" t="s">
        <v>30</v>
      </c>
      <c r="B53" s="231">
        <v>1.630784644999975</v>
      </c>
      <c r="C53" s="231">
        <v>1.631860095441829</v>
      </c>
      <c r="D53" s="231">
        <v>1.687373827735557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2.5594859417486462</v>
      </c>
      <c r="C55" s="231">
        <v>2.680300373854696</v>
      </c>
      <c r="D55" s="231">
        <v>2.4386112751408371</v>
      </c>
      <c r="E55" s="231">
        <v>2.7964636295867371</v>
      </c>
      <c r="F55" s="231">
        <v>2.5911975096793789</v>
      </c>
      <c r="G55" s="231">
        <v>2.549266842561416</v>
      </c>
      <c r="H55" s="231">
        <v>2.4410720375580031</v>
      </c>
      <c r="I55" s="231">
        <v>2.2628581830443362</v>
      </c>
      <c r="J55" s="231">
        <v>1.9544642152937941</v>
      </c>
      <c r="K55" s="231">
        <v>1.4987213940500601</v>
      </c>
      <c r="L55" s="231">
        <v>0.91137392390667693</v>
      </c>
      <c r="M55" s="231">
        <v>1.868686521298601</v>
      </c>
      <c r="N55" s="231">
        <v>1.6138819397968081</v>
      </c>
      <c r="O55" s="231">
        <v>1.434612627459015</v>
      </c>
      <c r="P55" s="231">
        <v>1.058467329847687</v>
      </c>
      <c r="Q55" s="231">
        <v>0.88900635205181666</v>
      </c>
      <c r="R55" s="231">
        <v>1.235457615560223</v>
      </c>
      <c r="S55" s="231">
        <v>1.6453729340263561</v>
      </c>
      <c r="T55" s="231">
        <v>1.530844595173126</v>
      </c>
      <c r="U55" s="231">
        <v>1.6194851939840831</v>
      </c>
      <c r="V55" s="231">
        <v>1.450346273204983</v>
      </c>
      <c r="W55" s="231">
        <v>1.2770559683335641</v>
      </c>
      <c r="DA55" s="73" t="s">
        <v>2197</v>
      </c>
    </row>
    <row r="56" spans="1:105" ht="12" customHeight="1" x14ac:dyDescent="0.25">
      <c r="A56" s="64" t="s">
        <v>160</v>
      </c>
      <c r="B56" s="231">
        <v>2.4156892325841768</v>
      </c>
      <c r="C56" s="231">
        <v>2.524480040543557</v>
      </c>
      <c r="D56" s="231">
        <v>2.5715264276375609</v>
      </c>
      <c r="E56" s="231">
        <v>3.1088709021984471</v>
      </c>
      <c r="F56" s="231">
        <v>3.1268947956386399</v>
      </c>
      <c r="G56" s="231">
        <v>2.9928213855285821</v>
      </c>
      <c r="H56" s="231">
        <v>2.3106516561591999</v>
      </c>
      <c r="I56" s="231">
        <v>2.6915919139061621</v>
      </c>
      <c r="J56" s="231">
        <v>2.2973844253602791</v>
      </c>
      <c r="K56" s="231">
        <v>2.1717382487478578</v>
      </c>
      <c r="L56" s="231">
        <v>3.0386827596775641</v>
      </c>
      <c r="M56" s="231">
        <v>2.0826924148008792</v>
      </c>
      <c r="N56" s="231">
        <v>1.574398693922717</v>
      </c>
      <c r="O56" s="231">
        <v>1.520125833514488</v>
      </c>
      <c r="P56" s="231">
        <v>1.7066911857566429</v>
      </c>
      <c r="Q56" s="231">
        <v>1.774902067223054</v>
      </c>
      <c r="R56" s="231">
        <v>1.385610536091648</v>
      </c>
      <c r="S56" s="231">
        <v>1.3318014923168671</v>
      </c>
      <c r="T56" s="231">
        <v>1.228673189024748</v>
      </c>
      <c r="U56" s="231">
        <v>1.188314802492086</v>
      </c>
      <c r="V56" s="231">
        <v>1.456923588439675</v>
      </c>
      <c r="W56" s="231">
        <v>2.4734675285579382</v>
      </c>
      <c r="DA56" s="73" t="s">
        <v>2198</v>
      </c>
    </row>
    <row r="57" spans="1:105" ht="12" customHeight="1" x14ac:dyDescent="0.25">
      <c r="A57" s="64" t="s">
        <v>70</v>
      </c>
      <c r="B57" s="231">
        <v>27.94991964693741</v>
      </c>
      <c r="C57" s="231">
        <v>30.040079413018521</v>
      </c>
      <c r="D57" s="231">
        <v>36.669672876995747</v>
      </c>
      <c r="E57" s="231">
        <v>37.924259235118662</v>
      </c>
      <c r="F57" s="231">
        <v>36.61475984324214</v>
      </c>
      <c r="G57" s="231">
        <v>34.797907192017057</v>
      </c>
      <c r="H57" s="231">
        <v>31.891833691930248</v>
      </c>
      <c r="I57" s="231">
        <v>24.751606379916609</v>
      </c>
      <c r="J57" s="231">
        <v>31.621608444080419</v>
      </c>
      <c r="K57" s="231">
        <v>20.278379250303139</v>
      </c>
      <c r="L57" s="231">
        <v>8.7174729611127653</v>
      </c>
      <c r="M57" s="231">
        <v>5.084507174888258</v>
      </c>
      <c r="N57" s="231">
        <v>5.6135023992932407</v>
      </c>
      <c r="O57" s="231">
        <v>5.7176517680683352</v>
      </c>
      <c r="P57" s="231">
        <v>5.2667677601748109</v>
      </c>
      <c r="Q57" s="231">
        <v>7.7820141147552464</v>
      </c>
      <c r="R57" s="231">
        <v>11.459331760663311</v>
      </c>
      <c r="S57" s="231">
        <v>7.064777323511473</v>
      </c>
      <c r="T57" s="231">
        <v>5.8878687899390378</v>
      </c>
      <c r="U57" s="231">
        <v>2.599354891597883</v>
      </c>
      <c r="V57" s="231">
        <v>2.1814126279277861</v>
      </c>
      <c r="W57" s="231">
        <v>3.8959500199433541</v>
      </c>
      <c r="DA57" s="73" t="s">
        <v>2199</v>
      </c>
    </row>
    <row r="58" spans="1:105" ht="12" customHeight="1" x14ac:dyDescent="0.25">
      <c r="A58" s="64" t="s">
        <v>34</v>
      </c>
      <c r="B58" s="231">
        <v>6.8351743071793605E-2</v>
      </c>
      <c r="C58" s="231">
        <v>0.13670920882804699</v>
      </c>
      <c r="D58" s="231">
        <v>0.13670920882806831</v>
      </c>
      <c r="E58" s="231">
        <v>6.8351743071808968E-2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93.694956429056901</v>
      </c>
      <c r="C59" s="231">
        <v>93.727805629754755</v>
      </c>
      <c r="D59" s="231">
        <v>93.037780109926189</v>
      </c>
      <c r="E59" s="231">
        <v>94.979221860215091</v>
      </c>
      <c r="F59" s="231">
        <v>77.418630184363181</v>
      </c>
      <c r="G59" s="231">
        <v>68.532850060457534</v>
      </c>
      <c r="H59" s="231">
        <v>66.567893378146408</v>
      </c>
      <c r="I59" s="231">
        <v>66.389360970084411</v>
      </c>
      <c r="J59" s="231">
        <v>63.538247541106173</v>
      </c>
      <c r="K59" s="231">
        <v>65.753212460813714</v>
      </c>
      <c r="L59" s="231">
        <v>67.127705196041276</v>
      </c>
      <c r="M59" s="231">
        <v>63.76395079484913</v>
      </c>
      <c r="N59" s="231">
        <v>61.290708985649168</v>
      </c>
      <c r="O59" s="231">
        <v>61.109483266428917</v>
      </c>
      <c r="P59" s="231">
        <v>58.650233542708158</v>
      </c>
      <c r="Q59" s="231">
        <v>56.601131172080407</v>
      </c>
      <c r="R59" s="231">
        <v>56.680531714373529</v>
      </c>
      <c r="S59" s="231">
        <v>59.751239302048909</v>
      </c>
      <c r="T59" s="231">
        <v>57.699813207659332</v>
      </c>
      <c r="U59" s="231">
        <v>58.437983764747948</v>
      </c>
      <c r="V59" s="231">
        <v>55.427389509845348</v>
      </c>
      <c r="W59" s="231">
        <v>82.404840158177578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1.1585288534970919</v>
      </c>
      <c r="C61" s="231">
        <v>1.3101742687399389</v>
      </c>
      <c r="D61" s="231">
        <v>1.5991755561538601</v>
      </c>
      <c r="E61" s="231">
        <v>1.303816366316096</v>
      </c>
      <c r="F61" s="231">
        <v>1.253267894568183</v>
      </c>
      <c r="G61" s="231">
        <v>1.103207662918938</v>
      </c>
      <c r="H61" s="231">
        <v>1.1521709510738309</v>
      </c>
      <c r="I61" s="231">
        <v>1.084128232962422</v>
      </c>
      <c r="J61" s="231">
        <v>2.2579194858885132</v>
      </c>
      <c r="K61" s="231">
        <v>1.214479539366742</v>
      </c>
      <c r="L61" s="231">
        <v>0.66605752046135502</v>
      </c>
      <c r="M61" s="231">
        <v>0.61042158223761833</v>
      </c>
      <c r="N61" s="231">
        <v>0.60406367981350295</v>
      </c>
      <c r="O61" s="231">
        <v>1.1461277962947429</v>
      </c>
      <c r="P61" s="231">
        <v>1.160434507419857</v>
      </c>
      <c r="Q61" s="231">
        <v>2.4098910941454932</v>
      </c>
      <c r="R61" s="231">
        <v>2.468703122238709</v>
      </c>
      <c r="S61" s="231">
        <v>2.1986210296169029</v>
      </c>
      <c r="T61" s="231">
        <v>2.4199687414620921</v>
      </c>
      <c r="U61" s="231">
        <v>2.3759612980408211</v>
      </c>
      <c r="V61" s="231">
        <v>1.5330613827028901</v>
      </c>
      <c r="W61" s="231">
        <v>1.349843917348825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12.953931470736901</v>
      </c>
      <c r="G62" s="231">
        <v>13.192378563728459</v>
      </c>
      <c r="H62" s="231">
        <v>11.909541558605159</v>
      </c>
      <c r="I62" s="231">
        <v>14.20338233478857</v>
      </c>
      <c r="J62" s="231">
        <v>14.76134406867013</v>
      </c>
      <c r="K62" s="231">
        <v>11.79191177973714</v>
      </c>
      <c r="L62" s="231">
        <v>10.57584133409283</v>
      </c>
      <c r="M62" s="231">
        <v>16.02351646024854</v>
      </c>
      <c r="N62" s="231">
        <v>18.51447510231224</v>
      </c>
      <c r="O62" s="231">
        <v>17.691043759473381</v>
      </c>
      <c r="P62" s="231">
        <v>25.1575560605589</v>
      </c>
      <c r="Q62" s="231">
        <v>21.30905076787694</v>
      </c>
      <c r="R62" s="231">
        <v>23.329478849084019</v>
      </c>
      <c r="S62" s="231">
        <v>25.20378390554626</v>
      </c>
      <c r="T62" s="231">
        <v>25.447484422855911</v>
      </c>
      <c r="U62" s="231">
        <v>23.85383125719445</v>
      </c>
      <c r="V62" s="231">
        <v>23.507437167429991</v>
      </c>
      <c r="W62" s="231">
        <v>22.517281135821499</v>
      </c>
      <c r="DA62" s="73" t="s">
        <v>2204</v>
      </c>
    </row>
    <row r="63" spans="1:105" ht="12" customHeight="1" x14ac:dyDescent="0.25">
      <c r="A63" s="166" t="s">
        <v>2205</v>
      </c>
      <c r="B63" s="349">
        <v>15.64285921018754</v>
      </c>
      <c r="C63" s="349">
        <v>16.136901433946129</v>
      </c>
      <c r="D63" s="349">
        <v>16.59965732267214</v>
      </c>
      <c r="E63" s="349">
        <v>16.841778921499142</v>
      </c>
      <c r="F63" s="349">
        <v>16.752181674661539</v>
      </c>
      <c r="G63" s="349">
        <v>16.80386756663815</v>
      </c>
      <c r="H63" s="349">
        <v>16.470034710608651</v>
      </c>
      <c r="I63" s="349">
        <v>16.332513262777951</v>
      </c>
      <c r="J63" s="349">
        <v>16.400864485317239</v>
      </c>
      <c r="K63" s="349">
        <v>15.81659821425515</v>
      </c>
      <c r="L63" s="349">
        <v>15.749212128686249</v>
      </c>
      <c r="M63" s="349">
        <v>15.436463372170159</v>
      </c>
      <c r="N63" s="349">
        <v>14.81987503898929</v>
      </c>
      <c r="O63" s="349">
        <v>14.69713341684527</v>
      </c>
      <c r="P63" s="349">
        <v>14.72833529003376</v>
      </c>
      <c r="Q63" s="349">
        <v>14.87090506988644</v>
      </c>
      <c r="R63" s="349">
        <v>15.03568157167264</v>
      </c>
      <c r="S63" s="349">
        <v>15.286927144818581</v>
      </c>
      <c r="T63" s="349">
        <v>15.30149950495775</v>
      </c>
      <c r="U63" s="349">
        <v>16.12630184408026</v>
      </c>
      <c r="V63" s="349">
        <v>16.85950237959835</v>
      </c>
      <c r="W63" s="349">
        <v>18.121880271983759</v>
      </c>
      <c r="DA63" s="168" t="s">
        <v>2206</v>
      </c>
    </row>
    <row r="64" spans="1:105" ht="12" customHeight="1" x14ac:dyDescent="0.25">
      <c r="A64" s="60" t="s">
        <v>2207</v>
      </c>
      <c r="B64" s="264">
        <v>31.28571842037508</v>
      </c>
      <c r="C64" s="264">
        <v>32.273802867892257</v>
      </c>
      <c r="D64" s="264">
        <v>33.199314645344273</v>
      </c>
      <c r="E64" s="264">
        <v>33.683557842998283</v>
      </c>
      <c r="F64" s="264">
        <v>33.504363349323071</v>
      </c>
      <c r="G64" s="264">
        <v>33.6077351332763</v>
      </c>
      <c r="H64" s="264">
        <v>32.940069421217309</v>
      </c>
      <c r="I64" s="264">
        <v>32.665026525555888</v>
      </c>
      <c r="J64" s="264">
        <v>32.801728970634471</v>
      </c>
      <c r="K64" s="264">
        <v>31.633196428510299</v>
      </c>
      <c r="L64" s="264">
        <v>31.498424257372491</v>
      </c>
      <c r="M64" s="264">
        <v>30.872926744340329</v>
      </c>
      <c r="N64" s="264">
        <v>29.639750077978579</v>
      </c>
      <c r="O64" s="264">
        <v>29.394266833690541</v>
      </c>
      <c r="P64" s="264">
        <v>29.45667058006752</v>
      </c>
      <c r="Q64" s="264">
        <v>29.74181013977288</v>
      </c>
      <c r="R64" s="264">
        <v>30.071363143345291</v>
      </c>
      <c r="S64" s="264">
        <v>30.573854289637151</v>
      </c>
      <c r="T64" s="264">
        <v>30.602999009915489</v>
      </c>
      <c r="U64" s="264">
        <v>32.252603688160526</v>
      </c>
      <c r="V64" s="264">
        <v>33.7190047591967</v>
      </c>
      <c r="W64" s="264">
        <v>36.243760543967532</v>
      </c>
      <c r="DA64" s="72" t="s">
        <v>2208</v>
      </c>
    </row>
    <row r="65" spans="1:105" ht="12" customHeight="1" x14ac:dyDescent="0.25">
      <c r="A65" s="101" t="s">
        <v>2209</v>
      </c>
      <c r="B65" s="280">
        <v>6.2571436840750172</v>
      </c>
      <c r="C65" s="280">
        <v>6.4547605735784508</v>
      </c>
      <c r="D65" s="280">
        <v>6.6398629290688538</v>
      </c>
      <c r="E65" s="280">
        <v>6.7367115685996541</v>
      </c>
      <c r="F65" s="280">
        <v>6.7008726698646157</v>
      </c>
      <c r="G65" s="280">
        <v>6.7215470266552586</v>
      </c>
      <c r="H65" s="280">
        <v>6.5880138842434608</v>
      </c>
      <c r="I65" s="280">
        <v>6.5330053051111783</v>
      </c>
      <c r="J65" s="280">
        <v>6.5603457941268957</v>
      </c>
      <c r="K65" s="280">
        <v>6.3266392857020604</v>
      </c>
      <c r="L65" s="280">
        <v>6.2996848514744981</v>
      </c>
      <c r="M65" s="280">
        <v>6.1745853488680673</v>
      </c>
      <c r="N65" s="280">
        <v>5.9279500155957168</v>
      </c>
      <c r="O65" s="280">
        <v>5.8788533667381078</v>
      </c>
      <c r="P65" s="280">
        <v>5.8913341160135042</v>
      </c>
      <c r="Q65" s="280">
        <v>5.9483620279545768</v>
      </c>
      <c r="R65" s="280">
        <v>6.0142726286690564</v>
      </c>
      <c r="S65" s="280">
        <v>6.1147708579274296</v>
      </c>
      <c r="T65" s="280">
        <v>6.1205998019830989</v>
      </c>
      <c r="U65" s="280">
        <v>6.4505207376321074</v>
      </c>
      <c r="V65" s="280">
        <v>6.74380095183934</v>
      </c>
      <c r="W65" s="280">
        <v>7.2487521087935054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289.45815464486151</v>
      </c>
      <c r="C66" s="263">
        <f t="shared" si="3"/>
        <v>297.55893899163675</v>
      </c>
      <c r="D66" s="263">
        <f t="shared" si="3"/>
        <v>307.50264723198785</v>
      </c>
      <c r="E66" s="263">
        <f t="shared" si="3"/>
        <v>312.03602571978809</v>
      </c>
      <c r="F66" s="263">
        <f t="shared" si="3"/>
        <v>305.91710705338971</v>
      </c>
      <c r="G66" s="263">
        <f t="shared" si="3"/>
        <v>299.4567448280323</v>
      </c>
      <c r="H66" s="263">
        <f t="shared" si="3"/>
        <v>290.68238342412604</v>
      </c>
      <c r="I66" s="263">
        <f t="shared" si="3"/>
        <v>285.65141815184245</v>
      </c>
      <c r="J66" s="263">
        <f t="shared" si="3"/>
        <v>289.62658329534656</v>
      </c>
      <c r="K66" s="263">
        <f t="shared" si="3"/>
        <v>273.42258120219446</v>
      </c>
      <c r="L66" s="263">
        <f t="shared" si="3"/>
        <v>265.11402104264505</v>
      </c>
      <c r="M66" s="263">
        <f t="shared" si="3"/>
        <v>259.70587198756334</v>
      </c>
      <c r="N66" s="263">
        <f t="shared" si="3"/>
        <v>251.34753456774234</v>
      </c>
      <c r="O66" s="263">
        <f t="shared" si="3"/>
        <v>249.37153131975325</v>
      </c>
      <c r="P66" s="263">
        <f t="shared" si="3"/>
        <v>252.17997190630302</v>
      </c>
      <c r="Q66" s="263">
        <f t="shared" si="3"/>
        <v>252.70699370846557</v>
      </c>
      <c r="R66" s="263">
        <f t="shared" si="3"/>
        <v>258.46931671388705</v>
      </c>
      <c r="S66" s="263">
        <f t="shared" si="3"/>
        <v>262.14404419587362</v>
      </c>
      <c r="T66" s="263">
        <f t="shared" si="3"/>
        <v>260.35711438765759</v>
      </c>
      <c r="U66" s="263">
        <f t="shared" si="3"/>
        <v>268.59095009119818</v>
      </c>
      <c r="V66" s="263">
        <f t="shared" si="3"/>
        <v>275.28242478791151</v>
      </c>
      <c r="W66" s="263">
        <f t="shared" si="3"/>
        <v>310.56662893617556</v>
      </c>
      <c r="DA66" s="70"/>
    </row>
    <row r="67" spans="1:105" ht="12" customHeight="1" x14ac:dyDescent="0.25">
      <c r="A67" s="165" t="s">
        <v>2212</v>
      </c>
      <c r="B67" s="348">
        <v>61.1519808613305</v>
      </c>
      <c r="C67" s="348">
        <v>62.327739517708487</v>
      </c>
      <c r="D67" s="348">
        <v>65.092018037767204</v>
      </c>
      <c r="E67" s="348">
        <v>66.084859081716928</v>
      </c>
      <c r="F67" s="348">
        <v>62.305979236484603</v>
      </c>
      <c r="G67" s="348">
        <v>57.204363068242237</v>
      </c>
      <c r="H67" s="348">
        <v>54.080608222066189</v>
      </c>
      <c r="I67" s="348">
        <v>51.763495939732223</v>
      </c>
      <c r="J67" s="348">
        <v>53.896771564013513</v>
      </c>
      <c r="K67" s="348">
        <v>47.893994027144913</v>
      </c>
      <c r="L67" s="348">
        <v>42.662338405783267</v>
      </c>
      <c r="M67" s="348">
        <v>41.633134012912308</v>
      </c>
      <c r="N67" s="348">
        <v>41.354469642717262</v>
      </c>
      <c r="O67" s="348">
        <v>41.090010121734501</v>
      </c>
      <c r="P67" s="348">
        <v>42.666459899778452</v>
      </c>
      <c r="Q67" s="348">
        <v>41.755810093193901</v>
      </c>
      <c r="R67" s="348">
        <v>44.278916862279011</v>
      </c>
      <c r="S67" s="348">
        <v>44.558568526994932</v>
      </c>
      <c r="T67" s="348">
        <v>43.143183776282129</v>
      </c>
      <c r="U67" s="348">
        <v>41.404851209641102</v>
      </c>
      <c r="V67" s="348">
        <v>39.389582030102837</v>
      </c>
      <c r="W67" s="348">
        <v>52.875291974817557</v>
      </c>
      <c r="DA67" s="167" t="s">
        <v>2213</v>
      </c>
    </row>
    <row r="68" spans="1:105" ht="12" customHeight="1" x14ac:dyDescent="0.25">
      <c r="A68" s="165" t="s">
        <v>2214</v>
      </c>
      <c r="B68" s="348">
        <v>24.38915435304412</v>
      </c>
      <c r="C68" s="348">
        <v>24.873949623413651</v>
      </c>
      <c r="D68" s="348">
        <v>26.020991000566241</v>
      </c>
      <c r="E68" s="348">
        <v>26.405282255076081</v>
      </c>
      <c r="F68" s="348">
        <v>25.23321428110674</v>
      </c>
      <c r="G68" s="348">
        <v>23.20070181742496</v>
      </c>
      <c r="H68" s="348">
        <v>21.90187009029405</v>
      </c>
      <c r="I68" s="348">
        <v>20.980717742381628</v>
      </c>
      <c r="J68" s="348">
        <v>21.931595114313449</v>
      </c>
      <c r="K68" s="348">
        <v>19.34674266416971</v>
      </c>
      <c r="L68" s="348">
        <v>17.14826895091382</v>
      </c>
      <c r="M68" s="348">
        <v>16.84625123680323</v>
      </c>
      <c r="N68" s="348">
        <v>16.804293890453081</v>
      </c>
      <c r="O68" s="348">
        <v>16.692784109374639</v>
      </c>
      <c r="P68" s="348">
        <v>17.518033867810779</v>
      </c>
      <c r="Q68" s="348">
        <v>17.097195841088759</v>
      </c>
      <c r="R68" s="348">
        <v>18.188420289930139</v>
      </c>
      <c r="S68" s="348">
        <v>18.308311709475181</v>
      </c>
      <c r="T68" s="348">
        <v>17.746804433063069</v>
      </c>
      <c r="U68" s="348">
        <v>16.96702305304126</v>
      </c>
      <c r="V68" s="348">
        <v>16.115919106286551</v>
      </c>
      <c r="W68" s="348">
        <v>21.45832086846654</v>
      </c>
      <c r="DA68" s="167" t="s">
        <v>2215</v>
      </c>
    </row>
    <row r="69" spans="1:105" ht="12" customHeight="1" x14ac:dyDescent="0.25">
      <c r="A69" s="64" t="s">
        <v>30</v>
      </c>
      <c r="B69" s="231">
        <v>0.3071838112465326</v>
      </c>
      <c r="C69" s="231">
        <v>0.30738638916909777</v>
      </c>
      <c r="D69" s="231">
        <v>0.31784326949035419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0.48211923556484187</v>
      </c>
      <c r="C71" s="231">
        <v>0.50487652471501165</v>
      </c>
      <c r="D71" s="231">
        <v>0.45935060030353703</v>
      </c>
      <c r="E71" s="231">
        <v>0.52675769199971778</v>
      </c>
      <c r="F71" s="231">
        <v>0.48809260570137902</v>
      </c>
      <c r="G71" s="231">
        <v>0.48019430829411702</v>
      </c>
      <c r="H71" s="231">
        <v>0.45981412341812788</v>
      </c>
      <c r="I71" s="231">
        <v>0.42624475470087209</v>
      </c>
      <c r="J71" s="231">
        <v>0.36815392421046539</v>
      </c>
      <c r="K71" s="231">
        <v>0.28230763101219952</v>
      </c>
      <c r="L71" s="231">
        <v>0.17167154245333521</v>
      </c>
      <c r="M71" s="231">
        <v>0.35199635304239568</v>
      </c>
      <c r="N71" s="231">
        <v>0.30399992217779198</v>
      </c>
      <c r="O71" s="231">
        <v>0.27023174146042378</v>
      </c>
      <c r="P71" s="231">
        <v>0.19937888761673889</v>
      </c>
      <c r="Q71" s="231">
        <v>0.16745826022028679</v>
      </c>
      <c r="R71" s="231">
        <v>0.23271777800026369</v>
      </c>
      <c r="S71" s="231">
        <v>0.30993174380551852</v>
      </c>
      <c r="T71" s="231">
        <v>0.28835853870297112</v>
      </c>
      <c r="U71" s="231">
        <v>0.30505538280032579</v>
      </c>
      <c r="V71" s="231">
        <v>0.27319541988348711</v>
      </c>
      <c r="W71" s="231">
        <v>0.2405534787996739</v>
      </c>
      <c r="DA71" s="73" t="s">
        <v>2218</v>
      </c>
    </row>
    <row r="72" spans="1:105" ht="12" customHeight="1" x14ac:dyDescent="0.25">
      <c r="A72" s="64" t="s">
        <v>160</v>
      </c>
      <c r="B72" s="231">
        <v>0.45503287483580068</v>
      </c>
      <c r="C72" s="231">
        <v>0.47552532619657001</v>
      </c>
      <c r="D72" s="231">
        <v>0.48438724952729678</v>
      </c>
      <c r="E72" s="231">
        <v>0.58560449127283787</v>
      </c>
      <c r="F72" s="231">
        <v>0.58899957369370515</v>
      </c>
      <c r="G72" s="231">
        <v>0.56374474852061918</v>
      </c>
      <c r="H72" s="231">
        <v>0.43524740337624812</v>
      </c>
      <c r="I72" s="231">
        <v>0.50700346300725463</v>
      </c>
      <c r="J72" s="231">
        <v>0.4327483128102465</v>
      </c>
      <c r="K72" s="231">
        <v>0.40908088896081529</v>
      </c>
      <c r="L72" s="231">
        <v>0.57238345611654939</v>
      </c>
      <c r="M72" s="231">
        <v>0.39230771248326812</v>
      </c>
      <c r="N72" s="231">
        <v>0.29656263486632889</v>
      </c>
      <c r="O72" s="231">
        <v>0.28633949218555449</v>
      </c>
      <c r="P72" s="231">
        <v>0.32148199620900753</v>
      </c>
      <c r="Q72" s="231">
        <v>0.33433058329963328</v>
      </c>
      <c r="R72" s="231">
        <v>0.26100143062114128</v>
      </c>
      <c r="S72" s="231">
        <v>0.25086565506245689</v>
      </c>
      <c r="T72" s="231">
        <v>0.23143982507945379</v>
      </c>
      <c r="U72" s="231">
        <v>0.22383769132814929</v>
      </c>
      <c r="V72" s="231">
        <v>0.27443436014930161</v>
      </c>
      <c r="W72" s="231">
        <v>0.46591632116880799</v>
      </c>
      <c r="DA72" s="73" t="s">
        <v>2219</v>
      </c>
    </row>
    <row r="73" spans="1:105" ht="12" customHeight="1" x14ac:dyDescent="0.25">
      <c r="A73" s="64" t="s">
        <v>70</v>
      </c>
      <c r="B73" s="231">
        <v>5.2648048088413946</v>
      </c>
      <c r="C73" s="231">
        <v>5.6585191138095814</v>
      </c>
      <c r="D73" s="231">
        <v>6.9073068023149897</v>
      </c>
      <c r="E73" s="231">
        <v>7.1436277783603019</v>
      </c>
      <c r="F73" s="231">
        <v>6.8969630729652813</v>
      </c>
      <c r="G73" s="231">
        <v>6.5547304406015483</v>
      </c>
      <c r="H73" s="231">
        <v>6.0073260139923992</v>
      </c>
      <c r="I73" s="231">
        <v>4.6623524482945404</v>
      </c>
      <c r="J73" s="231">
        <v>5.9564248592727669</v>
      </c>
      <c r="K73" s="231">
        <v>3.8197501080903429</v>
      </c>
      <c r="L73" s="231">
        <v>1.642072469129275</v>
      </c>
      <c r="M73" s="231">
        <v>0.95774650385706817</v>
      </c>
      <c r="N73" s="231">
        <v>1.057391033661885</v>
      </c>
      <c r="O73" s="231">
        <v>1.077009197309271</v>
      </c>
      <c r="P73" s="231">
        <v>0.992078137650657</v>
      </c>
      <c r="Q73" s="231">
        <v>1.465864154579936</v>
      </c>
      <c r="R73" s="231">
        <v>2.1585444867731449</v>
      </c>
      <c r="S73" s="231">
        <v>1.330761379498006</v>
      </c>
      <c r="T73" s="231">
        <v>1.1090722374400399</v>
      </c>
      <c r="U73" s="231">
        <v>0.48962917625666508</v>
      </c>
      <c r="V73" s="231">
        <v>0.4109032096927685</v>
      </c>
      <c r="W73" s="231">
        <v>0.73386316165137933</v>
      </c>
      <c r="DA73" s="73" t="s">
        <v>2220</v>
      </c>
    </row>
    <row r="74" spans="1:105" ht="12" customHeight="1" x14ac:dyDescent="0.25">
      <c r="A74" s="64" t="s">
        <v>34</v>
      </c>
      <c r="B74" s="231">
        <v>1.28751205786204E-2</v>
      </c>
      <c r="C74" s="231">
        <v>2.5751319114424371E-2</v>
      </c>
      <c r="D74" s="231">
        <v>2.5751319114428371E-2</v>
      </c>
      <c r="E74" s="231">
        <v>1.2875120578623301E-2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17.64891146032096</v>
      </c>
      <c r="C75" s="231">
        <v>17.65509912139424</v>
      </c>
      <c r="D75" s="231">
        <v>17.525122015166151</v>
      </c>
      <c r="E75" s="231">
        <v>17.89082295427874</v>
      </c>
      <c r="F75" s="231">
        <v>14.5830106718468</v>
      </c>
      <c r="G75" s="231">
        <v>12.90923491443521</v>
      </c>
      <c r="H75" s="231">
        <v>12.539104569844749</v>
      </c>
      <c r="I75" s="231">
        <v>12.50547519658099</v>
      </c>
      <c r="J75" s="231">
        <v>11.968423359543539</v>
      </c>
      <c r="K75" s="231">
        <v>12.38564666851892</v>
      </c>
      <c r="L75" s="231">
        <v>12.64455388734296</v>
      </c>
      <c r="M75" s="231">
        <v>12.01093809986078</v>
      </c>
      <c r="N75" s="231">
        <v>11.545064296465769</v>
      </c>
      <c r="O75" s="231">
        <v>11.510927595892429</v>
      </c>
      <c r="P75" s="231">
        <v>11.04768942078713</v>
      </c>
      <c r="Q75" s="231">
        <v>10.661708918840629</v>
      </c>
      <c r="R75" s="231">
        <v>10.67666525367701</v>
      </c>
      <c r="S75" s="231">
        <v>11.25508108736655</v>
      </c>
      <c r="T75" s="231">
        <v>10.868662875680981</v>
      </c>
      <c r="U75" s="231">
        <v>11.00770885319352</v>
      </c>
      <c r="V75" s="231">
        <v>10.440616306563671</v>
      </c>
      <c r="W75" s="231">
        <v>15.5222413594351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0.21822704165596191</v>
      </c>
      <c r="C77" s="231">
        <v>0.24679182901472529</v>
      </c>
      <c r="D77" s="231">
        <v>0.30122974464948038</v>
      </c>
      <c r="E77" s="231">
        <v>0.24559421858585739</v>
      </c>
      <c r="F77" s="231">
        <v>0.23607262279954699</v>
      </c>
      <c r="G77" s="231">
        <v>0.2078064295802986</v>
      </c>
      <c r="H77" s="231">
        <v>0.2170294312272035</v>
      </c>
      <c r="I77" s="231">
        <v>0.20421252033641191</v>
      </c>
      <c r="J77" s="231">
        <v>0.42531447379617432</v>
      </c>
      <c r="K77" s="231">
        <v>0.22876622902199009</v>
      </c>
      <c r="L77" s="231">
        <v>0.12546235842485359</v>
      </c>
      <c r="M77" s="231">
        <v>0.11498245870403891</v>
      </c>
      <c r="N77" s="231">
        <v>0.1137848482751197</v>
      </c>
      <c r="O77" s="231">
        <v>0.21589110844333109</v>
      </c>
      <c r="P77" s="231">
        <v>0.2185860013976462</v>
      </c>
      <c r="Q77" s="231">
        <v>0.45394070471438641</v>
      </c>
      <c r="R77" s="231">
        <v>0.46501887067100339</v>
      </c>
      <c r="S77" s="231">
        <v>0.41414468147908418</v>
      </c>
      <c r="T77" s="231">
        <v>0.45583898731141892</v>
      </c>
      <c r="U77" s="231">
        <v>0.4475494965838665</v>
      </c>
      <c r="V77" s="231">
        <v>0.28877610532907633</v>
      </c>
      <c r="W77" s="231">
        <v>0.25426422819867051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2.440075734100025</v>
      </c>
      <c r="G78" s="231">
        <v>2.4849909759931719</v>
      </c>
      <c r="H78" s="231">
        <v>2.2433485484353208</v>
      </c>
      <c r="I78" s="231">
        <v>2.6754293594615581</v>
      </c>
      <c r="J78" s="231">
        <v>2.7805301846802468</v>
      </c>
      <c r="K78" s="231">
        <v>2.221191138565445</v>
      </c>
      <c r="L78" s="231">
        <v>1.9921252374468481</v>
      </c>
      <c r="M78" s="231">
        <v>3.0182801088556821</v>
      </c>
      <c r="N78" s="231">
        <v>3.487491155006182</v>
      </c>
      <c r="O78" s="231">
        <v>3.3323849740836291</v>
      </c>
      <c r="P78" s="231">
        <v>4.7388194241495976</v>
      </c>
      <c r="Q78" s="231">
        <v>4.013893219433883</v>
      </c>
      <c r="R78" s="231">
        <v>4.3944724701875719</v>
      </c>
      <c r="S78" s="231">
        <v>4.7475271622635606</v>
      </c>
      <c r="T78" s="231">
        <v>4.7934319688482052</v>
      </c>
      <c r="U78" s="231">
        <v>4.4932424528787323</v>
      </c>
      <c r="V78" s="231">
        <v>4.4279937046682516</v>
      </c>
      <c r="W78" s="231">
        <v>4.2414823192129107</v>
      </c>
      <c r="DA78" s="73" t="s">
        <v>2225</v>
      </c>
    </row>
    <row r="79" spans="1:105" ht="12" customHeight="1" x14ac:dyDescent="0.25">
      <c r="A79" s="165" t="s">
        <v>2226</v>
      </c>
      <c r="B79" s="348">
        <v>203.9170194304869</v>
      </c>
      <c r="C79" s="348">
        <v>210.35724985051459</v>
      </c>
      <c r="D79" s="348">
        <v>216.38963819365441</v>
      </c>
      <c r="E79" s="348">
        <v>219.5458843829951</v>
      </c>
      <c r="F79" s="348">
        <v>218.3779135357984</v>
      </c>
      <c r="G79" s="348">
        <v>219.0516799423651</v>
      </c>
      <c r="H79" s="348">
        <v>214.69990511176579</v>
      </c>
      <c r="I79" s="348">
        <v>212.90720446972861</v>
      </c>
      <c r="J79" s="348">
        <v>213.79821661701959</v>
      </c>
      <c r="K79" s="348">
        <v>206.18184451087981</v>
      </c>
      <c r="L79" s="348">
        <v>205.30341368594799</v>
      </c>
      <c r="M79" s="348">
        <v>201.22648673784781</v>
      </c>
      <c r="N79" s="348">
        <v>193.188771034572</v>
      </c>
      <c r="O79" s="348">
        <v>191.58873708864411</v>
      </c>
      <c r="P79" s="348">
        <v>191.99547813871379</v>
      </c>
      <c r="Q79" s="348">
        <v>193.85398777418291</v>
      </c>
      <c r="R79" s="348">
        <v>196.0019795616779</v>
      </c>
      <c r="S79" s="348">
        <v>199.27716395940351</v>
      </c>
      <c r="T79" s="348">
        <v>199.46712617831241</v>
      </c>
      <c r="U79" s="348">
        <v>210.2190758285158</v>
      </c>
      <c r="V79" s="348">
        <v>219.77692365152211</v>
      </c>
      <c r="W79" s="348">
        <v>236.23301609289149</v>
      </c>
      <c r="DA79" s="167" t="s">
        <v>2227</v>
      </c>
    </row>
    <row r="80" spans="1:105" ht="12" customHeight="1" x14ac:dyDescent="0.25">
      <c r="A80" s="132" t="s">
        <v>2228</v>
      </c>
      <c r="B80" s="318">
        <v>279.49672866707732</v>
      </c>
      <c r="C80" s="318">
        <v>288.32396309452798</v>
      </c>
      <c r="D80" s="318">
        <v>296.59219304740719</v>
      </c>
      <c r="E80" s="318">
        <v>300.9182688563435</v>
      </c>
      <c r="F80" s="318">
        <v>299.3174018375841</v>
      </c>
      <c r="G80" s="318">
        <v>300.24089271170101</v>
      </c>
      <c r="H80" s="318">
        <v>294.27617808196982</v>
      </c>
      <c r="I80" s="318">
        <v>291.81903170778202</v>
      </c>
      <c r="J80" s="318">
        <v>293.04028818292079</v>
      </c>
      <c r="K80" s="318">
        <v>282.60098746185992</v>
      </c>
      <c r="L80" s="318">
        <v>281.39697544454782</v>
      </c>
      <c r="M80" s="318">
        <v>275.80897818864878</v>
      </c>
      <c r="N80" s="318">
        <v>264.79216727558338</v>
      </c>
      <c r="O80" s="318">
        <v>262.59909749213853</v>
      </c>
      <c r="P80" s="318">
        <v>263.15659285582427</v>
      </c>
      <c r="Q80" s="318">
        <v>265.70393963816048</v>
      </c>
      <c r="R80" s="318">
        <v>268.64806210270689</v>
      </c>
      <c r="S80" s="318">
        <v>273.13715932226359</v>
      </c>
      <c r="T80" s="318">
        <v>273.39752904963461</v>
      </c>
      <c r="U80" s="318">
        <v>288.13457631728249</v>
      </c>
      <c r="V80" s="318">
        <v>301.23494041189718</v>
      </c>
      <c r="W80" s="318">
        <v>323.79031130173939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0.99999999999999989</v>
      </c>
      <c r="F84" s="234">
        <f t="shared" si="4"/>
        <v>0.99999999999999978</v>
      </c>
      <c r="G84" s="234">
        <f t="shared" si="4"/>
        <v>1</v>
      </c>
      <c r="H84" s="234">
        <f t="shared" si="4"/>
        <v>0.99999999999999978</v>
      </c>
      <c r="I84" s="234">
        <f t="shared" si="4"/>
        <v>1</v>
      </c>
      <c r="J84" s="234">
        <f t="shared" si="4"/>
        <v>1.0000000000000004</v>
      </c>
      <c r="K84" s="234">
        <f t="shared" si="4"/>
        <v>0.99999999999999989</v>
      </c>
      <c r="L84" s="234">
        <f t="shared" si="4"/>
        <v>0.99999999999999978</v>
      </c>
      <c r="M84" s="234">
        <f t="shared" si="4"/>
        <v>0.99999999999999967</v>
      </c>
      <c r="N84" s="234">
        <f t="shared" si="4"/>
        <v>0.99999999999999956</v>
      </c>
      <c r="O84" s="234">
        <f t="shared" si="4"/>
        <v>1.0000000000000004</v>
      </c>
      <c r="P84" s="234">
        <f t="shared" si="4"/>
        <v>0.99999999999999956</v>
      </c>
      <c r="Q84" s="234">
        <f t="shared" si="4"/>
        <v>1</v>
      </c>
      <c r="R84" s="234">
        <f t="shared" si="4"/>
        <v>1</v>
      </c>
      <c r="S84" s="234">
        <f t="shared" si="4"/>
        <v>0.99999999999999944</v>
      </c>
      <c r="T84" s="234">
        <f t="shared" si="4"/>
        <v>0.99999999999999989</v>
      </c>
      <c r="U84" s="234">
        <f t="shared" si="4"/>
        <v>0.99999999999999989</v>
      </c>
      <c r="V84" s="234">
        <f t="shared" si="4"/>
        <v>1.0000000000000002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1.4131159361078565E-2</v>
      </c>
      <c r="C85" s="301">
        <f t="shared" si="5"/>
        <v>1.4247559193328665E-2</v>
      </c>
      <c r="D85" s="301">
        <f t="shared" si="5"/>
        <v>1.4078649571929181E-2</v>
      </c>
      <c r="E85" s="301">
        <f t="shared" si="5"/>
        <v>1.4075927036325792E-2</v>
      </c>
      <c r="F85" s="301">
        <f t="shared" si="5"/>
        <v>1.4510536012647887E-2</v>
      </c>
      <c r="G85" s="301">
        <f t="shared" si="5"/>
        <v>1.5407835062344773E-2</v>
      </c>
      <c r="H85" s="301">
        <f t="shared" si="5"/>
        <v>1.5797180563282363E-2</v>
      </c>
      <c r="I85" s="301">
        <f t="shared" si="5"/>
        <v>1.6163444100752749E-2</v>
      </c>
      <c r="J85" s="301">
        <f t="shared" si="5"/>
        <v>1.5746623249967659E-2</v>
      </c>
      <c r="K85" s="301">
        <f t="shared" si="5"/>
        <v>1.6675922933420639E-2</v>
      </c>
      <c r="L85" s="301">
        <f t="shared" si="5"/>
        <v>1.7906322726038773E-2</v>
      </c>
      <c r="M85" s="301">
        <f t="shared" si="5"/>
        <v>1.7884912894036421E-2</v>
      </c>
      <c r="N85" s="301">
        <f t="shared" si="5"/>
        <v>1.7484469238022521E-2</v>
      </c>
      <c r="O85" s="301">
        <f t="shared" si="5"/>
        <v>1.7466953280463278E-2</v>
      </c>
      <c r="P85" s="301">
        <f t="shared" si="5"/>
        <v>1.6992320590113283E-2</v>
      </c>
      <c r="Q85" s="301">
        <f t="shared" si="5"/>
        <v>1.7343039942554629E-2</v>
      </c>
      <c r="R85" s="301">
        <f t="shared" si="5"/>
        <v>1.6813225530104715E-2</v>
      </c>
      <c r="S85" s="301">
        <f t="shared" si="5"/>
        <v>1.6919986052858667E-2</v>
      </c>
      <c r="T85" s="301">
        <f t="shared" si="5"/>
        <v>1.7255437490751646E-2</v>
      </c>
      <c r="U85" s="301">
        <f t="shared" si="5"/>
        <v>1.8268480817037157E-2</v>
      </c>
      <c r="V85" s="301">
        <f t="shared" si="5"/>
        <v>1.9259968813473527E-2</v>
      </c>
      <c r="W85" s="301">
        <f t="shared" si="5"/>
        <v>1.7029312197594317E-2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1.6486352587925E-2</v>
      </c>
      <c r="C86" s="235">
        <f t="shared" si="6"/>
        <v>1.6622152392216781E-2</v>
      </c>
      <c r="D86" s="235">
        <f t="shared" si="6"/>
        <v>1.6425091167250713E-2</v>
      </c>
      <c r="E86" s="235">
        <f t="shared" si="6"/>
        <v>1.6421914875713418E-2</v>
      </c>
      <c r="F86" s="235">
        <f t="shared" si="6"/>
        <v>1.6928958681422537E-2</v>
      </c>
      <c r="G86" s="235">
        <f t="shared" si="6"/>
        <v>1.7975807572735571E-2</v>
      </c>
      <c r="H86" s="235">
        <f t="shared" si="6"/>
        <v>1.8430043990496095E-2</v>
      </c>
      <c r="I86" s="235">
        <f t="shared" si="6"/>
        <v>1.8857351450878211E-2</v>
      </c>
      <c r="J86" s="235">
        <f t="shared" si="6"/>
        <v>1.8371060458295615E-2</v>
      </c>
      <c r="K86" s="235">
        <f t="shared" si="6"/>
        <v>1.9455243422324079E-2</v>
      </c>
      <c r="L86" s="235">
        <f t="shared" si="6"/>
        <v>2.0890709847045223E-2</v>
      </c>
      <c r="M86" s="235">
        <f t="shared" si="6"/>
        <v>2.0865731709709158E-2</v>
      </c>
      <c r="N86" s="235">
        <f t="shared" si="6"/>
        <v>2.0398547444359615E-2</v>
      </c>
      <c r="O86" s="235">
        <f t="shared" si="6"/>
        <v>2.0378112160540494E-2</v>
      </c>
      <c r="P86" s="235">
        <f t="shared" si="6"/>
        <v>1.9824374021798832E-2</v>
      </c>
      <c r="Q86" s="235">
        <f t="shared" si="6"/>
        <v>2.0233546599647066E-2</v>
      </c>
      <c r="R86" s="235">
        <f t="shared" si="6"/>
        <v>1.9615429785122165E-2</v>
      </c>
      <c r="S86" s="235">
        <f t="shared" si="6"/>
        <v>1.9739983728335117E-2</v>
      </c>
      <c r="T86" s="235">
        <f t="shared" si="6"/>
        <v>2.0131343739210258E-2</v>
      </c>
      <c r="U86" s="235">
        <f t="shared" si="6"/>
        <v>2.1313227619876675E-2</v>
      </c>
      <c r="V86" s="235">
        <f t="shared" si="6"/>
        <v>2.2469963615719114E-2</v>
      </c>
      <c r="W86" s="235">
        <f t="shared" si="6"/>
        <v>1.986753089719337E-2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3.768309162954285E-2</v>
      </c>
      <c r="C87" s="235">
        <f t="shared" si="7"/>
        <v>3.7993491182209786E-2</v>
      </c>
      <c r="D87" s="235">
        <f t="shared" si="7"/>
        <v>3.7543065525144477E-2</v>
      </c>
      <c r="E87" s="235">
        <f t="shared" si="7"/>
        <v>3.7535805430202074E-2</v>
      </c>
      <c r="F87" s="235">
        <f t="shared" si="7"/>
        <v>3.8694762700394382E-2</v>
      </c>
      <c r="G87" s="235">
        <f t="shared" si="7"/>
        <v>4.1087560166252736E-2</v>
      </c>
      <c r="H87" s="235">
        <f t="shared" si="7"/>
        <v>4.2125814835419634E-2</v>
      </c>
      <c r="I87" s="235">
        <f t="shared" si="7"/>
        <v>4.3102517602007333E-2</v>
      </c>
      <c r="J87" s="235">
        <f t="shared" si="7"/>
        <v>4.1990995333247107E-2</v>
      </c>
      <c r="K87" s="235">
        <f t="shared" si="7"/>
        <v>4.4469127822455025E-2</v>
      </c>
      <c r="L87" s="235">
        <f t="shared" si="7"/>
        <v>4.7750193936103372E-2</v>
      </c>
      <c r="M87" s="235">
        <f t="shared" si="7"/>
        <v>4.7693101050763784E-2</v>
      </c>
      <c r="N87" s="235">
        <f t="shared" si="7"/>
        <v>4.6625251301393396E-2</v>
      </c>
      <c r="O87" s="235">
        <f t="shared" si="7"/>
        <v>4.6578542081235394E-2</v>
      </c>
      <c r="P87" s="235">
        <f t="shared" si="7"/>
        <v>4.5312854906968771E-2</v>
      </c>
      <c r="Q87" s="235">
        <f t="shared" si="7"/>
        <v>4.6248106513478993E-2</v>
      </c>
      <c r="R87" s="235">
        <f t="shared" si="7"/>
        <v>4.4835268080279232E-2</v>
      </c>
      <c r="S87" s="235">
        <f t="shared" si="7"/>
        <v>4.5119962807623107E-2</v>
      </c>
      <c r="T87" s="235">
        <f t="shared" si="7"/>
        <v>4.6014499975337721E-2</v>
      </c>
      <c r="U87" s="235">
        <f t="shared" si="7"/>
        <v>4.87159488454324E-2</v>
      </c>
      <c r="V87" s="235">
        <f t="shared" si="7"/>
        <v>5.1359916835929401E-2</v>
      </c>
      <c r="W87" s="235">
        <f t="shared" si="7"/>
        <v>4.5411499193584837E-2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2.8262318722157131E-2</v>
      </c>
      <c r="C88" s="235">
        <f t="shared" si="8"/>
        <v>2.8495118386657331E-2</v>
      </c>
      <c r="D88" s="235">
        <f t="shared" si="8"/>
        <v>2.815729914385837E-2</v>
      </c>
      <c r="E88" s="235">
        <f t="shared" si="8"/>
        <v>2.8151854072651583E-2</v>
      </c>
      <c r="F88" s="235">
        <f t="shared" si="8"/>
        <v>2.9021072025295781E-2</v>
      </c>
      <c r="G88" s="235">
        <f t="shared" si="8"/>
        <v>3.0815670124689547E-2</v>
      </c>
      <c r="H88" s="235">
        <f t="shared" si="8"/>
        <v>3.1594361126564725E-2</v>
      </c>
      <c r="I88" s="235">
        <f t="shared" si="8"/>
        <v>3.2326888201505491E-2</v>
      </c>
      <c r="J88" s="235">
        <f t="shared" si="8"/>
        <v>3.1493246499935332E-2</v>
      </c>
      <c r="K88" s="235">
        <f t="shared" si="8"/>
        <v>3.3351845866841277E-2</v>
      </c>
      <c r="L88" s="235">
        <f t="shared" si="8"/>
        <v>3.5812645452077546E-2</v>
      </c>
      <c r="M88" s="235">
        <f t="shared" si="8"/>
        <v>3.5769825788072841E-2</v>
      </c>
      <c r="N88" s="235">
        <f t="shared" si="8"/>
        <v>3.4968938476045042E-2</v>
      </c>
      <c r="O88" s="235">
        <f t="shared" si="8"/>
        <v>3.4933906560926556E-2</v>
      </c>
      <c r="P88" s="235">
        <f t="shared" si="8"/>
        <v>3.3984641180226566E-2</v>
      </c>
      <c r="Q88" s="235">
        <f t="shared" si="8"/>
        <v>3.4686079885109258E-2</v>
      </c>
      <c r="R88" s="235">
        <f t="shared" si="8"/>
        <v>3.3626451060209429E-2</v>
      </c>
      <c r="S88" s="235">
        <f t="shared" si="8"/>
        <v>3.3839972105717334E-2</v>
      </c>
      <c r="T88" s="235">
        <f t="shared" si="8"/>
        <v>3.4510874981503292E-2</v>
      </c>
      <c r="U88" s="235">
        <f t="shared" si="8"/>
        <v>3.6536961634074314E-2</v>
      </c>
      <c r="V88" s="235">
        <f t="shared" si="8"/>
        <v>3.8519937626947068E-2</v>
      </c>
      <c r="W88" s="235">
        <f t="shared" si="8"/>
        <v>3.4058624395188621E-2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1.9839128266020169E-2</v>
      </c>
      <c r="C89" s="302">
        <f t="shared" si="9"/>
        <v>1.9829371121506473E-2</v>
      </c>
      <c r="D89" s="302">
        <f t="shared" si="9"/>
        <v>1.9786546237736929E-2</v>
      </c>
      <c r="E89" s="302">
        <f t="shared" si="9"/>
        <v>1.9796445055739197E-2</v>
      </c>
      <c r="F89" s="302">
        <f t="shared" si="9"/>
        <v>1.9671006568883015E-2</v>
      </c>
      <c r="G89" s="302">
        <f t="shared" si="9"/>
        <v>1.9874448404191714E-2</v>
      </c>
      <c r="H89" s="302">
        <f t="shared" si="9"/>
        <v>2.0010947756584917E-2</v>
      </c>
      <c r="I89" s="302">
        <f t="shared" si="9"/>
        <v>2.0121488755123224E-2</v>
      </c>
      <c r="J89" s="302">
        <f t="shared" si="9"/>
        <v>1.9973074087159412E-2</v>
      </c>
      <c r="K89" s="302">
        <f t="shared" si="9"/>
        <v>2.0317779063140411E-2</v>
      </c>
      <c r="L89" s="302">
        <f t="shared" si="9"/>
        <v>2.0799819851995124E-2</v>
      </c>
      <c r="M89" s="302">
        <f t="shared" si="9"/>
        <v>2.0798843236843424E-2</v>
      </c>
      <c r="N89" s="302">
        <f t="shared" si="9"/>
        <v>2.0599443273958892E-2</v>
      </c>
      <c r="O89" s="302">
        <f t="shared" si="9"/>
        <v>2.0588132676617455E-2</v>
      </c>
      <c r="P89" s="302">
        <f t="shared" si="9"/>
        <v>2.0353437783888626E-2</v>
      </c>
      <c r="Q89" s="302">
        <f t="shared" si="9"/>
        <v>2.0576076638351839E-2</v>
      </c>
      <c r="R89" s="302">
        <f t="shared" si="9"/>
        <v>2.0335165673484326E-2</v>
      </c>
      <c r="S89" s="302">
        <f t="shared" si="9"/>
        <v>2.034338526380864E-2</v>
      </c>
      <c r="T89" s="302">
        <f t="shared" si="9"/>
        <v>2.0522709732304426E-2</v>
      </c>
      <c r="U89" s="302">
        <f t="shared" si="9"/>
        <v>2.1113989429606187E-2</v>
      </c>
      <c r="V89" s="302">
        <f t="shared" si="9"/>
        <v>2.1882642617214117E-2</v>
      </c>
      <c r="W89" s="302">
        <f t="shared" si="9"/>
        <v>2.0381636987770263E-2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6.1237211555080329E-2</v>
      </c>
      <c r="C90" s="303">
        <f t="shared" si="10"/>
        <v>6.1208338940888701E-2</v>
      </c>
      <c r="D90" s="303">
        <f t="shared" si="10"/>
        <v>6.1238363963576535E-2</v>
      </c>
      <c r="E90" s="303">
        <f t="shared" si="10"/>
        <v>6.1251806123830792E-2</v>
      </c>
      <c r="F90" s="303">
        <f t="shared" si="10"/>
        <v>6.0763480777165604E-2</v>
      </c>
      <c r="G90" s="303">
        <f t="shared" si="10"/>
        <v>6.0937083729044342E-2</v>
      </c>
      <c r="H90" s="303">
        <f t="shared" si="10"/>
        <v>6.1142150169127135E-2</v>
      </c>
      <c r="I90" s="303">
        <f t="shared" si="10"/>
        <v>6.1338827295096647E-2</v>
      </c>
      <c r="J90" s="303">
        <f t="shared" si="10"/>
        <v>6.103057934676543E-2</v>
      </c>
      <c r="K90" s="303">
        <f t="shared" si="10"/>
        <v>6.1806067574799332E-2</v>
      </c>
      <c r="L90" s="303">
        <f t="shared" si="10"/>
        <v>6.3365515960779897E-2</v>
      </c>
      <c r="M90" s="303">
        <f t="shared" si="10"/>
        <v>6.3457177076598134E-2</v>
      </c>
      <c r="N90" s="303">
        <f t="shared" si="10"/>
        <v>6.2858504457618508E-2</v>
      </c>
      <c r="O90" s="303">
        <f t="shared" si="10"/>
        <v>6.2828605815351588E-2</v>
      </c>
      <c r="P90" s="303">
        <f t="shared" si="10"/>
        <v>6.2173658937103679E-2</v>
      </c>
      <c r="Q90" s="303">
        <f t="shared" si="10"/>
        <v>6.270331027496466E-2</v>
      </c>
      <c r="R90" s="303">
        <f t="shared" si="10"/>
        <v>6.1919860048904193E-2</v>
      </c>
      <c r="S90" s="303">
        <f t="shared" si="10"/>
        <v>6.2069097133288759E-2</v>
      </c>
      <c r="T90" s="303">
        <f t="shared" si="10"/>
        <v>6.2604574060161303E-2</v>
      </c>
      <c r="U90" s="303">
        <f t="shared" si="10"/>
        <v>6.4501514501095092E-2</v>
      </c>
      <c r="V90" s="303">
        <f t="shared" si="10"/>
        <v>6.6828904607024148E-2</v>
      </c>
      <c r="W90" s="303">
        <f t="shared" si="10"/>
        <v>6.2185323767130853E-2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4.4801649947136743E-2</v>
      </c>
      <c r="C91" s="304">
        <f t="shared" si="11"/>
        <v>4.4317270989959315E-2</v>
      </c>
      <c r="D91" s="304">
        <f t="shared" si="11"/>
        <v>4.4947289474510814E-2</v>
      </c>
      <c r="E91" s="304">
        <f t="shared" si="11"/>
        <v>4.5003152212374067E-2</v>
      </c>
      <c r="F91" s="304">
        <f t="shared" si="11"/>
        <v>4.1616744972011156E-2</v>
      </c>
      <c r="G91" s="304">
        <f t="shared" si="11"/>
        <v>3.7675409914523644E-2</v>
      </c>
      <c r="H91" s="304">
        <f t="shared" si="11"/>
        <v>3.6094938681425832E-2</v>
      </c>
      <c r="I91" s="304">
        <f t="shared" si="11"/>
        <v>3.4060555786386559E-2</v>
      </c>
      <c r="J91" s="304">
        <f t="shared" si="11"/>
        <v>3.5639035183460024E-2</v>
      </c>
      <c r="K91" s="304">
        <f t="shared" si="11"/>
        <v>3.2094880592857179E-2</v>
      </c>
      <c r="L91" s="304">
        <f t="shared" si="11"/>
        <v>2.7016385102840035E-2</v>
      </c>
      <c r="M91" s="304">
        <f t="shared" si="11"/>
        <v>2.5868386314307372E-2</v>
      </c>
      <c r="N91" s="304">
        <f t="shared" si="11"/>
        <v>2.6920191200703051E-2</v>
      </c>
      <c r="O91" s="304">
        <f t="shared" si="11"/>
        <v>2.703087065608397E-2</v>
      </c>
      <c r="P91" s="304">
        <f t="shared" si="11"/>
        <v>2.7419964430528868E-2</v>
      </c>
      <c r="Q91" s="304">
        <f t="shared" si="11"/>
        <v>2.6449991627095198E-2</v>
      </c>
      <c r="R91" s="304">
        <f t="shared" si="11"/>
        <v>2.8505419533289895E-2</v>
      </c>
      <c r="S91" s="304">
        <f t="shared" si="11"/>
        <v>2.7733976995279911E-2</v>
      </c>
      <c r="T91" s="304">
        <f t="shared" si="11"/>
        <v>2.6015574634345232E-2</v>
      </c>
      <c r="U91" s="304">
        <f t="shared" si="11"/>
        <v>2.2092614887987579E-2</v>
      </c>
      <c r="V91" s="304">
        <f t="shared" si="11"/>
        <v>1.8397808009863785E-2</v>
      </c>
      <c r="W91" s="304">
        <f t="shared" si="11"/>
        <v>2.8947273333413698E-2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1.5305068859057301E-2</v>
      </c>
      <c r="C92" s="304">
        <f t="shared" si="12"/>
        <v>1.575126321546309E-2</v>
      </c>
      <c r="D92" s="304">
        <f t="shared" si="12"/>
        <v>1.5164782523311391E-2</v>
      </c>
      <c r="E92" s="304">
        <f t="shared" si="12"/>
        <v>1.5122579748550656E-2</v>
      </c>
      <c r="F92" s="304">
        <f t="shared" si="12"/>
        <v>1.7985892924142606E-2</v>
      </c>
      <c r="G92" s="304">
        <f t="shared" si="12"/>
        <v>2.2029047009533106E-2</v>
      </c>
      <c r="H92" s="304">
        <f t="shared" si="12"/>
        <v>2.3783437042638716E-2</v>
      </c>
      <c r="I92" s="304">
        <f t="shared" si="12"/>
        <v>2.5985195980649863E-2</v>
      </c>
      <c r="J92" s="304">
        <f t="shared" si="12"/>
        <v>2.4131814303307981E-2</v>
      </c>
      <c r="K92" s="304">
        <f t="shared" si="12"/>
        <v>2.8377113147268505E-2</v>
      </c>
      <c r="L92" s="304">
        <f t="shared" si="12"/>
        <v>3.491662503985677E-2</v>
      </c>
      <c r="M92" s="304">
        <f t="shared" si="12"/>
        <v>3.6157997730767846E-2</v>
      </c>
      <c r="N92" s="304">
        <f t="shared" si="12"/>
        <v>3.4539555717873656E-2</v>
      </c>
      <c r="O92" s="304">
        <f t="shared" si="12"/>
        <v>3.4400378896830563E-2</v>
      </c>
      <c r="P92" s="304">
        <f t="shared" si="12"/>
        <v>3.3394308859365743E-2</v>
      </c>
      <c r="Q92" s="304">
        <f t="shared" si="12"/>
        <v>3.4865875452465098E-2</v>
      </c>
      <c r="R92" s="304">
        <f t="shared" si="12"/>
        <v>3.2069382473205933E-2</v>
      </c>
      <c r="S92" s="304">
        <f t="shared" si="12"/>
        <v>3.2981521253780142E-2</v>
      </c>
      <c r="T92" s="304">
        <f t="shared" si="12"/>
        <v>3.5208564426555941E-2</v>
      </c>
      <c r="U92" s="304">
        <f t="shared" si="12"/>
        <v>4.0947421147744537E-2</v>
      </c>
      <c r="V92" s="304">
        <f t="shared" si="12"/>
        <v>4.689029909208247E-2</v>
      </c>
      <c r="W92" s="304">
        <f t="shared" si="12"/>
        <v>3.1875705457909603E-2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1.1304927488862849E-3</v>
      </c>
      <c r="C93" s="304">
        <f t="shared" si="13"/>
        <v>1.1398047354662932E-3</v>
      </c>
      <c r="D93" s="304">
        <f t="shared" si="13"/>
        <v>1.1262919657543343E-3</v>
      </c>
      <c r="E93" s="304">
        <f t="shared" si="13"/>
        <v>1.1260741629060629E-3</v>
      </c>
      <c r="F93" s="304">
        <f t="shared" si="13"/>
        <v>1.160842881011831E-3</v>
      </c>
      <c r="G93" s="304">
        <f t="shared" si="13"/>
        <v>1.2326268049875824E-3</v>
      </c>
      <c r="H93" s="304">
        <f t="shared" si="13"/>
        <v>1.2637744450625888E-3</v>
      </c>
      <c r="I93" s="304">
        <f t="shared" si="13"/>
        <v>1.2930755280602195E-3</v>
      </c>
      <c r="J93" s="304">
        <f t="shared" si="13"/>
        <v>1.2597298599974129E-3</v>
      </c>
      <c r="K93" s="304">
        <f t="shared" si="13"/>
        <v>1.3340738346736508E-3</v>
      </c>
      <c r="L93" s="304">
        <f t="shared" si="13"/>
        <v>1.4325058180831012E-3</v>
      </c>
      <c r="M93" s="304">
        <f t="shared" si="13"/>
        <v>1.4307930315229139E-3</v>
      </c>
      <c r="N93" s="304">
        <f t="shared" si="13"/>
        <v>1.3987575390418019E-3</v>
      </c>
      <c r="O93" s="304">
        <f t="shared" si="13"/>
        <v>1.3973562624370621E-3</v>
      </c>
      <c r="P93" s="304">
        <f t="shared" si="13"/>
        <v>1.3593856472090627E-3</v>
      </c>
      <c r="Q93" s="304">
        <f t="shared" si="13"/>
        <v>1.3874431954043703E-3</v>
      </c>
      <c r="R93" s="304">
        <f t="shared" si="13"/>
        <v>1.3450580424083768E-3</v>
      </c>
      <c r="S93" s="304">
        <f t="shared" si="13"/>
        <v>1.3535988842286936E-3</v>
      </c>
      <c r="T93" s="304">
        <f t="shared" si="13"/>
        <v>1.3804349992601315E-3</v>
      </c>
      <c r="U93" s="304">
        <f t="shared" si="13"/>
        <v>1.4614784653629717E-3</v>
      </c>
      <c r="V93" s="304">
        <f t="shared" si="13"/>
        <v>1.5407975050778816E-3</v>
      </c>
      <c r="W93" s="304">
        <f t="shared" si="13"/>
        <v>1.3623449758075449E-3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5.1031009629233619E-2</v>
      </c>
      <c r="C94" s="303">
        <f t="shared" si="14"/>
        <v>5.100694911740726E-2</v>
      </c>
      <c r="D94" s="303">
        <f t="shared" si="14"/>
        <v>5.1031969969647102E-2</v>
      </c>
      <c r="E94" s="303">
        <f t="shared" si="14"/>
        <v>5.1043171769858987E-2</v>
      </c>
      <c r="F94" s="303">
        <f t="shared" si="14"/>
        <v>5.0636233980971328E-2</v>
      </c>
      <c r="G94" s="303">
        <f t="shared" si="14"/>
        <v>5.0780903107536919E-2</v>
      </c>
      <c r="H94" s="303">
        <f t="shared" si="14"/>
        <v>5.0951791807605992E-2</v>
      </c>
      <c r="I94" s="303">
        <f t="shared" si="14"/>
        <v>5.1115689412580531E-2</v>
      </c>
      <c r="J94" s="303">
        <f t="shared" si="14"/>
        <v>5.0858816122304529E-2</v>
      </c>
      <c r="K94" s="303">
        <f t="shared" si="14"/>
        <v>5.1505056312332785E-2</v>
      </c>
      <c r="L94" s="303">
        <f t="shared" si="14"/>
        <v>5.2804596633983271E-2</v>
      </c>
      <c r="M94" s="303">
        <f t="shared" si="14"/>
        <v>5.2880980897165121E-2</v>
      </c>
      <c r="N94" s="303">
        <f t="shared" si="14"/>
        <v>5.2382087048015412E-2</v>
      </c>
      <c r="O94" s="303">
        <f t="shared" si="14"/>
        <v>5.235717151279301E-2</v>
      </c>
      <c r="P94" s="303">
        <f t="shared" si="14"/>
        <v>5.1811382447586374E-2</v>
      </c>
      <c r="Q94" s="303">
        <f t="shared" si="14"/>
        <v>5.225275856247056E-2</v>
      </c>
      <c r="R94" s="303">
        <f t="shared" si="14"/>
        <v>5.159988337408683E-2</v>
      </c>
      <c r="S94" s="303">
        <f t="shared" si="14"/>
        <v>5.1724247611073956E-2</v>
      </c>
      <c r="T94" s="303">
        <f t="shared" si="14"/>
        <v>5.2170478383467771E-2</v>
      </c>
      <c r="U94" s="303">
        <f t="shared" si="14"/>
        <v>5.3751262084245938E-2</v>
      </c>
      <c r="V94" s="303">
        <f t="shared" si="14"/>
        <v>5.569075383918675E-2</v>
      </c>
      <c r="W94" s="303">
        <f t="shared" si="14"/>
        <v>5.1821103139275709E-2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3.7334708289280628E-2</v>
      </c>
      <c r="C95" s="304">
        <f t="shared" si="15"/>
        <v>3.6931059158299438E-2</v>
      </c>
      <c r="D95" s="304">
        <f t="shared" si="15"/>
        <v>3.745607456209233E-2</v>
      </c>
      <c r="E95" s="304">
        <f t="shared" si="15"/>
        <v>3.7502626843645061E-2</v>
      </c>
      <c r="F95" s="304">
        <f t="shared" si="15"/>
        <v>3.4680620810009291E-2</v>
      </c>
      <c r="G95" s="304">
        <f t="shared" si="15"/>
        <v>3.1396174928769678E-2</v>
      </c>
      <c r="H95" s="304">
        <f t="shared" si="15"/>
        <v>3.0079115567854888E-2</v>
      </c>
      <c r="I95" s="304">
        <f t="shared" si="15"/>
        <v>2.838379648865547E-2</v>
      </c>
      <c r="J95" s="304">
        <f t="shared" si="15"/>
        <v>2.9699195986216693E-2</v>
      </c>
      <c r="K95" s="304">
        <f t="shared" si="15"/>
        <v>2.6745733827380991E-2</v>
      </c>
      <c r="L95" s="304">
        <f t="shared" si="15"/>
        <v>2.2513654252366705E-2</v>
      </c>
      <c r="M95" s="304">
        <f t="shared" si="15"/>
        <v>2.1556988595256156E-2</v>
      </c>
      <c r="N95" s="304">
        <f t="shared" si="15"/>
        <v>2.2433492667252541E-2</v>
      </c>
      <c r="O95" s="304">
        <f t="shared" si="15"/>
        <v>2.2525725546736639E-2</v>
      </c>
      <c r="P95" s="304">
        <f t="shared" si="15"/>
        <v>2.2849970358774049E-2</v>
      </c>
      <c r="Q95" s="304">
        <f t="shared" si="15"/>
        <v>2.2041659689245999E-2</v>
      </c>
      <c r="R95" s="304">
        <f t="shared" si="15"/>
        <v>2.3754516277741573E-2</v>
      </c>
      <c r="S95" s="304">
        <f t="shared" si="15"/>
        <v>2.3111647496066597E-2</v>
      </c>
      <c r="T95" s="304">
        <f t="shared" si="15"/>
        <v>2.1679645528621037E-2</v>
      </c>
      <c r="U95" s="304">
        <f t="shared" si="15"/>
        <v>1.8410512406656324E-2</v>
      </c>
      <c r="V95" s="304">
        <f t="shared" si="15"/>
        <v>1.5331506674886485E-2</v>
      </c>
      <c r="W95" s="304">
        <f t="shared" si="15"/>
        <v>2.4122727777844757E-2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1.2754224049214422E-2</v>
      </c>
      <c r="C96" s="304">
        <f t="shared" si="16"/>
        <v>1.3126052679552575E-2</v>
      </c>
      <c r="D96" s="304">
        <f t="shared" si="16"/>
        <v>1.2637318769426161E-2</v>
      </c>
      <c r="E96" s="304">
        <f t="shared" si="16"/>
        <v>1.2602149790458882E-2</v>
      </c>
      <c r="F96" s="304">
        <f t="shared" si="16"/>
        <v>1.4988244103452168E-2</v>
      </c>
      <c r="G96" s="304">
        <f t="shared" si="16"/>
        <v>1.8357539174610922E-2</v>
      </c>
      <c r="H96" s="304">
        <f t="shared" si="16"/>
        <v>1.9819530868865603E-2</v>
      </c>
      <c r="I96" s="304">
        <f t="shared" si="16"/>
        <v>2.1654329983874888E-2</v>
      </c>
      <c r="J96" s="304">
        <f t="shared" si="16"/>
        <v>2.0109845252756657E-2</v>
      </c>
      <c r="K96" s="304">
        <f t="shared" si="16"/>
        <v>2.3647594289390422E-2</v>
      </c>
      <c r="L96" s="304">
        <f t="shared" si="16"/>
        <v>2.9097187533213983E-2</v>
      </c>
      <c r="M96" s="304">
        <f t="shared" si="16"/>
        <v>3.0131664775639874E-2</v>
      </c>
      <c r="N96" s="304">
        <f t="shared" si="16"/>
        <v>2.8782963098228045E-2</v>
      </c>
      <c r="O96" s="304">
        <f t="shared" si="16"/>
        <v>2.8666982414025474E-2</v>
      </c>
      <c r="P96" s="304">
        <f t="shared" si="16"/>
        <v>2.7828590716138107E-2</v>
      </c>
      <c r="Q96" s="304">
        <f t="shared" si="16"/>
        <v>2.9054896210387583E-2</v>
      </c>
      <c r="R96" s="304">
        <f t="shared" si="16"/>
        <v>2.6724485394338287E-2</v>
      </c>
      <c r="S96" s="304">
        <f t="shared" si="16"/>
        <v>2.748460104481679E-2</v>
      </c>
      <c r="T96" s="304">
        <f t="shared" si="16"/>
        <v>2.9340470355463291E-2</v>
      </c>
      <c r="U96" s="304">
        <f t="shared" si="16"/>
        <v>3.4122850956453801E-2</v>
      </c>
      <c r="V96" s="304">
        <f t="shared" si="16"/>
        <v>3.9075249243402034E-2</v>
      </c>
      <c r="W96" s="304">
        <f t="shared" si="16"/>
        <v>2.6563087881591341E-2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9.420772907385715E-4</v>
      </c>
      <c r="C97" s="304">
        <f t="shared" si="17"/>
        <v>9.4983727955524455E-4</v>
      </c>
      <c r="D97" s="304">
        <f t="shared" si="17"/>
        <v>9.3857663812861201E-4</v>
      </c>
      <c r="E97" s="304">
        <f t="shared" si="17"/>
        <v>9.3839513575505245E-4</v>
      </c>
      <c r="F97" s="304">
        <f t="shared" si="17"/>
        <v>9.6736906750985886E-4</v>
      </c>
      <c r="G97" s="304">
        <f t="shared" si="17"/>
        <v>1.0271890041563187E-3</v>
      </c>
      <c r="H97" s="304">
        <f t="shared" si="17"/>
        <v>1.0531453708854908E-3</v>
      </c>
      <c r="I97" s="304">
        <f t="shared" si="17"/>
        <v>1.0775629400501833E-3</v>
      </c>
      <c r="J97" s="304">
        <f t="shared" si="17"/>
        <v>1.0497748833311776E-3</v>
      </c>
      <c r="K97" s="304">
        <f t="shared" si="17"/>
        <v>1.1117281955613759E-3</v>
      </c>
      <c r="L97" s="304">
        <f t="shared" si="17"/>
        <v>1.1937548484025843E-3</v>
      </c>
      <c r="M97" s="304">
        <f t="shared" si="17"/>
        <v>1.1923275262690949E-3</v>
      </c>
      <c r="N97" s="304">
        <f t="shared" si="17"/>
        <v>1.165631282534835E-3</v>
      </c>
      <c r="O97" s="304">
        <f t="shared" si="17"/>
        <v>1.1644635520308851E-3</v>
      </c>
      <c r="P97" s="304">
        <f t="shared" si="17"/>
        <v>1.132821372674219E-3</v>
      </c>
      <c r="Q97" s="304">
        <f t="shared" si="17"/>
        <v>1.1562026628369755E-3</v>
      </c>
      <c r="R97" s="304">
        <f t="shared" si="17"/>
        <v>1.1208817020069803E-3</v>
      </c>
      <c r="S97" s="304">
        <f t="shared" si="17"/>
        <v>1.1279990701905775E-3</v>
      </c>
      <c r="T97" s="304">
        <f t="shared" si="17"/>
        <v>1.1503624993834433E-3</v>
      </c>
      <c r="U97" s="304">
        <f t="shared" si="17"/>
        <v>1.2178987211358102E-3</v>
      </c>
      <c r="V97" s="304">
        <f t="shared" si="17"/>
        <v>1.2839979208982349E-3</v>
      </c>
      <c r="W97" s="304">
        <f t="shared" si="17"/>
        <v>1.1352874798396207E-3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0.51250254303146747</v>
      </c>
      <c r="C98" s="303">
        <f t="shared" si="18"/>
        <v>0.51086094103974378</v>
      </c>
      <c r="D98" s="303">
        <f t="shared" si="18"/>
        <v>0.51336154562938452</v>
      </c>
      <c r="E98" s="303">
        <f t="shared" si="18"/>
        <v>0.51335463068095177</v>
      </c>
      <c r="F98" s="303">
        <f t="shared" si="18"/>
        <v>0.50841959674179515</v>
      </c>
      <c r="G98" s="303">
        <f t="shared" si="18"/>
        <v>0.49484720084004019</v>
      </c>
      <c r="H98" s="303">
        <f t="shared" si="18"/>
        <v>0.48865673773279139</v>
      </c>
      <c r="I98" s="303">
        <f t="shared" si="18"/>
        <v>0.48299079306553355</v>
      </c>
      <c r="J98" s="303">
        <f t="shared" si="18"/>
        <v>0.4898110079209898</v>
      </c>
      <c r="K98" s="303">
        <f t="shared" si="18"/>
        <v>0.47448476985987142</v>
      </c>
      <c r="L98" s="303">
        <f t="shared" si="18"/>
        <v>0.45352944252808719</v>
      </c>
      <c r="M98" s="303">
        <f t="shared" si="18"/>
        <v>0.45402516063158976</v>
      </c>
      <c r="N98" s="303">
        <f t="shared" si="18"/>
        <v>0.46117505141958492</v>
      </c>
      <c r="O98" s="303">
        <f t="shared" si="18"/>
        <v>0.46147791688255946</v>
      </c>
      <c r="P98" s="303">
        <f t="shared" si="18"/>
        <v>0.47013438650670852</v>
      </c>
      <c r="Q98" s="303">
        <f t="shared" si="18"/>
        <v>0.46382092144891052</v>
      </c>
      <c r="R98" s="303">
        <f t="shared" si="18"/>
        <v>0.47310825410928919</v>
      </c>
      <c r="S98" s="303">
        <f t="shared" si="18"/>
        <v>0.47137411254176637</v>
      </c>
      <c r="T98" s="303">
        <f t="shared" si="18"/>
        <v>0.46553224813283883</v>
      </c>
      <c r="U98" s="303">
        <f t="shared" si="18"/>
        <v>0.44710643846759812</v>
      </c>
      <c r="V98" s="303">
        <f t="shared" si="18"/>
        <v>0.42825607398178733</v>
      </c>
      <c r="W98" s="303">
        <f t="shared" si="18"/>
        <v>0.46905871629298351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9.6069375270506421E-2</v>
      </c>
      <c r="C99" s="303">
        <f t="shared" si="19"/>
        <v>9.5928685699120469E-2</v>
      </c>
      <c r="D99" s="303">
        <f t="shared" si="19"/>
        <v>9.6133204161509681E-2</v>
      </c>
      <c r="E99" s="303">
        <f t="shared" si="19"/>
        <v>9.6142808163665994E-2</v>
      </c>
      <c r="F99" s="303">
        <f t="shared" si="19"/>
        <v>9.5342875269802632E-2</v>
      </c>
      <c r="G99" s="303">
        <f t="shared" si="19"/>
        <v>9.4146113523762121E-2</v>
      </c>
      <c r="H99" s="303">
        <f t="shared" si="19"/>
        <v>9.3621619332272268E-2</v>
      </c>
      <c r="I99" s="303">
        <f t="shared" si="19"/>
        <v>9.3010326638603952E-2</v>
      </c>
      <c r="J99" s="303">
        <f t="shared" si="19"/>
        <v>9.3573692772627115E-2</v>
      </c>
      <c r="K99" s="303">
        <f t="shared" si="19"/>
        <v>9.2293850078784101E-2</v>
      </c>
      <c r="L99" s="303">
        <f t="shared" si="19"/>
        <v>9.0375308827816803E-2</v>
      </c>
      <c r="M99" s="303">
        <f t="shared" si="19"/>
        <v>9.0146735840174005E-2</v>
      </c>
      <c r="N99" s="303">
        <f t="shared" si="19"/>
        <v>9.0676407484635249E-2</v>
      </c>
      <c r="O99" s="303">
        <f t="shared" si="19"/>
        <v>9.0712752375773989E-2</v>
      </c>
      <c r="P99" s="303">
        <f t="shared" si="19"/>
        <v>9.1138080911087868E-2</v>
      </c>
      <c r="Q99" s="303">
        <f t="shared" si="19"/>
        <v>9.0682212367310361E-2</v>
      </c>
      <c r="R99" s="303">
        <f t="shared" si="19"/>
        <v>9.1492332024063205E-2</v>
      </c>
      <c r="S99" s="303">
        <f t="shared" si="19"/>
        <v>9.1255725382753408E-2</v>
      </c>
      <c r="T99" s="303">
        <f t="shared" si="19"/>
        <v>9.065208299972892E-2</v>
      </c>
      <c r="U99" s="303">
        <f t="shared" si="19"/>
        <v>8.8976969874584741E-2</v>
      </c>
      <c r="V99" s="303">
        <f t="shared" si="19"/>
        <v>8.7174453766681731E-2</v>
      </c>
      <c r="W99" s="303">
        <f t="shared" si="19"/>
        <v>9.1417591397438394E-2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4.381584521603369E-2</v>
      </c>
      <c r="C100" s="304">
        <f t="shared" si="20"/>
        <v>4.3668471756193233E-2</v>
      </c>
      <c r="D100" s="304">
        <f t="shared" si="20"/>
        <v>4.3874128819907932E-2</v>
      </c>
      <c r="E100" s="304">
        <f t="shared" si="20"/>
        <v>4.3887163834428145E-2</v>
      </c>
      <c r="F100" s="304">
        <f t="shared" si="20"/>
        <v>4.2975960918928441E-2</v>
      </c>
      <c r="G100" s="304">
        <f t="shared" si="20"/>
        <v>4.179399545064378E-2</v>
      </c>
      <c r="H100" s="304">
        <f t="shared" si="20"/>
        <v>4.1297695814902044E-2</v>
      </c>
      <c r="I100" s="304">
        <f t="shared" si="20"/>
        <v>4.0701541877047803E-2</v>
      </c>
      <c r="J100" s="304">
        <f t="shared" si="20"/>
        <v>4.1220782570013048E-2</v>
      </c>
      <c r="K100" s="304">
        <f t="shared" si="20"/>
        <v>4.0048033758742635E-2</v>
      </c>
      <c r="L100" s="304">
        <f t="shared" si="20"/>
        <v>3.8319220867371606E-2</v>
      </c>
      <c r="M100" s="304">
        <f t="shared" si="20"/>
        <v>3.8077873175674376E-2</v>
      </c>
      <c r="N100" s="304">
        <f t="shared" si="20"/>
        <v>3.852196064761202E-2</v>
      </c>
      <c r="O100" s="304">
        <f t="shared" si="20"/>
        <v>3.8555276049392538E-2</v>
      </c>
      <c r="P100" s="304">
        <f t="shared" si="20"/>
        <v>3.8866015576452251E-2</v>
      </c>
      <c r="Q100" s="304">
        <f t="shared" si="20"/>
        <v>3.8488818527463525E-2</v>
      </c>
      <c r="R100" s="304">
        <f t="shared" si="20"/>
        <v>3.9198168504408215E-2</v>
      </c>
      <c r="S100" s="304">
        <f t="shared" si="20"/>
        <v>3.8971944209394038E-2</v>
      </c>
      <c r="T100" s="304">
        <f t="shared" si="20"/>
        <v>3.8429328807664871E-2</v>
      </c>
      <c r="U100" s="304">
        <f t="shared" si="20"/>
        <v>3.6995154174554214E-2</v>
      </c>
      <c r="V100" s="304">
        <f t="shared" si="20"/>
        <v>3.5487467391136215E-2</v>
      </c>
      <c r="W100" s="304">
        <f t="shared" si="20"/>
        <v>3.9183438006295236E-2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3.7038981809044802E-2</v>
      </c>
      <c r="C101" s="304">
        <f t="shared" si="21"/>
        <v>3.6920341878110038E-2</v>
      </c>
      <c r="D101" s="304">
        <f t="shared" si="21"/>
        <v>3.7101062635824661E-2</v>
      </c>
      <c r="E101" s="304">
        <f t="shared" si="21"/>
        <v>3.710056288679376E-2</v>
      </c>
      <c r="F101" s="304">
        <f t="shared" si="21"/>
        <v>3.674390391058998E-2</v>
      </c>
      <c r="G101" s="304">
        <f t="shared" si="21"/>
        <v>3.5763015655993789E-2</v>
      </c>
      <c r="H101" s="304">
        <f t="shared" si="21"/>
        <v>3.531562577756954E-2</v>
      </c>
      <c r="I101" s="304">
        <f t="shared" si="21"/>
        <v>3.4906143279745672E-2</v>
      </c>
      <c r="J101" s="304">
        <f t="shared" si="21"/>
        <v>3.5399045836815544E-2</v>
      </c>
      <c r="K101" s="304">
        <f t="shared" si="21"/>
        <v>3.4291405961725245E-2</v>
      </c>
      <c r="L101" s="304">
        <f t="shared" si="21"/>
        <v>3.2776947158743464E-2</v>
      </c>
      <c r="M101" s="304">
        <f t="shared" si="21"/>
        <v>3.2812773115253741E-2</v>
      </c>
      <c r="N101" s="304">
        <f t="shared" si="21"/>
        <v>3.3329501624085649E-2</v>
      </c>
      <c r="O101" s="304">
        <f t="shared" si="21"/>
        <v>3.335138996108266E-2</v>
      </c>
      <c r="P101" s="304">
        <f t="shared" si="21"/>
        <v>3.3977000165946993E-2</v>
      </c>
      <c r="Q101" s="304">
        <f t="shared" si="21"/>
        <v>3.3520720835029681E-2</v>
      </c>
      <c r="R101" s="304">
        <f t="shared" si="21"/>
        <v>3.4191924032242277E-2</v>
      </c>
      <c r="S101" s="304">
        <f t="shared" si="21"/>
        <v>3.4066596189781528E-2</v>
      </c>
      <c r="T101" s="304">
        <f t="shared" si="21"/>
        <v>3.364439982702145E-2</v>
      </c>
      <c r="U101" s="304">
        <f t="shared" si="21"/>
        <v>3.2312751353687205E-2</v>
      </c>
      <c r="V101" s="304">
        <f t="shared" si="21"/>
        <v>3.0950419953039016E-2</v>
      </c>
      <c r="W101" s="304">
        <f t="shared" si="21"/>
        <v>3.3899260591733295E-2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4.4748671310082117E-3</v>
      </c>
      <c r="C102" s="304">
        <f t="shared" si="22"/>
        <v>4.511727077887411E-3</v>
      </c>
      <c r="D102" s="304">
        <f t="shared" si="22"/>
        <v>4.45823903111091E-3</v>
      </c>
      <c r="E102" s="304">
        <f t="shared" si="22"/>
        <v>4.4573768948364999E-3</v>
      </c>
      <c r="F102" s="304">
        <f t="shared" si="22"/>
        <v>4.5950030706718315E-3</v>
      </c>
      <c r="G102" s="304">
        <f t="shared" si="22"/>
        <v>4.8791477697425131E-3</v>
      </c>
      <c r="H102" s="304">
        <f t="shared" si="22"/>
        <v>5.0024405117060806E-3</v>
      </c>
      <c r="I102" s="304">
        <f t="shared" si="22"/>
        <v>5.1184239652383714E-3</v>
      </c>
      <c r="J102" s="304">
        <f t="shared" si="22"/>
        <v>4.9864306958230954E-3</v>
      </c>
      <c r="K102" s="304">
        <f t="shared" si="22"/>
        <v>5.2807089289165351E-3</v>
      </c>
      <c r="L102" s="304">
        <f t="shared" si="22"/>
        <v>5.6703355299122758E-3</v>
      </c>
      <c r="M102" s="304">
        <f t="shared" si="22"/>
        <v>5.6635557497781968E-3</v>
      </c>
      <c r="N102" s="304">
        <f t="shared" si="22"/>
        <v>5.5367485920404663E-3</v>
      </c>
      <c r="O102" s="304">
        <f t="shared" si="22"/>
        <v>5.531201872146705E-3</v>
      </c>
      <c r="P102" s="304">
        <f t="shared" si="22"/>
        <v>5.3809015202025403E-3</v>
      </c>
      <c r="Q102" s="304">
        <f t="shared" si="22"/>
        <v>5.4919626484756312E-3</v>
      </c>
      <c r="R102" s="304">
        <f t="shared" si="22"/>
        <v>5.324188084533157E-3</v>
      </c>
      <c r="S102" s="304">
        <f t="shared" si="22"/>
        <v>5.3579955834052468E-3</v>
      </c>
      <c r="T102" s="304">
        <f t="shared" si="22"/>
        <v>5.4642218720713552E-3</v>
      </c>
      <c r="U102" s="304">
        <f t="shared" si="22"/>
        <v>5.7850189253950985E-3</v>
      </c>
      <c r="V102" s="304">
        <f t="shared" si="22"/>
        <v>6.0989901242666164E-3</v>
      </c>
      <c r="W102" s="304">
        <f t="shared" si="22"/>
        <v>5.3926155292381974E-3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8.9497342620164233E-3</v>
      </c>
      <c r="C103" s="304">
        <f t="shared" si="23"/>
        <v>9.0234541557748221E-3</v>
      </c>
      <c r="D103" s="304">
        <f t="shared" si="23"/>
        <v>8.9164780622218182E-3</v>
      </c>
      <c r="E103" s="304">
        <f t="shared" si="23"/>
        <v>8.9147537896729998E-3</v>
      </c>
      <c r="F103" s="304">
        <f t="shared" si="23"/>
        <v>9.1900061413436613E-3</v>
      </c>
      <c r="G103" s="304">
        <f t="shared" si="23"/>
        <v>9.7582955394850263E-3</v>
      </c>
      <c r="H103" s="304">
        <f t="shared" si="23"/>
        <v>1.0004881023412165E-2</v>
      </c>
      <c r="I103" s="304">
        <f t="shared" si="23"/>
        <v>1.0236847930476738E-2</v>
      </c>
      <c r="J103" s="304">
        <f t="shared" si="23"/>
        <v>9.972861391646189E-3</v>
      </c>
      <c r="K103" s="304">
        <f t="shared" si="23"/>
        <v>1.056141785783307E-2</v>
      </c>
      <c r="L103" s="304">
        <f t="shared" si="23"/>
        <v>1.134067105982455E-2</v>
      </c>
      <c r="M103" s="304">
        <f t="shared" si="23"/>
        <v>1.1327111499556397E-2</v>
      </c>
      <c r="N103" s="304">
        <f t="shared" si="23"/>
        <v>1.1073497184080933E-2</v>
      </c>
      <c r="O103" s="304">
        <f t="shared" si="23"/>
        <v>1.106240374429341E-2</v>
      </c>
      <c r="P103" s="304">
        <f t="shared" si="23"/>
        <v>1.0761803040405081E-2</v>
      </c>
      <c r="Q103" s="304">
        <f t="shared" si="23"/>
        <v>1.0983925296951262E-2</v>
      </c>
      <c r="R103" s="304">
        <f t="shared" si="23"/>
        <v>1.0648376169066319E-2</v>
      </c>
      <c r="S103" s="304">
        <f t="shared" si="23"/>
        <v>1.071599116681049E-2</v>
      </c>
      <c r="T103" s="304">
        <f t="shared" si="23"/>
        <v>1.0928443744142705E-2</v>
      </c>
      <c r="U103" s="304">
        <f t="shared" si="23"/>
        <v>1.1570037850790199E-2</v>
      </c>
      <c r="V103" s="304">
        <f t="shared" si="23"/>
        <v>1.2197980248533233E-2</v>
      </c>
      <c r="W103" s="304">
        <f t="shared" si="23"/>
        <v>1.0785231058476398E-2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1.7899468524032851E-3</v>
      </c>
      <c r="C104" s="304">
        <f t="shared" si="24"/>
        <v>1.8046908311549642E-3</v>
      </c>
      <c r="D104" s="304">
        <f t="shared" si="24"/>
        <v>1.7832956124443633E-3</v>
      </c>
      <c r="E104" s="304">
        <f t="shared" si="24"/>
        <v>1.7829507579345994E-3</v>
      </c>
      <c r="F104" s="304">
        <f t="shared" si="24"/>
        <v>1.8380012282687326E-3</v>
      </c>
      <c r="G104" s="304">
        <f t="shared" si="24"/>
        <v>1.9516591078970048E-3</v>
      </c>
      <c r="H104" s="304">
        <f t="shared" si="24"/>
        <v>2.0009762046824327E-3</v>
      </c>
      <c r="I104" s="304">
        <f t="shared" si="24"/>
        <v>2.0473695860953479E-3</v>
      </c>
      <c r="J104" s="304">
        <f t="shared" si="24"/>
        <v>1.9945722783292381E-3</v>
      </c>
      <c r="K104" s="304">
        <f t="shared" si="24"/>
        <v>2.1122835715666139E-3</v>
      </c>
      <c r="L104" s="304">
        <f t="shared" si="24"/>
        <v>2.2681342119649098E-3</v>
      </c>
      <c r="M104" s="304">
        <f t="shared" si="24"/>
        <v>2.2654222999112798E-3</v>
      </c>
      <c r="N104" s="304">
        <f t="shared" si="24"/>
        <v>2.2146994368161866E-3</v>
      </c>
      <c r="O104" s="304">
        <f t="shared" si="24"/>
        <v>2.2124807488586818E-3</v>
      </c>
      <c r="P104" s="304">
        <f t="shared" si="24"/>
        <v>2.152360608081016E-3</v>
      </c>
      <c r="Q104" s="304">
        <f t="shared" si="24"/>
        <v>2.1967850593902528E-3</v>
      </c>
      <c r="R104" s="304">
        <f t="shared" si="24"/>
        <v>2.1296752338132632E-3</v>
      </c>
      <c r="S104" s="304">
        <f t="shared" si="24"/>
        <v>2.1431982333620977E-3</v>
      </c>
      <c r="T104" s="304">
        <f t="shared" si="24"/>
        <v>2.1856887488285416E-3</v>
      </c>
      <c r="U104" s="304">
        <f t="shared" si="24"/>
        <v>2.3140075701580404E-3</v>
      </c>
      <c r="V104" s="304">
        <f t="shared" si="24"/>
        <v>2.4395960497066464E-3</v>
      </c>
      <c r="W104" s="304">
        <f t="shared" si="24"/>
        <v>2.1570462116952795E-3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8.2803710282006282E-2</v>
      </c>
      <c r="C105" s="303">
        <f t="shared" si="25"/>
        <v>8.3194703011067392E-2</v>
      </c>
      <c r="D105" s="303">
        <f t="shared" si="25"/>
        <v>8.258726535198696E-2</v>
      </c>
      <c r="E105" s="303">
        <f t="shared" si="25"/>
        <v>8.2584041619528994E-2</v>
      </c>
      <c r="F105" s="303">
        <f t="shared" si="25"/>
        <v>8.3910864482059741E-2</v>
      </c>
      <c r="G105" s="303">
        <f t="shared" si="25"/>
        <v>8.6949846686655299E-2</v>
      </c>
      <c r="H105" s="303">
        <f t="shared" si="25"/>
        <v>8.8288905058803685E-2</v>
      </c>
      <c r="I105" s="303">
        <f t="shared" si="25"/>
        <v>8.9519906755859302E-2</v>
      </c>
      <c r="J105" s="303">
        <f t="shared" si="25"/>
        <v>8.8056509860391402E-2</v>
      </c>
      <c r="K105" s="303">
        <f t="shared" si="25"/>
        <v>9.1287965108736907E-2</v>
      </c>
      <c r="L105" s="303">
        <f t="shared" si="25"/>
        <v>9.5451470252145273E-2</v>
      </c>
      <c r="M105" s="303">
        <f t="shared" si="25"/>
        <v>9.5284693720589037E-2</v>
      </c>
      <c r="N105" s="303">
        <f t="shared" si="25"/>
        <v>9.3904172907634698E-2</v>
      </c>
      <c r="O105" s="303">
        <f t="shared" si="25"/>
        <v>9.3849884992877816E-2</v>
      </c>
      <c r="P105" s="303">
        <f t="shared" si="25"/>
        <v>9.2132312815656259E-2</v>
      </c>
      <c r="Q105" s="303">
        <f t="shared" si="25"/>
        <v>9.332702777222808E-2</v>
      </c>
      <c r="R105" s="303">
        <f t="shared" si="25"/>
        <v>9.1524900265124207E-2</v>
      </c>
      <c r="S105" s="303">
        <f t="shared" si="25"/>
        <v>9.1880246285699782E-2</v>
      </c>
      <c r="T105" s="303">
        <f t="shared" si="25"/>
        <v>9.2974485182022712E-2</v>
      </c>
      <c r="U105" s="303">
        <f t="shared" si="25"/>
        <v>9.6352142263653059E-2</v>
      </c>
      <c r="V105" s="303">
        <f t="shared" si="25"/>
        <v>9.958448074940382E-2</v>
      </c>
      <c r="W105" s="303">
        <f t="shared" si="25"/>
        <v>9.2416813317851398E-2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1.7493412519764689E-2</v>
      </c>
      <c r="C106" s="304">
        <f t="shared" si="26"/>
        <v>1.7426254429118885E-2</v>
      </c>
      <c r="D106" s="304">
        <f t="shared" si="26"/>
        <v>1.7482034104004906E-2</v>
      </c>
      <c r="E106" s="304">
        <f t="shared" si="26"/>
        <v>1.749014313406929E-2</v>
      </c>
      <c r="F106" s="304">
        <f t="shared" si="26"/>
        <v>1.7090082442569168E-2</v>
      </c>
      <c r="G106" s="304">
        <f t="shared" si="26"/>
        <v>1.6609779824621331E-2</v>
      </c>
      <c r="H106" s="304">
        <f t="shared" si="26"/>
        <v>1.6425892854585931E-2</v>
      </c>
      <c r="I106" s="304">
        <f t="shared" si="26"/>
        <v>1.622209110622699E-2</v>
      </c>
      <c r="J106" s="304">
        <f t="shared" si="26"/>
        <v>1.6386484771772923E-2</v>
      </c>
      <c r="K106" s="304">
        <f t="shared" si="26"/>
        <v>1.5990432232935736E-2</v>
      </c>
      <c r="L106" s="304">
        <f t="shared" si="26"/>
        <v>1.5360119050706651E-2</v>
      </c>
      <c r="M106" s="304">
        <f t="shared" si="26"/>
        <v>1.5274973926036439E-2</v>
      </c>
      <c r="N106" s="304">
        <f t="shared" si="26"/>
        <v>1.5450150623166835E-2</v>
      </c>
      <c r="O106" s="304">
        <f t="shared" si="26"/>
        <v>1.546404557036741E-2</v>
      </c>
      <c r="P106" s="304">
        <f t="shared" si="26"/>
        <v>1.5587913665418215E-2</v>
      </c>
      <c r="Q106" s="304">
        <f t="shared" si="26"/>
        <v>1.5420806488304337E-2</v>
      </c>
      <c r="R106" s="304">
        <f t="shared" si="26"/>
        <v>1.5679321248617952E-2</v>
      </c>
      <c r="S106" s="304">
        <f t="shared" si="26"/>
        <v>1.5617567291894894E-2</v>
      </c>
      <c r="T106" s="304">
        <f t="shared" si="26"/>
        <v>1.540658994530391E-2</v>
      </c>
      <c r="U106" s="304">
        <f t="shared" si="26"/>
        <v>1.4853241007569832E-2</v>
      </c>
      <c r="V106" s="304">
        <f t="shared" si="26"/>
        <v>1.42493334851506E-2</v>
      </c>
      <c r="W106" s="304">
        <f t="shared" si="26"/>
        <v>1.5734356277434549E-2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6.9768719197092705E-3</v>
      </c>
      <c r="C107" s="304">
        <f t="shared" si="27"/>
        <v>6.9545242318877626E-3</v>
      </c>
      <c r="D107" s="304">
        <f t="shared" si="27"/>
        <v>6.9885658150583866E-3</v>
      </c>
      <c r="E107" s="304">
        <f t="shared" si="27"/>
        <v>6.9884716795068609E-3</v>
      </c>
      <c r="F107" s="304">
        <f t="shared" si="27"/>
        <v>6.9212893792801088E-3</v>
      </c>
      <c r="G107" s="304">
        <f t="shared" si="27"/>
        <v>6.7365237246747268E-3</v>
      </c>
      <c r="H107" s="304">
        <f t="shared" si="27"/>
        <v>6.6522508389881699E-3</v>
      </c>
      <c r="I107" s="304">
        <f t="shared" si="27"/>
        <v>6.5751184017249446E-3</v>
      </c>
      <c r="J107" s="304">
        <f t="shared" si="27"/>
        <v>6.6679643127519608E-3</v>
      </c>
      <c r="K107" s="304">
        <f t="shared" si="27"/>
        <v>6.4593230066407603E-3</v>
      </c>
      <c r="L107" s="304">
        <f t="shared" si="27"/>
        <v>6.1740509883505719E-3</v>
      </c>
      <c r="M107" s="304">
        <f t="shared" si="27"/>
        <v>6.180799367970234E-3</v>
      </c>
      <c r="N107" s="304">
        <f t="shared" si="27"/>
        <v>6.2781332699108697E-3</v>
      </c>
      <c r="O107" s="304">
        <f t="shared" si="27"/>
        <v>6.2822562807579516E-3</v>
      </c>
      <c r="P107" s="304">
        <f t="shared" si="27"/>
        <v>6.4000997542504028E-3</v>
      </c>
      <c r="Q107" s="304">
        <f t="shared" si="27"/>
        <v>6.314152401058223E-3</v>
      </c>
      <c r="R107" s="304">
        <f t="shared" si="27"/>
        <v>6.4405840282340046E-3</v>
      </c>
      <c r="S107" s="304">
        <f t="shared" si="27"/>
        <v>6.4169765676042765E-3</v>
      </c>
      <c r="T107" s="304">
        <f t="shared" si="27"/>
        <v>6.3374492748960072E-3</v>
      </c>
      <c r="U107" s="304">
        <f t="shared" si="27"/>
        <v>6.0866124433538223E-3</v>
      </c>
      <c r="V107" s="304">
        <f t="shared" si="27"/>
        <v>5.8299960022344961E-3</v>
      </c>
      <c r="W107" s="304">
        <f t="shared" si="27"/>
        <v>6.3854562887475444E-3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5.833342584253233E-2</v>
      </c>
      <c r="C108" s="304">
        <f t="shared" si="28"/>
        <v>5.8813924350060734E-2</v>
      </c>
      <c r="D108" s="304">
        <f t="shared" si="28"/>
        <v>5.811666543292366E-2</v>
      </c>
      <c r="E108" s="304">
        <f t="shared" si="28"/>
        <v>5.8105426805952848E-2</v>
      </c>
      <c r="F108" s="304">
        <f t="shared" si="28"/>
        <v>5.9899492660210475E-2</v>
      </c>
      <c r="G108" s="304">
        <f t="shared" si="28"/>
        <v>6.3603543137359247E-2</v>
      </c>
      <c r="H108" s="304">
        <f t="shared" si="28"/>
        <v>6.5210761365229575E-2</v>
      </c>
      <c r="I108" s="304">
        <f t="shared" si="28"/>
        <v>6.6722697247907373E-2</v>
      </c>
      <c r="J108" s="304">
        <f t="shared" si="28"/>
        <v>6.500206077586651E-2</v>
      </c>
      <c r="K108" s="304">
        <f t="shared" si="28"/>
        <v>6.8838209869160408E-2</v>
      </c>
      <c r="L108" s="304">
        <f t="shared" si="28"/>
        <v>7.3917300213088066E-2</v>
      </c>
      <c r="M108" s="304">
        <f t="shared" si="28"/>
        <v>7.3828920426582373E-2</v>
      </c>
      <c r="N108" s="304">
        <f t="shared" si="28"/>
        <v>7.2175889014557001E-2</v>
      </c>
      <c r="O108" s="304">
        <f t="shared" si="28"/>
        <v>7.2103583141752456E-2</v>
      </c>
      <c r="P108" s="304">
        <f t="shared" si="28"/>
        <v>7.0144299395987653E-2</v>
      </c>
      <c r="Q108" s="304">
        <f t="shared" si="28"/>
        <v>7.1592068882865526E-2</v>
      </c>
      <c r="R108" s="304">
        <f t="shared" si="28"/>
        <v>6.9404994988272239E-2</v>
      </c>
      <c r="S108" s="304">
        <f t="shared" si="28"/>
        <v>6.9845702426200612E-2</v>
      </c>
      <c r="T108" s="304">
        <f t="shared" si="28"/>
        <v>7.1230445961822805E-2</v>
      </c>
      <c r="U108" s="304">
        <f t="shared" si="28"/>
        <v>7.5412288812729392E-2</v>
      </c>
      <c r="V108" s="304">
        <f t="shared" si="28"/>
        <v>7.9505151262018722E-2</v>
      </c>
      <c r="W108" s="304">
        <f t="shared" si="28"/>
        <v>7.0297000751669322E-2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7.9954099664982556E-2</v>
      </c>
      <c r="C109" s="237">
        <f t="shared" si="29"/>
        <v>8.0612689915853589E-2</v>
      </c>
      <c r="D109" s="237">
        <f t="shared" si="29"/>
        <v>7.9656999277975329E-2</v>
      </c>
      <c r="E109" s="237">
        <f t="shared" si="29"/>
        <v>7.9641595171531285E-2</v>
      </c>
      <c r="F109" s="237">
        <f t="shared" si="29"/>
        <v>8.2100612759561736E-2</v>
      </c>
      <c r="G109" s="237">
        <f t="shared" si="29"/>
        <v>8.7177530782746759E-2</v>
      </c>
      <c r="H109" s="237">
        <f t="shared" si="29"/>
        <v>8.9380447627051621E-2</v>
      </c>
      <c r="I109" s="237">
        <f t="shared" si="29"/>
        <v>9.1452766722059056E-2</v>
      </c>
      <c r="J109" s="237">
        <f t="shared" si="29"/>
        <v>8.9094394348317049E-2</v>
      </c>
      <c r="K109" s="237">
        <f t="shared" si="29"/>
        <v>9.4352371957293957E-2</v>
      </c>
      <c r="L109" s="237">
        <f t="shared" si="29"/>
        <v>0.10131397398392736</v>
      </c>
      <c r="M109" s="237">
        <f t="shared" si="29"/>
        <v>0.10119283715445804</v>
      </c>
      <c r="N109" s="237">
        <f t="shared" si="29"/>
        <v>9.8927126948731445E-2</v>
      </c>
      <c r="O109" s="237">
        <f t="shared" si="29"/>
        <v>9.8828021660861229E-2</v>
      </c>
      <c r="P109" s="237">
        <f t="shared" si="29"/>
        <v>9.6142549898860966E-2</v>
      </c>
      <c r="Q109" s="237">
        <f t="shared" si="29"/>
        <v>9.8126919994974068E-2</v>
      </c>
      <c r="R109" s="237">
        <f t="shared" si="29"/>
        <v>9.5129230049332492E-2</v>
      </c>
      <c r="S109" s="237">
        <f t="shared" si="29"/>
        <v>9.573328108707431E-2</v>
      </c>
      <c r="T109" s="237">
        <f t="shared" si="29"/>
        <v>9.7631265322672828E-2</v>
      </c>
      <c r="U109" s="237">
        <f t="shared" si="29"/>
        <v>0.10336306446279622</v>
      </c>
      <c r="V109" s="237">
        <f t="shared" si="29"/>
        <v>0.10897290354663318</v>
      </c>
      <c r="W109" s="237">
        <f t="shared" si="29"/>
        <v>9.6351848413988625E-2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131.72035485426713</v>
      </c>
      <c r="C113" s="322">
        <f t="shared" si="30"/>
        <v>132.34820639613676</v>
      </c>
      <c r="D113" s="322">
        <f t="shared" si="30"/>
        <v>134.7337325159713</v>
      </c>
      <c r="E113" s="322">
        <f t="shared" si="30"/>
        <v>135.57751785122881</v>
      </c>
      <c r="F113" s="322">
        <f t="shared" si="30"/>
        <v>133.02735034434659</v>
      </c>
      <c r="G113" s="322">
        <f t="shared" si="30"/>
        <v>128.34525323083116</v>
      </c>
      <c r="H113" s="322">
        <f t="shared" si="30"/>
        <v>123.50731403339454</v>
      </c>
      <c r="I113" s="322">
        <f t="shared" si="30"/>
        <v>122.96907071933953</v>
      </c>
      <c r="J113" s="322">
        <f t="shared" si="30"/>
        <v>122.42142842531692</v>
      </c>
      <c r="K113" s="322">
        <f t="shared" si="30"/>
        <v>117.70082574774818</v>
      </c>
      <c r="L113" s="322">
        <f t="shared" si="30"/>
        <v>120.69507732794619</v>
      </c>
      <c r="M113" s="322">
        <f t="shared" si="30"/>
        <v>120.22046502565037</v>
      </c>
      <c r="N113" s="322">
        <f t="shared" si="30"/>
        <v>121.12449855869649</v>
      </c>
      <c r="O113" s="322">
        <f t="shared" si="30"/>
        <v>119.0410708379119</v>
      </c>
      <c r="P113" s="322">
        <f t="shared" si="30"/>
        <v>117.45295381773012</v>
      </c>
      <c r="Q113" s="322">
        <f t="shared" si="30"/>
        <v>115.43606639028954</v>
      </c>
      <c r="R113" s="322">
        <f t="shared" si="30"/>
        <v>116.98693683766245</v>
      </c>
      <c r="S113" s="322">
        <f t="shared" si="30"/>
        <v>117.23636786090438</v>
      </c>
      <c r="T113" s="322">
        <f t="shared" si="30"/>
        <v>118.42965025500135</v>
      </c>
      <c r="U113" s="322">
        <f t="shared" si="30"/>
        <v>115.68138546140527</v>
      </c>
      <c r="V113" s="322">
        <f t="shared" si="30"/>
        <v>117.22826197195219</v>
      </c>
      <c r="W113" s="322">
        <f t="shared" si="30"/>
        <v>125.73916970369697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1.8613613255434669</v>
      </c>
      <c r="C114" s="332">
        <f>IF(C$6=0,0,C$6/FBT!C$5*1000)</f>
        <v>1.8856389047598379</v>
      </c>
      <c r="D114" s="332">
        <f>IF(D$6=0,0,D$6/FBT!D$5*1000)</f>
        <v>1.8968690056104007</v>
      </c>
      <c r="E114" s="332">
        <f>IF(E$6=0,0,E$6/FBT!E$5*1000)</f>
        <v>1.9083792490400542</v>
      </c>
      <c r="F114" s="332">
        <f>IF(F$6=0,0,F$6/FBT!F$5*1000)</f>
        <v>1.930298157838769</v>
      </c>
      <c r="G114" s="332">
        <f>IF(G$6=0,0,G$6/FBT!G$5*1000)</f>
        <v>1.9775224928155191</v>
      </c>
      <c r="H114" s="332">
        <f>IF(H$6=0,0,H$6/FBT!H$5*1000)</f>
        <v>1.951067340671552</v>
      </c>
      <c r="I114" s="332">
        <f>IF(I$6=0,0,I$6/FBT!I$5*1000)</f>
        <v>1.9876037006935559</v>
      </c>
      <c r="J114" s="332">
        <f>IF(J$6=0,0,J$6/FBT!J$5*1000)</f>
        <v>1.9277241111363466</v>
      </c>
      <c r="K114" s="332">
        <f>IF(K$6=0,0,K$6/FBT!K$5*1000)</f>
        <v>1.9627698993694205</v>
      </c>
      <c r="L114" s="332">
        <f>IF(L$6=0,0,L$6/FBT!L$5*1000)</f>
        <v>2.16120500607841</v>
      </c>
      <c r="M114" s="332">
        <f>IF(M$6=0,0,M$6/FBT!M$5*1000)</f>
        <v>2.1501325450643094</v>
      </c>
      <c r="N114" s="332">
        <f>IF(N$6=0,0,N$6/FBT!N$5*1000)</f>
        <v>2.1177975690204325</v>
      </c>
      <c r="O114" s="332">
        <f>IF(O$6=0,0,O$6/FBT!O$5*1000)</f>
        <v>2.0792848227821259</v>
      </c>
      <c r="P114" s="332">
        <f>IF(P$6=0,0,P$6/FBT!P$5*1000)</f>
        <v>1.9957982455266408</v>
      </c>
      <c r="Q114" s="332">
        <f>IF(Q$6=0,0,Q$6/FBT!Q$5*1000)</f>
        <v>2.0020123102181793</v>
      </c>
      <c r="R114" s="332">
        <f>IF(R$6=0,0,R$6/FBT!R$5*1000)</f>
        <v>1.966927753127734</v>
      </c>
      <c r="S114" s="332">
        <f>IF(S$6=0,0,S$6/FBT!S$5*1000)</f>
        <v>1.9836377090943114</v>
      </c>
      <c r="T114" s="332">
        <f>IF(T$6=0,0,T$6/FBT!T$5*1000)</f>
        <v>2.0435554270267557</v>
      </c>
      <c r="U114" s="332">
        <f>IF(U$6=0,0,U$6/FBT!U$5*1000)</f>
        <v>2.1133231711899629</v>
      </c>
      <c r="V114" s="332">
        <f>IF(V$6=0,0,V$6/FBT!V$5*1000)</f>
        <v>2.2578126696375036</v>
      </c>
      <c r="W114" s="332">
        <f>IF(W$6=0,0,W$6/FBT!W$5*1000)</f>
        <v>2.1412515763505486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2.1715882131340454</v>
      </c>
      <c r="C115" s="333">
        <f>IF(C$7=0,0,C$7/FBT!C$5*1000)</f>
        <v>2.1999120555531446</v>
      </c>
      <c r="D115" s="333">
        <f>IF(D$7=0,0,D$7/FBT!D$5*1000)</f>
        <v>2.2130138398788008</v>
      </c>
      <c r="E115" s="333">
        <f>IF(E$7=0,0,E$7/FBT!E$5*1000)</f>
        <v>2.2264424572133961</v>
      </c>
      <c r="F115" s="333">
        <f>IF(F$7=0,0,F$7/FBT!F$5*1000)</f>
        <v>2.252014517478564</v>
      </c>
      <c r="G115" s="333">
        <f>IF(G$7=0,0,G$7/FBT!G$5*1000)</f>
        <v>2.3071095749514399</v>
      </c>
      <c r="H115" s="333">
        <f>IF(H$7=0,0,H$7/FBT!H$5*1000)</f>
        <v>2.2762452307834775</v>
      </c>
      <c r="I115" s="333">
        <f>IF(I$7=0,0,I$7/FBT!I$5*1000)</f>
        <v>2.3188709841424826</v>
      </c>
      <c r="J115" s="333">
        <f>IF(J$7=0,0,J$7/FBT!J$5*1000)</f>
        <v>2.2490114629924056</v>
      </c>
      <c r="K115" s="333">
        <f>IF(K$7=0,0,K$7/FBT!K$5*1000)</f>
        <v>2.2898982159309909</v>
      </c>
      <c r="L115" s="333">
        <f>IF(L$7=0,0,L$7/FBT!L$5*1000)</f>
        <v>2.5214058404248103</v>
      </c>
      <c r="M115" s="333">
        <f>IF(M$7=0,0,M$7/FBT!M$5*1000)</f>
        <v>2.5084879692416941</v>
      </c>
      <c r="N115" s="333">
        <f>IF(N$7=0,0,N$7/FBT!N$5*1000)</f>
        <v>2.4707638305238389</v>
      </c>
      <c r="O115" s="333">
        <f>IF(O$7=0,0,O$7/FBT!O$5*1000)</f>
        <v>2.4258322932458141</v>
      </c>
      <c r="P115" s="333">
        <f>IF(P$7=0,0,P$7/FBT!P$5*1000)</f>
        <v>2.3284312864477474</v>
      </c>
      <c r="Q115" s="333">
        <f>IF(Q$7=0,0,Q$7/FBT!Q$5*1000)</f>
        <v>2.3356810285878757</v>
      </c>
      <c r="R115" s="333">
        <f>IF(R$7=0,0,R$7/FBT!R$5*1000)</f>
        <v>2.2947490453156898</v>
      </c>
      <c r="S115" s="333">
        <f>IF(S$7=0,0,S$7/FBT!S$5*1000)</f>
        <v>2.3142439939433639</v>
      </c>
      <c r="T115" s="333">
        <f>IF(T$7=0,0,T$7/FBT!T$5*1000)</f>
        <v>2.3841479981978826</v>
      </c>
      <c r="U115" s="333">
        <f>IF(U$7=0,0,U$7/FBT!U$5*1000)</f>
        <v>2.4655436997216227</v>
      </c>
      <c r="V115" s="333">
        <f>IF(V$7=0,0,V$7/FBT!V$5*1000)</f>
        <v>2.634114781243754</v>
      </c>
      <c r="W115" s="333">
        <f>IF(W$7=0,0,W$7/FBT!W$5*1000)</f>
        <v>2.4981268390756401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4.9636302014492459</v>
      </c>
      <c r="C116" s="333">
        <f>IF(C$8=0,0,C$8/FBT!C$5*1000)</f>
        <v>5.0283704126929027</v>
      </c>
      <c r="D116" s="333">
        <f>IF(D$8=0,0,D$8/FBT!D$5*1000)</f>
        <v>5.0583173482944019</v>
      </c>
      <c r="E116" s="333">
        <f>IF(E$8=0,0,E$8/FBT!E$5*1000)</f>
        <v>5.0890113307734737</v>
      </c>
      <c r="F116" s="333">
        <f>IF(F$8=0,0,F$8/FBT!F$5*1000)</f>
        <v>5.1474617542367191</v>
      </c>
      <c r="G116" s="333">
        <f>IF(G$8=0,0,G$8/FBT!G$5*1000)</f>
        <v>5.2733933141747187</v>
      </c>
      <c r="H116" s="333">
        <f>IF(H$8=0,0,H$8/FBT!H$5*1000)</f>
        <v>5.2028462417908052</v>
      </c>
      <c r="I116" s="333">
        <f>IF(I$8=0,0,I$8/FBT!I$5*1000)</f>
        <v>5.3002765351828165</v>
      </c>
      <c r="J116" s="333">
        <f>IF(J$8=0,0,J$8/FBT!J$5*1000)</f>
        <v>5.1405976296969254</v>
      </c>
      <c r="K116" s="333">
        <f>IF(K$8=0,0,K$8/FBT!K$5*1000)</f>
        <v>5.2340530649851207</v>
      </c>
      <c r="L116" s="333">
        <f>IF(L$8=0,0,L$8/FBT!L$5*1000)</f>
        <v>5.7632133495424238</v>
      </c>
      <c r="M116" s="333">
        <f>IF(M$8=0,0,M$8/FBT!M$5*1000)</f>
        <v>5.7336867868381569</v>
      </c>
      <c r="N116" s="333">
        <f>IF(N$8=0,0,N$8/FBT!N$5*1000)</f>
        <v>5.6474601840544869</v>
      </c>
      <c r="O116" s="333">
        <f>IF(O$8=0,0,O$8/FBT!O$5*1000)</f>
        <v>5.5447595274190018</v>
      </c>
      <c r="P116" s="333">
        <f>IF(P$8=0,0,P$8/FBT!P$5*1000)</f>
        <v>5.3221286547377096</v>
      </c>
      <c r="Q116" s="333">
        <f>IF(Q$8=0,0,Q$8/FBT!Q$5*1000)</f>
        <v>5.3386994939151418</v>
      </c>
      <c r="R116" s="333">
        <f>IF(R$8=0,0,R$8/FBT!R$5*1000)</f>
        <v>5.2451406750072902</v>
      </c>
      <c r="S116" s="333">
        <f>IF(S$8=0,0,S$8/FBT!S$5*1000)</f>
        <v>5.2897005575848297</v>
      </c>
      <c r="T116" s="333">
        <f>IF(T$8=0,0,T$8/FBT!T$5*1000)</f>
        <v>5.4494811387380162</v>
      </c>
      <c r="U116" s="333">
        <f>IF(U$8=0,0,U$8/FBT!U$5*1000)</f>
        <v>5.6355284565065666</v>
      </c>
      <c r="V116" s="333">
        <f>IF(V$8=0,0,V$8/FBT!V$5*1000)</f>
        <v>6.0208337857000087</v>
      </c>
      <c r="W116" s="333">
        <f>IF(W$8=0,0,W$8/FBT!W$5*1000)</f>
        <v>5.7100042036014624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3.7227226510869338</v>
      </c>
      <c r="C117" s="333">
        <f>IF(C$9=0,0,C$9/FBT!C$5*1000)</f>
        <v>3.7712778095196757</v>
      </c>
      <c r="D117" s="333">
        <f>IF(D$9=0,0,D$9/FBT!D$5*1000)</f>
        <v>3.7937380112208023</v>
      </c>
      <c r="E117" s="333">
        <f>IF(E$9=0,0,E$9/FBT!E$5*1000)</f>
        <v>3.8167584980801084</v>
      </c>
      <c r="F117" s="333">
        <f>IF(F$9=0,0,F$9/FBT!F$5*1000)</f>
        <v>3.8605963156775389</v>
      </c>
      <c r="G117" s="333">
        <f>IF(G$9=0,0,G$9/FBT!G$5*1000)</f>
        <v>3.9550449856310381</v>
      </c>
      <c r="H117" s="333">
        <f>IF(H$9=0,0,H$9/FBT!H$5*1000)</f>
        <v>3.9021346813431039</v>
      </c>
      <c r="I117" s="333">
        <f>IF(I$9=0,0,I$9/FBT!I$5*1000)</f>
        <v>3.9752074013871108</v>
      </c>
      <c r="J117" s="333">
        <f>IF(J$9=0,0,J$9/FBT!J$5*1000)</f>
        <v>3.855448222272694</v>
      </c>
      <c r="K117" s="333">
        <f>IF(K$9=0,0,K$9/FBT!K$5*1000)</f>
        <v>3.925539798738841</v>
      </c>
      <c r="L117" s="333">
        <f>IF(L$9=0,0,L$9/FBT!L$5*1000)</f>
        <v>4.3224100121568201</v>
      </c>
      <c r="M117" s="333">
        <f>IF(M$9=0,0,M$9/FBT!M$5*1000)</f>
        <v>4.3002650901286188</v>
      </c>
      <c r="N117" s="333">
        <f>IF(N$9=0,0,N$9/FBT!N$5*1000)</f>
        <v>4.235595138040865</v>
      </c>
      <c r="O117" s="333">
        <f>IF(O$9=0,0,O$9/FBT!O$5*1000)</f>
        <v>4.1585696455642518</v>
      </c>
      <c r="P117" s="333">
        <f>IF(P$9=0,0,P$9/FBT!P$5*1000)</f>
        <v>3.9915964910532806</v>
      </c>
      <c r="Q117" s="333">
        <f>IF(Q$9=0,0,Q$9/FBT!Q$5*1000)</f>
        <v>4.0040246204363585</v>
      </c>
      <c r="R117" s="333">
        <f>IF(R$9=0,0,R$9/FBT!R$5*1000)</f>
        <v>3.9338555062554681</v>
      </c>
      <c r="S117" s="333">
        <f>IF(S$9=0,0,S$9/FBT!S$5*1000)</f>
        <v>3.9672754181886227</v>
      </c>
      <c r="T117" s="333">
        <f>IF(T$9=0,0,T$9/FBT!T$5*1000)</f>
        <v>4.0871108540535115</v>
      </c>
      <c r="U117" s="333">
        <f>IF(U$9=0,0,U$9/FBT!U$5*1000)</f>
        <v>4.2266463423799259</v>
      </c>
      <c r="V117" s="333">
        <f>IF(V$9=0,0,V$9/FBT!V$5*1000)</f>
        <v>4.515625339275009</v>
      </c>
      <c r="W117" s="333">
        <f>IF(W$9=0,0,W$9/FBT!W$5*1000)</f>
        <v>4.2825031527010955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2.6132170151994973</v>
      </c>
      <c r="C118" s="334">
        <f>IF(C$10=0,0,C$10/FBT!C$5*1000)</f>
        <v>2.6243817018947322</v>
      </c>
      <c r="D118" s="334">
        <f>IF(D$10=0,0,D$10/FBT!D$5*1000)</f>
        <v>2.6659152282101464</v>
      </c>
      <c r="E118" s="334">
        <f>IF(E$10=0,0,E$10/FBT!E$5*1000)</f>
        <v>2.6839528829353516</v>
      </c>
      <c r="F118" s="334">
        <f>IF(F$10=0,0,F$10/FBT!F$5*1000)</f>
        <v>2.6167818824647444</v>
      </c>
      <c r="G118" s="334">
        <f>IF(G$10=0,0,G$10/FBT!G$5*1000)</f>
        <v>2.5507911132590744</v>
      </c>
      <c r="H118" s="334">
        <f>IF(H$10=0,0,H$10/FBT!H$5*1000)</f>
        <v>2.4714984086783858</v>
      </c>
      <c r="I118" s="334">
        <f>IF(I$10=0,0,I$10/FBT!I$5*1000)</f>
        <v>2.4743207737071429</v>
      </c>
      <c r="J118" s="334">
        <f>IF(J$10=0,0,J$10/FBT!J$5*1000)</f>
        <v>2.4451322597947369</v>
      </c>
      <c r="K118" s="334">
        <f>IF(K$10=0,0,K$10/FBT!K$5*1000)</f>
        <v>2.3914193730919364</v>
      </c>
      <c r="L118" s="334">
        <f>IF(L$10=0,0,L$10/FBT!L$5*1000)</f>
        <v>2.5104358654439021</v>
      </c>
      <c r="M118" s="334">
        <f>IF(M$10=0,0,M$10/FBT!M$5*1000)</f>
        <v>2.5004466059289201</v>
      </c>
      <c r="N118" s="334">
        <f>IF(N$10=0,0,N$10/FBT!N$5*1000)</f>
        <v>2.4950972371465845</v>
      </c>
      <c r="O118" s="334">
        <f>IF(O$10=0,0,O$10/FBT!O$5*1000)</f>
        <v>2.4508333603775467</v>
      </c>
      <c r="P118" s="334">
        <f>IF(P$10=0,0,P$10/FBT!P$5*1000)</f>
        <v>2.390571388063115</v>
      </c>
      <c r="Q118" s="334">
        <f>IF(Q$10=0,0,Q$10/FBT!Q$5*1000)</f>
        <v>2.375221348876468</v>
      </c>
      <c r="R118" s="334">
        <f>IF(R$10=0,0,R$10/FBT!R$5*1000)</f>
        <v>2.3789487422273128</v>
      </c>
      <c r="S118" s="334">
        <f>IF(S$10=0,0,S$10/FBT!S$5*1000)</f>
        <v>2.3849845983239719</v>
      </c>
      <c r="T118" s="334">
        <f>IF(T$10=0,0,T$10/FBT!T$5*1000)</f>
        <v>2.4304973358817259</v>
      </c>
      <c r="U118" s="334">
        <f>IF(U$10=0,0,U$10/FBT!U$5*1000)</f>
        <v>2.4424955498343097</v>
      </c>
      <c r="V118" s="334">
        <f>IF(V$10=0,0,V$10/FBT!V$5*1000)</f>
        <v>2.5652641613693818</v>
      </c>
      <c r="W118" s="334">
        <f>IF(W$10=0,0,W$10/FBT!W$5*1000)</f>
        <v>2.5627701120443924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8.0661872363210048</v>
      </c>
      <c r="C119" s="350">
        <f>IF(C$16=0,0,C$16/FBT!C$5*1000)</f>
        <v>8.1008138753134311</v>
      </c>
      <c r="D119" s="350">
        <f>IF(D$16=0,0,D$16/FBT!D$5*1000)</f>
        <v>8.2508733499842197</v>
      </c>
      <c r="E119" s="350">
        <f>IF(E$16=0,0,E$16/FBT!E$5*1000)</f>
        <v>8.3043678381736754</v>
      </c>
      <c r="F119" s="350">
        <f>IF(F$16=0,0,F$16/FBT!F$5*1000)</f>
        <v>8.0832048454859802</v>
      </c>
      <c r="G119" s="350">
        <f>IF(G$16=0,0,G$16/FBT!G$5*1000)</f>
        <v>7.8209854423525567</v>
      </c>
      <c r="H119" s="350">
        <f>IF(H$16=0,0,H$16/FBT!H$5*1000)</f>
        <v>7.5515027416153542</v>
      </c>
      <c r="I119" s="350">
        <f>IF(I$16=0,0,I$16/FBT!I$5*1000)</f>
        <v>7.5427785914920928</v>
      </c>
      <c r="J119" s="350">
        <f>IF(J$16=0,0,J$16/FBT!J$5*1000)</f>
        <v>7.4714507012556668</v>
      </c>
      <c r="K119" s="350">
        <f>IF(K$16=0,0,K$16/FBT!K$5*1000)</f>
        <v>7.2746251897750067</v>
      </c>
      <c r="L119" s="350">
        <f>IF(L$16=0,0,L$16/FBT!L$5*1000)</f>
        <v>7.6479058488115399</v>
      </c>
      <c r="M119" s="350">
        <f>IF(M$16=0,0,M$16/FBT!M$5*1000)</f>
        <v>7.6288513373636695</v>
      </c>
      <c r="N119" s="350">
        <f>IF(N$16=0,0,N$16/FBT!N$5*1000)</f>
        <v>7.6137048325786321</v>
      </c>
      <c r="O119" s="350">
        <f>IF(O$16=0,0,O$16/FBT!O$5*1000)</f>
        <v>7.4791845155125101</v>
      </c>
      <c r="P119" s="350">
        <f>IF(P$16=0,0,P$16/FBT!P$5*1000)</f>
        <v>7.302479891818944</v>
      </c>
      <c r="Q119" s="350">
        <f>IF(Q$16=0,0,Q$16/FBT!Q$5*1000)</f>
        <v>7.2382234877917426</v>
      </c>
      <c r="R119" s="350">
        <f>IF(R$16=0,0,R$16/FBT!R$5*1000)</f>
        <v>7.243814756538054</v>
      </c>
      <c r="S119" s="350">
        <f>IF(S$16=0,0,S$16/FBT!S$5*1000)</f>
        <v>7.2767555043124492</v>
      </c>
      <c r="T119" s="350">
        <f>IF(T$16=0,0,T$16/FBT!T$5*1000)</f>
        <v>7.4142378103082356</v>
      </c>
      <c r="U119" s="350">
        <f>IF(U$16=0,0,U$16/FBT!U$5*1000)</f>
        <v>7.4616245618456034</v>
      </c>
      <c r="V119" s="350">
        <f>IF(V$16=0,0,V$16/FBT!V$5*1000)</f>
        <v>7.8342363365708279</v>
      </c>
      <c r="W119" s="350">
        <f>IF(W$16=0,0,W$16/FBT!W$5*1000)</f>
        <v>7.8191309782346066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6.721822696934173</v>
      </c>
      <c r="C120" s="350">
        <f>IF(C$25=0,0,C$25/FBT!C$5*1000)</f>
        <v>6.7506782294278604</v>
      </c>
      <c r="D120" s="350">
        <f>IF(D$25=0,0,D$25/FBT!D$5*1000)</f>
        <v>6.8757277916535147</v>
      </c>
      <c r="E120" s="350">
        <f>IF(E$25=0,0,E$25/FBT!E$5*1000)</f>
        <v>6.9203065318113959</v>
      </c>
      <c r="F120" s="350">
        <f>IF(F$25=0,0,F$25/FBT!F$5*1000)</f>
        <v>6.7360040379049817</v>
      </c>
      <c r="G120" s="350">
        <f>IF(G$25=0,0,G$25/FBT!G$5*1000)</f>
        <v>6.5174878686271267</v>
      </c>
      <c r="H120" s="350">
        <f>IF(H$25=0,0,H$25/FBT!H$5*1000)</f>
        <v>6.2929189513461337</v>
      </c>
      <c r="I120" s="350">
        <f>IF(I$25=0,0,I$25/FBT!I$5*1000)</f>
        <v>6.2856488262434098</v>
      </c>
      <c r="J120" s="350">
        <f>IF(J$25=0,0,J$25/FBT!J$5*1000)</f>
        <v>6.2262089177130555</v>
      </c>
      <c r="K120" s="350">
        <f>IF(K$25=0,0,K$25/FBT!K$5*1000)</f>
        <v>6.0621876581458389</v>
      </c>
      <c r="L120" s="350">
        <f>IF(L$25=0,0,L$25/FBT!L$5*1000)</f>
        <v>6.3732548740096187</v>
      </c>
      <c r="M120" s="350">
        <f>IF(M$25=0,0,M$25/FBT!M$5*1000)</f>
        <v>6.3573761144697256</v>
      </c>
      <c r="N120" s="350">
        <f>IF(N$25=0,0,N$25/FBT!N$5*1000)</f>
        <v>6.3447540271488583</v>
      </c>
      <c r="O120" s="350">
        <f>IF(O$25=0,0,O$25/FBT!O$5*1000)</f>
        <v>6.2326537629270939</v>
      </c>
      <c r="P120" s="350">
        <f>IF(P$25=0,0,P$25/FBT!P$5*1000)</f>
        <v>6.0853999098491167</v>
      </c>
      <c r="Q120" s="350">
        <f>IF(Q$25=0,0,Q$25/FBT!Q$5*1000)</f>
        <v>6.0318529064931212</v>
      </c>
      <c r="R120" s="350">
        <f>IF(R$25=0,0,R$25/FBT!R$5*1000)</f>
        <v>6.0365122971150456</v>
      </c>
      <c r="S120" s="350">
        <f>IF(S$25=0,0,S$25/FBT!S$5*1000)</f>
        <v>6.0639629202603738</v>
      </c>
      <c r="T120" s="350">
        <f>IF(T$25=0,0,T$25/FBT!T$5*1000)</f>
        <v>6.178531508590198</v>
      </c>
      <c r="U120" s="350">
        <f>IF(U$25=0,0,U$25/FBT!U$5*1000)</f>
        <v>6.2180204682046725</v>
      </c>
      <c r="V120" s="350">
        <f>IF(V$25=0,0,V$25/FBT!V$5*1000)</f>
        <v>6.5285302804756853</v>
      </c>
      <c r="W120" s="350">
        <f>IF(W$25=0,0,W$25/FBT!W$5*1000)</f>
        <v>6.5159424818621732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67.507016831819186</v>
      </c>
      <c r="C121" s="350">
        <f>IF(C$34=0,0,C$34/FBT!C$5*1000)</f>
        <v>67.611529264452656</v>
      </c>
      <c r="D121" s="350">
        <f>IF(D$34=0,0,D$34/FBT!D$5*1000)</f>
        <v>69.167117172815097</v>
      </c>
      <c r="E121" s="350">
        <f>IF(E$34=0,0,E$34/FBT!E$5*1000)</f>
        <v>69.59934660515772</v>
      </c>
      <c r="F121" s="350">
        <f>IF(F$34=0,0,F$34/FBT!F$5*1000)</f>
        <v>67.633711817702206</v>
      </c>
      <c r="G121" s="350">
        <f>IF(G$34=0,0,G$34/FBT!G$5*1000)</f>
        <v>63.51128930238292</v>
      </c>
      <c r="H121" s="350">
        <f>IF(H$34=0,0,H$34/FBT!H$5*1000)</f>
        <v>60.352681161697994</v>
      </c>
      <c r="I121" s="350">
        <f>IF(I$34=0,0,I$34/FBT!I$5*1000)</f>
        <v>59.392928989265478</v>
      </c>
      <c r="J121" s="350">
        <f>IF(J$34=0,0,J$34/FBT!J$5*1000)</f>
        <v>59.96336324813177</v>
      </c>
      <c r="K121" s="350">
        <f>IF(K$34=0,0,K$34/FBT!K$5*1000)</f>
        <v>55.847249217237135</v>
      </c>
      <c r="L121" s="350">
        <f>IF(L$34=0,0,L$34/FBT!L$5*1000)</f>
        <v>54.738771136427815</v>
      </c>
      <c r="M121" s="350">
        <f>IF(M$34=0,0,M$34/FBT!M$5*1000)</f>
        <v>54.583115944475338</v>
      </c>
      <c r="N121" s="350">
        <f>IF(N$34=0,0,N$34/FBT!N$5*1000)</f>
        <v>55.859596850978306</v>
      </c>
      <c r="O121" s="350">
        <f>IF(O$34=0,0,O$34/FBT!O$5*1000)</f>
        <v>54.934825393748767</v>
      </c>
      <c r="P121" s="350">
        <f>IF(P$34=0,0,P$34/FBT!P$5*1000)</f>
        <v>55.218672386499335</v>
      </c>
      <c r="Q121" s="350">
        <f>IF(Q$34=0,0,Q$34/FBT!Q$5*1000)</f>
        <v>53.541662681581698</v>
      </c>
      <c r="R121" s="350">
        <f>IF(R$34=0,0,R$34/FBT!R$5*1000)</f>
        <v>55.347485440860176</v>
      </c>
      <c r="S121" s="350">
        <f>IF(S$34=0,0,S$34/FBT!S$5*1000)</f>
        <v>55.262188858053896</v>
      </c>
      <c r="T121" s="350">
        <f>IF(T$34=0,0,T$34/FBT!T$5*1000)</f>
        <v>55.132821328796624</v>
      </c>
      <c r="U121" s="350">
        <f>IF(U$34=0,0,U$34/FBT!U$5*1000)</f>
        <v>51.721892250646292</v>
      </c>
      <c r="V121" s="350">
        <f>IF(V$34=0,0,V$34/FBT!V$5*1000)</f>
        <v>50.203715231816702</v>
      </c>
      <c r="W121" s="350">
        <f>IF(W$34=0,0,W$34/FBT!W$5*1000)</f>
        <v>58.979053528961707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12.654292201258857</v>
      </c>
      <c r="C122" s="350">
        <f>IF(C$45=0,0,C$45/FBT!C$5*1000)</f>
        <v>12.695989494217326</v>
      </c>
      <c r="D122" s="350">
        <f>IF(D$45=0,0,D$45/FBT!D$5*1000)</f>
        <v>12.952385415400109</v>
      </c>
      <c r="E122" s="350">
        <f>IF(E$45=0,0,E$45/FBT!E$5*1000)</f>
        <v>13.034803290076695</v>
      </c>
      <c r="F122" s="350">
        <f>IF(F$45=0,0,F$45/FBT!F$5*1000)</f>
        <v>12.683210071353376</v>
      </c>
      <c r="G122" s="350">
        <f>IF(G$45=0,0,G$45/FBT!G$5*1000)</f>
        <v>12.083206780905828</v>
      </c>
      <c r="H122" s="350">
        <f>IF(H$45=0,0,H$45/FBT!H$5*1000)</f>
        <v>11.562954739185875</v>
      </c>
      <c r="I122" s="350">
        <f>IF(I$45=0,0,I$45/FBT!I$5*1000)</f>
        <v>11.437393434051359</v>
      </c>
      <c r="J122" s="350">
        <f>IF(J$45=0,0,J$45/FBT!J$5*1000)</f>
        <v>11.455425132256762</v>
      </c>
      <c r="K122" s="350">
        <f>IF(K$45=0,0,K$45/FBT!K$5*1000)</f>
        <v>10.863062365711762</v>
      </c>
      <c r="L122" s="350">
        <f>IF(L$45=0,0,L$45/FBT!L$5*1000)</f>
        <v>10.907854887510368</v>
      </c>
      <c r="M122" s="350">
        <f>IF(M$45=0,0,M$45/FBT!M$5*1000)</f>
        <v>10.837482503250184</v>
      </c>
      <c r="N122" s="350">
        <f>IF(N$45=0,0,N$45/FBT!N$5*1000)</f>
        <v>10.983134387680479</v>
      </c>
      <c r="O122" s="350">
        <f>IF(O$45=0,0,O$45/FBT!O$5*1000)</f>
        <v>10.798543181466471</v>
      </c>
      <c r="P122" s="350">
        <f>IF(P$45=0,0,P$45/FBT!P$5*1000)</f>
        <v>10.704436808286557</v>
      </c>
      <c r="Q122" s="350">
        <f>IF(Q$45=0,0,Q$45/FBT!Q$5*1000)</f>
        <v>10.467997887251171</v>
      </c>
      <c r="R122" s="350">
        <f>IF(R$45=0,0,R$45/FBT!R$5*1000)</f>
        <v>10.703407667629524</v>
      </c>
      <c r="S122" s="350">
        <f>IF(S$45=0,0,S$45/FBT!S$5*1000)</f>
        <v>10.698489790386153</v>
      </c>
      <c r="T122" s="350">
        <f>IF(T$45=0,0,T$45/FBT!T$5*1000)</f>
        <v>10.735894484545252</v>
      </c>
      <c r="U122" s="350">
        <f>IF(U$45=0,0,U$45/FBT!U$5*1000)</f>
        <v>10.292979149249684</v>
      </c>
      <c r="V122" s="350">
        <f>IF(V$45=0,0,V$45/FBT!V$5*1000)</f>
        <v>10.2193097034224</v>
      </c>
      <c r="W122" s="350">
        <f>IF(W$45=0,0,W$45/FBT!W$5*1000)</f>
        <v>11.494772038625735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10.906934101595793</v>
      </c>
      <c r="C123" s="350">
        <f>IF(C$66=0,0,C$66/FBT!C$5*1000)</f>
        <v>11.010669725174045</v>
      </c>
      <c r="D123" s="350">
        <f>IF(D$66=0,0,D$66/FBT!D$5*1000)</f>
        <v>11.127290519160157</v>
      </c>
      <c r="E123" s="350">
        <f>IF(E$66=0,0,E$66/FBT!E$5*1000)</f>
        <v>11.196539376898315</v>
      </c>
      <c r="F123" s="350">
        <f>IF(F$66=0,0,F$66/FBT!F$5*1000)</f>
        <v>11.162439967151954</v>
      </c>
      <c r="G123" s="350">
        <f>IF(G$66=0,0,G$66/FBT!G$5*1000)</f>
        <v>11.159600091380721</v>
      </c>
      <c r="H123" s="350">
        <f>IF(H$66=0,0,H$66/FBT!H$5*1000)</f>
        <v>10.904325522762223</v>
      </c>
      <c r="I123" s="350">
        <f>IF(I$66=0,0,I$66/FBT!I$5*1000)</f>
        <v>11.008179744649942</v>
      </c>
      <c r="J123" s="350">
        <f>IF(J$66=0,0,J$66/FBT!J$5*1000)</f>
        <v>10.780003719257115</v>
      </c>
      <c r="K123" s="350">
        <f>IF(K$66=0,0,K$66/FBT!K$5*1000)</f>
        <v>10.74466887412996</v>
      </c>
      <c r="L123" s="350">
        <f>IF(L$66=0,0,L$66/FBT!L$5*1000)</f>
        <v>11.520522583148832</v>
      </c>
      <c r="M123" s="350">
        <f>IF(M$66=0,0,M$66/FBT!M$5*1000)</f>
        <v>11.455170188915885</v>
      </c>
      <c r="N123" s="350">
        <f>IF(N$66=0,0,N$66/FBT!N$5*1000)</f>
        <v>11.374095856006388</v>
      </c>
      <c r="O123" s="350">
        <f>IF(O$66=0,0,O$66/FBT!O$5*1000)</f>
        <v>11.171990807567049</v>
      </c>
      <c r="P123" s="350">
        <f>IF(P$66=0,0,P$66/FBT!P$5*1000)</f>
        <v>10.821212282257942</v>
      </c>
      <c r="Q123" s="350">
        <f>IF(Q$66=0,0,Q$66/FBT!Q$5*1000)</f>
        <v>10.773304973923317</v>
      </c>
      <c r="R123" s="350">
        <f>IF(R$66=0,0,R$66/FBT!R$5*1000)</f>
        <v>10.707217726389441</v>
      </c>
      <c r="S123" s="350">
        <f>IF(S$66=0,0,S$66/FBT!S$5*1000)</f>
        <v>10.771706352700798</v>
      </c>
      <c r="T123" s="350">
        <f>IF(T$66=0,0,T$66/FBT!T$5*1000)</f>
        <v>11.010935762745758</v>
      </c>
      <c r="U123" s="350">
        <f>IF(U$66=0,0,U$66/FBT!U$5*1000)</f>
        <v>11.146149309233808</v>
      </c>
      <c r="V123" s="350">
        <f>IF(V$66=0,0,V$66/FBT!V$5*1000)</f>
        <v>11.674115597631939</v>
      </c>
      <c r="W123" s="350">
        <f>IF(W$66=0,0,W$66/FBT!W$5*1000)</f>
        <v>11.6204133732482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10.53158237992494</v>
      </c>
      <c r="C124" s="335">
        <f>IF(C$80=0,0,C$80/FBT!C$5*1000)</f>
        <v>10.668944923131161</v>
      </c>
      <c r="D124" s="335">
        <f>IF(D$80=0,0,D$80/FBT!D$5*1000)</f>
        <v>10.73248483374365</v>
      </c>
      <c r="E124" s="335">
        <f>IF(E$80=0,0,E$80/FBT!E$5*1000)</f>
        <v>10.797609791068622</v>
      </c>
      <c r="F124" s="335">
        <f>IF(F$80=0,0,F$80/FBT!F$5*1000)</f>
        <v>10.921626977051753</v>
      </c>
      <c r="G124" s="335">
        <f>IF(G$80=0,0,G$80/FBT!G$5*1000)</f>
        <v>11.188822264350211</v>
      </c>
      <c r="H124" s="335">
        <f>IF(H$80=0,0,H$80/FBT!H$5*1000)</f>
        <v>11.039139013519643</v>
      </c>
      <c r="I124" s="335">
        <f>IF(I$80=0,0,I$80/FBT!I$5*1000)</f>
        <v>11.245861738524141</v>
      </c>
      <c r="J124" s="335">
        <f>IF(J$80=0,0,J$80/FBT!J$5*1000)</f>
        <v>10.907063020809453</v>
      </c>
      <c r="K124" s="335">
        <f>IF(K$80=0,0,K$80/FBT!K$5*1000)</f>
        <v>11.105352090632179</v>
      </c>
      <c r="L124" s="335">
        <f>IF(L$80=0,0,L$80/FBT!L$5*1000)</f>
        <v>12.228097924391642</v>
      </c>
      <c r="M124" s="335">
        <f>IF(M$80=0,0,M$80/FBT!M$5*1000)</f>
        <v>12.165449939973858</v>
      </c>
      <c r="N124" s="335">
        <f>IF(N$80=0,0,N$80/FBT!N$5*1000)</f>
        <v>11.982498645517609</v>
      </c>
      <c r="O124" s="335">
        <f>IF(O$80=0,0,O$80/FBT!O$5*1000)</f>
        <v>11.764593527301271</v>
      </c>
      <c r="P124" s="335">
        <f>IF(P$80=0,0,P$80/FBT!P$5*1000)</f>
        <v>11.292226473189734</v>
      </c>
      <c r="Q124" s="335">
        <f>IF(Q$80=0,0,Q$80/FBT!Q$5*1000)</f>
        <v>11.327385651214456</v>
      </c>
      <c r="R124" s="335">
        <f>IF(R$80=0,0,R$80/FBT!R$5*1000)</f>
        <v>11.128877227196723</v>
      </c>
      <c r="S124" s="335">
        <f>IF(S$80=0,0,S$80/FBT!S$5*1000)</f>
        <v>11.223422158055609</v>
      </c>
      <c r="T124" s="335">
        <f>IF(T$80=0,0,T$80/FBT!T$5*1000)</f>
        <v>11.562436606117387</v>
      </c>
      <c r="U124" s="335">
        <f>IF(U$80=0,0,U$80/FBT!U$5*1000)</f>
        <v>11.957182502592811</v>
      </c>
      <c r="V124" s="335">
        <f>IF(V$80=0,0,V$80/FBT!V$5*1000)</f>
        <v>12.774704084808992</v>
      </c>
      <c r="W124" s="335">
        <f>IF(W$80=0,0,W$80/FBT!W$5*1000)</f>
        <v>12.115201418991401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IT: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1635.7183876344261</v>
      </c>
      <c r="C5" s="225">
        <v>1672.687736376447</v>
      </c>
      <c r="D5" s="225">
        <v>1733.2211814334721</v>
      </c>
      <c r="E5" s="225">
        <v>1760.445845319111</v>
      </c>
      <c r="F5" s="225">
        <v>1705.183519051908</v>
      </c>
      <c r="G5" s="225">
        <v>1618.924984327658</v>
      </c>
      <c r="H5" s="225">
        <v>1552.7593357988151</v>
      </c>
      <c r="I5" s="225">
        <v>1515.7943111227089</v>
      </c>
      <c r="J5" s="225">
        <v>1550.747168423133</v>
      </c>
      <c r="K5" s="225">
        <v>1430.1950599753111</v>
      </c>
      <c r="L5" s="225">
        <v>1347.2923164582819</v>
      </c>
      <c r="M5" s="225">
        <v>1327.959224004815</v>
      </c>
      <c r="N5" s="225">
        <v>1301.5540707398229</v>
      </c>
      <c r="O5" s="225">
        <v>1291.1046700814161</v>
      </c>
      <c r="P5" s="225">
        <v>1329.296480605929</v>
      </c>
      <c r="Q5" s="225">
        <v>1312.366530014544</v>
      </c>
      <c r="R5" s="225">
        <v>1361.1505514387361</v>
      </c>
      <c r="S5" s="225">
        <v>1382.059476886305</v>
      </c>
      <c r="T5" s="225">
        <v>1360.405315880939</v>
      </c>
      <c r="U5" s="225">
        <v>1365.578243108248</v>
      </c>
      <c r="V5" s="225">
        <v>1363.0384496792919</v>
      </c>
      <c r="W5" s="225">
        <v>1632.7978818866511</v>
      </c>
      <c r="DA5" s="89" t="s">
        <v>2230</v>
      </c>
    </row>
    <row r="6" spans="1:105" ht="12" customHeight="1" x14ac:dyDescent="0.25">
      <c r="A6" s="55" t="s">
        <v>92</v>
      </c>
      <c r="B6" s="261">
        <v>22.89095888439785</v>
      </c>
      <c r="C6" s="261">
        <v>23.61391496801772</v>
      </c>
      <c r="D6" s="261">
        <v>24.291088231550081</v>
      </c>
      <c r="E6" s="261">
        <v>24.645396576930079</v>
      </c>
      <c r="F6" s="261">
        <v>24.51428455540276</v>
      </c>
      <c r="G6" s="261">
        <v>24.58991904218313</v>
      </c>
      <c r="H6" s="261">
        <v>24.101405140795109</v>
      </c>
      <c r="I6" s="261">
        <v>23.900163298385291</v>
      </c>
      <c r="J6" s="261">
        <v>24.000184976252591</v>
      </c>
      <c r="K6" s="261">
        <v>23.145199643410621</v>
      </c>
      <c r="L6" s="261">
        <v>23.046590297547962</v>
      </c>
      <c r="M6" s="261">
        <v>22.588929787384071</v>
      </c>
      <c r="N6" s="261">
        <v>21.686646004490289</v>
      </c>
      <c r="O6" s="261">
        <v>21.507032201914271</v>
      </c>
      <c r="P6" s="261">
        <v>21.552691424865589</v>
      </c>
      <c r="Q6" s="261">
        <v>21.76132073776256</v>
      </c>
      <c r="R6" s="261">
        <v>22.002446230028472</v>
      </c>
      <c r="S6" s="261">
        <v>22.370106132063821</v>
      </c>
      <c r="T6" s="261">
        <v>22.391430577442531</v>
      </c>
      <c r="U6" s="261">
        <v>23.598404071157319</v>
      </c>
      <c r="V6" s="261">
        <v>24.671332177652879</v>
      </c>
      <c r="W6" s="261">
        <v>26.518631321811121</v>
      </c>
      <c r="DA6" s="67" t="s">
        <v>2231</v>
      </c>
    </row>
    <row r="7" spans="1:105" ht="12" customHeight="1" x14ac:dyDescent="0.25">
      <c r="A7" s="202" t="s">
        <v>93</v>
      </c>
      <c r="B7" s="226">
        <v>6.9210596709689858</v>
      </c>
      <c r="C7" s="226">
        <v>7.139644756001557</v>
      </c>
      <c r="D7" s="226">
        <v>7.344387448876982</v>
      </c>
      <c r="E7" s="226">
        <v>7.4515122404892962</v>
      </c>
      <c r="F7" s="226">
        <v>7.411870645344484</v>
      </c>
      <c r="G7" s="226">
        <v>7.4347386605654089</v>
      </c>
      <c r="H7" s="226">
        <v>7.2870369465970706</v>
      </c>
      <c r="I7" s="226">
        <v>7.2261916667357973</v>
      </c>
      <c r="J7" s="226">
        <v>7.2564331260126291</v>
      </c>
      <c r="K7" s="226">
        <v>6.9979291229131357</v>
      </c>
      <c r="L7" s="226">
        <v>6.9681146808761154</v>
      </c>
      <c r="M7" s="226">
        <v>6.8297414604318982</v>
      </c>
      <c r="N7" s="226">
        <v>6.556936815895499</v>
      </c>
      <c r="O7" s="226">
        <v>6.5026307533300924</v>
      </c>
      <c r="P7" s="226">
        <v>6.5164357760105309</v>
      </c>
      <c r="Q7" s="226">
        <v>6.5795146505550708</v>
      </c>
      <c r="R7" s="226">
        <v>6.6524187140585713</v>
      </c>
      <c r="S7" s="226">
        <v>6.7635803361408922</v>
      </c>
      <c r="T7" s="226">
        <v>6.7700277619416944</v>
      </c>
      <c r="U7" s="226">
        <v>7.1349550510720556</v>
      </c>
      <c r="V7" s="226">
        <v>7.4593538447275209</v>
      </c>
      <c r="W7" s="226">
        <v>8.0178829859232366</v>
      </c>
      <c r="DA7" s="174" t="s">
        <v>2232</v>
      </c>
    </row>
    <row r="8" spans="1:105" ht="12" customHeight="1" x14ac:dyDescent="0.25">
      <c r="A8" s="202" t="s">
        <v>94</v>
      </c>
      <c r="B8" s="226">
        <v>86.451353434077447</v>
      </c>
      <c r="C8" s="226">
        <v>89.181712272166038</v>
      </c>
      <c r="D8" s="226">
        <v>91.73916499563606</v>
      </c>
      <c r="E8" s="226">
        <v>93.077266913767801</v>
      </c>
      <c r="F8" s="226">
        <v>92.582101474445025</v>
      </c>
      <c r="G8" s="226">
        <v>92.867747164583008</v>
      </c>
      <c r="H8" s="226">
        <v>91.02279658127037</v>
      </c>
      <c r="I8" s="226">
        <v>90.262774699628935</v>
      </c>
      <c r="J8" s="226">
        <v>90.640522502508034</v>
      </c>
      <c r="K8" s="226">
        <v>87.411534168565623</v>
      </c>
      <c r="L8" s="226">
        <v>87.039120262528428</v>
      </c>
      <c r="M8" s="226">
        <v>85.310692427031995</v>
      </c>
      <c r="N8" s="226">
        <v>81.903073960426241</v>
      </c>
      <c r="O8" s="226">
        <v>81.224733817203941</v>
      </c>
      <c r="P8" s="226">
        <v>81.397173147544962</v>
      </c>
      <c r="Q8" s="226">
        <v>82.185094988523744</v>
      </c>
      <c r="R8" s="226">
        <v>83.095743828492388</v>
      </c>
      <c r="S8" s="226">
        <v>84.484270027631268</v>
      </c>
      <c r="T8" s="226">
        <v>84.564805193219115</v>
      </c>
      <c r="U8" s="226">
        <v>89.123132898827848</v>
      </c>
      <c r="V8" s="226">
        <v>93.175216842206169</v>
      </c>
      <c r="W8" s="226">
        <v>100.1518363895395</v>
      </c>
      <c r="DA8" s="174" t="s">
        <v>2233</v>
      </c>
    </row>
    <row r="9" spans="1:105" ht="12" customHeight="1" x14ac:dyDescent="0.25">
      <c r="A9" s="202" t="s">
        <v>95</v>
      </c>
      <c r="B9" s="226">
        <v>45.821714211404981</v>
      </c>
      <c r="C9" s="226">
        <v>47.268883253921821</v>
      </c>
      <c r="D9" s="226">
        <v>48.62440706180972</v>
      </c>
      <c r="E9" s="226">
        <v>49.333639725531093</v>
      </c>
      <c r="F9" s="226">
        <v>49.071187741302538</v>
      </c>
      <c r="G9" s="226">
        <v>49.222588207105588</v>
      </c>
      <c r="H9" s="226">
        <v>48.244711112015558</v>
      </c>
      <c r="I9" s="226">
        <v>47.841877563764143</v>
      </c>
      <c r="J9" s="226">
        <v>48.042094809416739</v>
      </c>
      <c r="K9" s="226">
        <v>46.330637732660961</v>
      </c>
      <c r="L9" s="226">
        <v>46.133247606388359</v>
      </c>
      <c r="M9" s="226">
        <v>45.217130933055437</v>
      </c>
      <c r="N9" s="226">
        <v>43.410994726785617</v>
      </c>
      <c r="O9" s="226">
        <v>43.05145485903148</v>
      </c>
      <c r="P9" s="226">
        <v>43.142852684511652</v>
      </c>
      <c r="Q9" s="226">
        <v>43.560474017019587</v>
      </c>
      <c r="R9" s="226">
        <v>44.043144203598089</v>
      </c>
      <c r="S9" s="226">
        <v>44.779103192609242</v>
      </c>
      <c r="T9" s="226">
        <v>44.821789156390587</v>
      </c>
      <c r="U9" s="226">
        <v>47.23783449416085</v>
      </c>
      <c r="V9" s="226">
        <v>49.385556016597043</v>
      </c>
      <c r="W9" s="226">
        <v>53.083365875680137</v>
      </c>
      <c r="DA9" s="174" t="s">
        <v>2234</v>
      </c>
    </row>
    <row r="10" spans="1:105" ht="12" customHeight="1" x14ac:dyDescent="0.25">
      <c r="A10" s="56" t="s">
        <v>96</v>
      </c>
      <c r="B10" s="262">
        <v>48.662275677673691</v>
      </c>
      <c r="C10" s="262">
        <v>49.901928529348098</v>
      </c>
      <c r="D10" s="262">
        <v>51.829506266791483</v>
      </c>
      <c r="E10" s="262">
        <v>52.5740261214318</v>
      </c>
      <c r="F10" s="262">
        <v>51.189965347587929</v>
      </c>
      <c r="G10" s="262">
        <v>49.740171933220203</v>
      </c>
      <c r="H10" s="262">
        <v>48.173409073950168</v>
      </c>
      <c r="I10" s="262">
        <v>47.124165083637692</v>
      </c>
      <c r="J10" s="262">
        <v>48.124523273002708</v>
      </c>
      <c r="K10" s="262">
        <v>44.913492897332951</v>
      </c>
      <c r="L10" s="262">
        <v>43.150323766191043</v>
      </c>
      <c r="M10" s="262">
        <v>42.47013496622381</v>
      </c>
      <c r="N10" s="262">
        <v>41.150955919236992</v>
      </c>
      <c r="O10" s="262">
        <v>40.810775096589673</v>
      </c>
      <c r="P10" s="262">
        <v>41.439053701738963</v>
      </c>
      <c r="Q10" s="262">
        <v>41.697876541123932</v>
      </c>
      <c r="R10" s="262">
        <v>42.765617420118552</v>
      </c>
      <c r="S10" s="262">
        <v>43.206082038350416</v>
      </c>
      <c r="T10" s="262">
        <v>43.039608333172708</v>
      </c>
      <c r="U10" s="262">
        <v>44.662701392791767</v>
      </c>
      <c r="V10" s="262">
        <v>46.538247534439719</v>
      </c>
      <c r="W10" s="262">
        <v>50.635052068416407</v>
      </c>
      <c r="DA10" s="68" t="s">
        <v>2235</v>
      </c>
    </row>
    <row r="11" spans="1:105" ht="12" customHeight="1" x14ac:dyDescent="0.25">
      <c r="A11" s="37" t="s">
        <v>160</v>
      </c>
      <c r="B11" s="228">
        <v>0.70421698696580803</v>
      </c>
      <c r="C11" s="228">
        <v>0.73810400057884906</v>
      </c>
      <c r="D11" s="228">
        <v>0.78674836454788599</v>
      </c>
      <c r="E11" s="228">
        <v>0.94499562675179172</v>
      </c>
      <c r="F11" s="228">
        <v>0.99692914288251022</v>
      </c>
      <c r="G11" s="228">
        <v>0.89127636874905591</v>
      </c>
      <c r="H11" s="228">
        <v>0.65411385135295885</v>
      </c>
      <c r="I11" s="228">
        <v>0.71382889231578428</v>
      </c>
      <c r="J11" s="228">
        <v>0.66667628385291766</v>
      </c>
      <c r="K11" s="228">
        <v>0.52794349716570255</v>
      </c>
      <c r="L11" s="228">
        <v>0.59580590625996632</v>
      </c>
      <c r="M11" s="228">
        <v>0.41432037282285089</v>
      </c>
      <c r="N11" s="228">
        <v>0.33415252210318019</v>
      </c>
      <c r="O11" s="228">
        <v>0.32298106004860649</v>
      </c>
      <c r="P11" s="228">
        <v>0.39502424782007189</v>
      </c>
      <c r="Q11" s="228">
        <v>0.39632172408818228</v>
      </c>
      <c r="R11" s="228">
        <v>0.3399411548619708</v>
      </c>
      <c r="S11" s="228">
        <v>0.31555055119778558</v>
      </c>
      <c r="T11" s="228">
        <v>0.27925666186782439</v>
      </c>
      <c r="U11" s="228">
        <v>0.23115734194071441</v>
      </c>
      <c r="V11" s="228">
        <v>0.24552145693726271</v>
      </c>
      <c r="W11" s="228">
        <v>0.53814245018526541</v>
      </c>
      <c r="DA11" s="69" t="s">
        <v>2236</v>
      </c>
    </row>
    <row r="12" spans="1:105" ht="12" customHeight="1" x14ac:dyDescent="0.25">
      <c r="A12" s="37" t="s">
        <v>162</v>
      </c>
      <c r="B12" s="228">
        <v>30.302384190459389</v>
      </c>
      <c r="C12" s="228">
        <v>30.402494636060919</v>
      </c>
      <c r="D12" s="228">
        <v>31.57907099799619</v>
      </c>
      <c r="E12" s="228">
        <v>32.029552508010063</v>
      </c>
      <c r="F12" s="228">
        <v>27.38367035913393</v>
      </c>
      <c r="G12" s="228">
        <v>22.64256064849889</v>
      </c>
      <c r="H12" s="228">
        <v>20.906379728232629</v>
      </c>
      <c r="I12" s="228">
        <v>19.533431721710581</v>
      </c>
      <c r="J12" s="228">
        <v>20.45557627562177</v>
      </c>
      <c r="K12" s="228">
        <v>17.733403405760349</v>
      </c>
      <c r="L12" s="228">
        <v>14.60213624538202</v>
      </c>
      <c r="M12" s="228">
        <v>14.07283269937917</v>
      </c>
      <c r="N12" s="228">
        <v>14.43177738120999</v>
      </c>
      <c r="O12" s="228">
        <v>14.404602578339389</v>
      </c>
      <c r="P12" s="228">
        <v>15.06030295526473</v>
      </c>
      <c r="Q12" s="228">
        <v>14.02147645983108</v>
      </c>
      <c r="R12" s="228">
        <v>15.4273608314168</v>
      </c>
      <c r="S12" s="228">
        <v>15.70621422158329</v>
      </c>
      <c r="T12" s="228">
        <v>14.549119841500151</v>
      </c>
      <c r="U12" s="228">
        <v>12.611494695759511</v>
      </c>
      <c r="V12" s="228">
        <v>10.36268402183587</v>
      </c>
      <c r="W12" s="228">
        <v>19.89018914162212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0.38376838985793582</v>
      </c>
      <c r="DA14" s="69" t="s">
        <v>2239</v>
      </c>
    </row>
    <row r="15" spans="1:105" ht="12" customHeight="1" x14ac:dyDescent="0.25">
      <c r="A15" s="37" t="s">
        <v>38</v>
      </c>
      <c r="B15" s="228">
        <v>17.655674500248491</v>
      </c>
      <c r="C15" s="228">
        <v>18.761329892708329</v>
      </c>
      <c r="D15" s="228">
        <v>19.4636869042474</v>
      </c>
      <c r="E15" s="228">
        <v>19.59947798666996</v>
      </c>
      <c r="F15" s="228">
        <v>22.809365845571492</v>
      </c>
      <c r="G15" s="228">
        <v>26.206334915972249</v>
      </c>
      <c r="H15" s="228">
        <v>26.612915494364579</v>
      </c>
      <c r="I15" s="228">
        <v>26.876904469611318</v>
      </c>
      <c r="J15" s="228">
        <v>27.00227071352802</v>
      </c>
      <c r="K15" s="228">
        <v>26.652145994406901</v>
      </c>
      <c r="L15" s="228">
        <v>27.95238161454904</v>
      </c>
      <c r="M15" s="228">
        <v>27.98298189402179</v>
      </c>
      <c r="N15" s="228">
        <v>26.385026015923831</v>
      </c>
      <c r="O15" s="228">
        <v>26.083191458201672</v>
      </c>
      <c r="P15" s="228">
        <v>25.983726498654171</v>
      </c>
      <c r="Q15" s="228">
        <v>27.280078357204658</v>
      </c>
      <c r="R15" s="228">
        <v>26.998315433839782</v>
      </c>
      <c r="S15" s="228">
        <v>27.184317265569341</v>
      </c>
      <c r="T15" s="228">
        <v>28.211231829804731</v>
      </c>
      <c r="U15" s="228">
        <v>31.820049355091541</v>
      </c>
      <c r="V15" s="228">
        <v>35.930042055666583</v>
      </c>
      <c r="W15" s="228">
        <v>29.822952086751091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115.18151035220285</v>
      </c>
      <c r="C16" s="263">
        <f t="shared" si="0"/>
        <v>117.89057176557898</v>
      </c>
      <c r="D16" s="263">
        <f t="shared" si="0"/>
        <v>122.00544118132051</v>
      </c>
      <c r="E16" s="263">
        <f t="shared" si="0"/>
        <v>123.90882933317663</v>
      </c>
      <c r="F16" s="263">
        <f t="shared" si="0"/>
        <v>119.83471939551613</v>
      </c>
      <c r="G16" s="263">
        <f t="shared" si="0"/>
        <v>115.46411328411713</v>
      </c>
      <c r="H16" s="263">
        <f t="shared" si="0"/>
        <v>111.70781347639334</v>
      </c>
      <c r="I16" s="263">
        <f t="shared" si="0"/>
        <v>110.01112899436953</v>
      </c>
      <c r="J16" s="263">
        <f t="shared" si="0"/>
        <v>111.5106528516751</v>
      </c>
      <c r="K16" s="263">
        <f t="shared" si="0"/>
        <v>105.2599857807555</v>
      </c>
      <c r="L16" s="263">
        <f t="shared" si="0"/>
        <v>103.00069943230817</v>
      </c>
      <c r="M16" s="263">
        <f t="shared" si="0"/>
        <v>101.86605471659099</v>
      </c>
      <c r="N16" s="263">
        <f t="shared" si="0"/>
        <v>98.604162850424373</v>
      </c>
      <c r="O16" s="263">
        <f t="shared" si="0"/>
        <v>97.791160925462336</v>
      </c>
      <c r="P16" s="263">
        <f t="shared" si="0"/>
        <v>99.453494033582032</v>
      </c>
      <c r="Q16" s="263">
        <f t="shared" si="0"/>
        <v>99.463626353125775</v>
      </c>
      <c r="R16" s="263">
        <f t="shared" si="0"/>
        <v>101.28143224056646</v>
      </c>
      <c r="S16" s="263">
        <f t="shared" si="0"/>
        <v>103.23974748343592</v>
      </c>
      <c r="T16" s="263">
        <f t="shared" si="0"/>
        <v>103.00269642379702</v>
      </c>
      <c r="U16" s="263">
        <f t="shared" si="0"/>
        <v>107.5927211470122</v>
      </c>
      <c r="V16" s="263">
        <f t="shared" si="0"/>
        <v>112.15386415554659</v>
      </c>
      <c r="W16" s="263">
        <f t="shared" si="0"/>
        <v>121.69703203130227</v>
      </c>
      <c r="DA16" s="70"/>
    </row>
    <row r="17" spans="1:105" ht="12" customHeight="1" x14ac:dyDescent="0.25">
      <c r="A17" s="60" t="s">
        <v>2150</v>
      </c>
      <c r="B17" s="331">
        <v>78.226080105135722</v>
      </c>
      <c r="C17" s="331">
        <v>79.032627700031981</v>
      </c>
      <c r="D17" s="331">
        <v>82.989098407709179</v>
      </c>
      <c r="E17" s="331">
        <v>84.418693264531072</v>
      </c>
      <c r="F17" s="331">
        <v>74.943557257760872</v>
      </c>
      <c r="G17" s="331">
        <v>63.951396493566747</v>
      </c>
      <c r="H17" s="331">
        <v>58.685803393387019</v>
      </c>
      <c r="I17" s="331">
        <v>54.049682612894593</v>
      </c>
      <c r="J17" s="331">
        <v>57.814607397390148</v>
      </c>
      <c r="K17" s="331">
        <v>48.049915005542488</v>
      </c>
      <c r="L17" s="331">
        <v>38.103832915612031</v>
      </c>
      <c r="M17" s="331">
        <v>36.01179638604458</v>
      </c>
      <c r="N17" s="331">
        <v>36.7708631473987</v>
      </c>
      <c r="O17" s="331">
        <v>36.64844157782565</v>
      </c>
      <c r="P17" s="331">
        <v>38.306314676013322</v>
      </c>
      <c r="Q17" s="331">
        <v>36.364051762216022</v>
      </c>
      <c r="R17" s="331">
        <v>40.622949741157271</v>
      </c>
      <c r="S17" s="331">
        <v>40.269388910510521</v>
      </c>
      <c r="T17" s="331">
        <v>37.142973730528503</v>
      </c>
      <c r="U17" s="331">
        <v>31.609139180837431</v>
      </c>
      <c r="V17" s="331">
        <v>26.110217697072919</v>
      </c>
      <c r="W17" s="331">
        <v>49.895467590498463</v>
      </c>
      <c r="DA17" s="72" t="s">
        <v>2241</v>
      </c>
    </row>
    <row r="18" spans="1:105" ht="12" customHeight="1" x14ac:dyDescent="0.25">
      <c r="A18" s="59" t="s">
        <v>30</v>
      </c>
      <c r="B18" s="232">
        <v>0.85758270386940461</v>
      </c>
      <c r="C18" s="232">
        <v>0.85287352939466132</v>
      </c>
      <c r="D18" s="232">
        <v>0.89151779332295922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1.562190353908395</v>
      </c>
      <c r="C19" s="232">
        <v>1.6258743640487561</v>
      </c>
      <c r="D19" s="232">
        <v>1.4954196666083981</v>
      </c>
      <c r="E19" s="232">
        <v>1.7122022892407951</v>
      </c>
      <c r="F19" s="232">
        <v>1.6409097836246971</v>
      </c>
      <c r="G19" s="232">
        <v>1.5185545451175599</v>
      </c>
      <c r="H19" s="232">
        <v>1.404827534288307</v>
      </c>
      <c r="I19" s="232">
        <v>1.2791885406809651</v>
      </c>
      <c r="J19" s="232">
        <v>1.1518727416251311</v>
      </c>
      <c r="K19" s="232">
        <v>0.80276153769066461</v>
      </c>
      <c r="L19" s="232">
        <v>0.42835945905812778</v>
      </c>
      <c r="M19" s="232">
        <v>0.90457674572702251</v>
      </c>
      <c r="N19" s="232">
        <v>0.82923866946574587</v>
      </c>
      <c r="O19" s="232">
        <v>0.73803438023456758</v>
      </c>
      <c r="P19" s="232">
        <v>0.59544919542657782</v>
      </c>
      <c r="Q19" s="232">
        <v>0.47464830971551242</v>
      </c>
      <c r="R19" s="232">
        <v>0.70249442769529657</v>
      </c>
      <c r="S19" s="232">
        <v>0.93237945765692443</v>
      </c>
      <c r="T19" s="232">
        <v>0.84015420414887765</v>
      </c>
      <c r="U19" s="232">
        <v>0.78079617534846735</v>
      </c>
      <c r="V19" s="232">
        <v>0.60920756003163545</v>
      </c>
      <c r="W19" s="232">
        <v>0.68951345684901488</v>
      </c>
      <c r="DA19" s="71" t="s">
        <v>2243</v>
      </c>
    </row>
    <row r="20" spans="1:105" ht="12" customHeight="1" x14ac:dyDescent="0.25">
      <c r="A20" s="59" t="s">
        <v>160</v>
      </c>
      <c r="B20" s="232">
        <v>1.409428945078242</v>
      </c>
      <c r="C20" s="232">
        <v>1.463849326225253</v>
      </c>
      <c r="D20" s="232">
        <v>1.507413573942868</v>
      </c>
      <c r="E20" s="232">
        <v>1.819573090560038</v>
      </c>
      <c r="F20" s="232">
        <v>1.8928594858203069</v>
      </c>
      <c r="G20" s="232">
        <v>1.7041853068088439</v>
      </c>
      <c r="H20" s="232">
        <v>1.27115295747339</v>
      </c>
      <c r="I20" s="232">
        <v>1.45447867321326</v>
      </c>
      <c r="J20" s="232">
        <v>1.294289326491832</v>
      </c>
      <c r="K20" s="232">
        <v>1.111972505140822</v>
      </c>
      <c r="L20" s="232">
        <v>1.365268418497438</v>
      </c>
      <c r="M20" s="232">
        <v>0.9637292061112297</v>
      </c>
      <c r="N20" s="232">
        <v>0.77329183513754696</v>
      </c>
      <c r="O20" s="232">
        <v>0.74755371325724518</v>
      </c>
      <c r="P20" s="232">
        <v>0.91778957406833472</v>
      </c>
      <c r="Q20" s="232">
        <v>0.90586272448653393</v>
      </c>
      <c r="R20" s="232">
        <v>0.75314245433492277</v>
      </c>
      <c r="S20" s="232">
        <v>0.72142097330776234</v>
      </c>
      <c r="T20" s="232">
        <v>0.64459242969118069</v>
      </c>
      <c r="U20" s="232">
        <v>0.54766264789640917</v>
      </c>
      <c r="V20" s="232">
        <v>0.58499381578517118</v>
      </c>
      <c r="W20" s="232">
        <v>1.2766150149896001</v>
      </c>
      <c r="DA20" s="71" t="s">
        <v>2244</v>
      </c>
    </row>
    <row r="21" spans="1:105" ht="12" customHeight="1" x14ac:dyDescent="0.25">
      <c r="A21" s="59" t="s">
        <v>70</v>
      </c>
      <c r="B21" s="232">
        <v>15.20150905174288</v>
      </c>
      <c r="C21" s="232">
        <v>16.237887503729109</v>
      </c>
      <c r="D21" s="232">
        <v>20.037912762779811</v>
      </c>
      <c r="E21" s="232">
        <v>20.691307742983248</v>
      </c>
      <c r="F21" s="232">
        <v>20.661664827595139</v>
      </c>
      <c r="G21" s="232">
        <v>18.47111701641861</v>
      </c>
      <c r="H21" s="232">
        <v>16.354860378944249</v>
      </c>
      <c r="I21" s="232">
        <v>12.46825134873785</v>
      </c>
      <c r="J21" s="232">
        <v>16.606789085665909</v>
      </c>
      <c r="K21" s="232">
        <v>9.6788514813033135</v>
      </c>
      <c r="L21" s="232">
        <v>3.6511300921839518</v>
      </c>
      <c r="M21" s="232">
        <v>2.193222869912451</v>
      </c>
      <c r="N21" s="232">
        <v>2.5701983030990441</v>
      </c>
      <c r="O21" s="232">
        <v>2.621105976868991</v>
      </c>
      <c r="P21" s="232">
        <v>2.6401971552875589</v>
      </c>
      <c r="Q21" s="232">
        <v>3.70240585582801</v>
      </c>
      <c r="R21" s="232">
        <v>5.8062971928673939</v>
      </c>
      <c r="S21" s="232">
        <v>3.567399611581028</v>
      </c>
      <c r="T21" s="232">
        <v>2.879459393439296</v>
      </c>
      <c r="U21" s="232">
        <v>1.1167377801637961</v>
      </c>
      <c r="V21" s="232">
        <v>0.81650028205606506</v>
      </c>
      <c r="W21" s="232">
        <v>1.8744382053590749</v>
      </c>
      <c r="DA21" s="71" t="s">
        <v>2245</v>
      </c>
    </row>
    <row r="22" spans="1:105" ht="12" customHeight="1" x14ac:dyDescent="0.25">
      <c r="A22" s="59" t="s">
        <v>162</v>
      </c>
      <c r="B22" s="232">
        <v>59.195369050536797</v>
      </c>
      <c r="C22" s="232">
        <v>58.852142976634212</v>
      </c>
      <c r="D22" s="232">
        <v>59.056834611055137</v>
      </c>
      <c r="E22" s="232">
        <v>60.19561014174699</v>
      </c>
      <c r="F22" s="232">
        <v>50.748123160720731</v>
      </c>
      <c r="G22" s="232">
        <v>42.257539625221732</v>
      </c>
      <c r="H22" s="232">
        <v>39.654962522681068</v>
      </c>
      <c r="I22" s="232">
        <v>38.847764050262512</v>
      </c>
      <c r="J22" s="232">
        <v>38.76165624360727</v>
      </c>
      <c r="K22" s="232">
        <v>36.456329481407693</v>
      </c>
      <c r="L22" s="232">
        <v>32.659074945872511</v>
      </c>
      <c r="M22" s="232">
        <v>31.95026756429387</v>
      </c>
      <c r="N22" s="232">
        <v>32.598134339696372</v>
      </c>
      <c r="O22" s="232">
        <v>32.541747507464848</v>
      </c>
      <c r="P22" s="232">
        <v>34.152878751230851</v>
      </c>
      <c r="Q22" s="232">
        <v>31.281134872185959</v>
      </c>
      <c r="R22" s="232">
        <v>33.361015666259661</v>
      </c>
      <c r="S22" s="232">
        <v>35.048188867964797</v>
      </c>
      <c r="T22" s="232">
        <v>32.778767703249152</v>
      </c>
      <c r="U22" s="232">
        <v>29.16394257742876</v>
      </c>
      <c r="V22" s="232">
        <v>24.099516039200051</v>
      </c>
      <c r="W22" s="232">
        <v>46.05490091330077</v>
      </c>
      <c r="DA22" s="71" t="s">
        <v>2246</v>
      </c>
    </row>
    <row r="23" spans="1:105" ht="12" customHeight="1" x14ac:dyDescent="0.25">
      <c r="A23" s="60" t="s">
        <v>2157</v>
      </c>
      <c r="B23" s="331">
        <v>34.36192658516331</v>
      </c>
      <c r="C23" s="331">
        <v>36.182530805197253</v>
      </c>
      <c r="D23" s="331">
        <v>36.264207024370478</v>
      </c>
      <c r="E23" s="331">
        <v>36.697857833638757</v>
      </c>
      <c r="F23" s="331">
        <v>42.11373865434134</v>
      </c>
      <c r="G23" s="331">
        <v>48.726724058490241</v>
      </c>
      <c r="H23" s="331">
        <v>50.291365080088461</v>
      </c>
      <c r="I23" s="331">
        <v>53.253601710244958</v>
      </c>
      <c r="J23" s="331">
        <v>50.976868510382218</v>
      </c>
      <c r="K23" s="331">
        <v>54.587762101564842</v>
      </c>
      <c r="L23" s="331">
        <v>62.285730101094657</v>
      </c>
      <c r="M23" s="331">
        <v>63.294974011443522</v>
      </c>
      <c r="N23" s="331">
        <v>59.376242481827632</v>
      </c>
      <c r="O23" s="331">
        <v>58.706012040876992</v>
      </c>
      <c r="P23" s="331">
        <v>58.705298944583028</v>
      </c>
      <c r="Q23" s="331">
        <v>60.634056859377857</v>
      </c>
      <c r="R23" s="331">
        <v>58.165645691803277</v>
      </c>
      <c r="S23" s="331">
        <v>60.435866572669873</v>
      </c>
      <c r="T23" s="331">
        <v>63.322814672458449</v>
      </c>
      <c r="U23" s="331">
        <v>73.309926061993878</v>
      </c>
      <c r="V23" s="331">
        <v>83.248429767468238</v>
      </c>
      <c r="W23" s="331">
        <v>68.797052144524642</v>
      </c>
      <c r="DA23" s="72" t="s">
        <v>2247</v>
      </c>
    </row>
    <row r="24" spans="1:105" ht="12" customHeight="1" x14ac:dyDescent="0.25">
      <c r="A24" s="60" t="s">
        <v>2159</v>
      </c>
      <c r="B24" s="331">
        <v>2.5935036619038141</v>
      </c>
      <c r="C24" s="331">
        <v>2.6754132603497638</v>
      </c>
      <c r="D24" s="331">
        <v>2.7521357492408511</v>
      </c>
      <c r="E24" s="331">
        <v>2.79227823500681</v>
      </c>
      <c r="F24" s="331">
        <v>2.7774234834139242</v>
      </c>
      <c r="G24" s="331">
        <v>2.7859927320601572</v>
      </c>
      <c r="H24" s="331">
        <v>2.7306450029178748</v>
      </c>
      <c r="I24" s="331">
        <v>2.7078446712299842</v>
      </c>
      <c r="J24" s="331">
        <v>2.719176943902732</v>
      </c>
      <c r="K24" s="331">
        <v>2.6223086736481762</v>
      </c>
      <c r="L24" s="331">
        <v>2.6111364156014831</v>
      </c>
      <c r="M24" s="331">
        <v>2.5592843191029049</v>
      </c>
      <c r="N24" s="331">
        <v>2.457057221198045</v>
      </c>
      <c r="O24" s="331">
        <v>2.436707306759692</v>
      </c>
      <c r="P24" s="331">
        <v>2.4418804129856881</v>
      </c>
      <c r="Q24" s="331">
        <v>2.465517731531901</v>
      </c>
      <c r="R24" s="331">
        <v>2.4928368076059151</v>
      </c>
      <c r="S24" s="331">
        <v>2.534492000255526</v>
      </c>
      <c r="T24" s="331">
        <v>2.5369080208100612</v>
      </c>
      <c r="U24" s="331">
        <v>2.6736559041808929</v>
      </c>
      <c r="V24" s="331">
        <v>2.795216691005439</v>
      </c>
      <c r="W24" s="331">
        <v>3.0045122962791742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52.355231978274041</v>
      </c>
      <c r="C25" s="263">
        <f t="shared" si="1"/>
        <v>53.58662352980862</v>
      </c>
      <c r="D25" s="263">
        <f t="shared" si="1"/>
        <v>55.457018718782038</v>
      </c>
      <c r="E25" s="263">
        <f t="shared" si="1"/>
        <v>56.322195151443921</v>
      </c>
      <c r="F25" s="263">
        <f t="shared" si="1"/>
        <v>54.470326997961877</v>
      </c>
      <c r="G25" s="263">
        <f t="shared" si="1"/>
        <v>52.483687856416879</v>
      </c>
      <c r="H25" s="263">
        <f t="shared" si="1"/>
        <v>50.776278852906096</v>
      </c>
      <c r="I25" s="263">
        <f t="shared" si="1"/>
        <v>50.005058633804325</v>
      </c>
      <c r="J25" s="263">
        <f t="shared" si="1"/>
        <v>50.686660387125052</v>
      </c>
      <c r="K25" s="263">
        <f t="shared" si="1"/>
        <v>47.845448082161596</v>
      </c>
      <c r="L25" s="263">
        <f t="shared" si="1"/>
        <v>46.81849974195827</v>
      </c>
      <c r="M25" s="263">
        <f t="shared" si="1"/>
        <v>46.302752143905003</v>
      </c>
      <c r="N25" s="263">
        <f t="shared" si="1"/>
        <v>44.82007402292016</v>
      </c>
      <c r="O25" s="263">
        <f t="shared" si="1"/>
        <v>44.450527693391962</v>
      </c>
      <c r="P25" s="263">
        <f t="shared" si="1"/>
        <v>45.206133651628186</v>
      </c>
      <c r="Q25" s="263">
        <f t="shared" si="1"/>
        <v>45.210739251420797</v>
      </c>
      <c r="R25" s="263">
        <f t="shared" si="1"/>
        <v>46.037014654802938</v>
      </c>
      <c r="S25" s="263">
        <f t="shared" si="1"/>
        <v>46.927157947016326</v>
      </c>
      <c r="T25" s="263">
        <f t="shared" si="1"/>
        <v>46.819407465362289</v>
      </c>
      <c r="U25" s="263">
        <f t="shared" si="1"/>
        <v>48.905782339551024</v>
      </c>
      <c r="V25" s="263">
        <f t="shared" si="1"/>
        <v>50.979029161612083</v>
      </c>
      <c r="W25" s="263">
        <f t="shared" si="1"/>
        <v>55.316832741501045</v>
      </c>
      <c r="DA25" s="70"/>
    </row>
    <row r="26" spans="1:105" ht="12" customHeight="1" x14ac:dyDescent="0.25">
      <c r="A26" s="60" t="s">
        <v>2162</v>
      </c>
      <c r="B26" s="331">
        <v>35.557309138698074</v>
      </c>
      <c r="C26" s="331">
        <v>35.923921681832717</v>
      </c>
      <c r="D26" s="331">
        <v>37.722317458049623</v>
      </c>
      <c r="E26" s="331">
        <v>38.372133302059567</v>
      </c>
      <c r="F26" s="331">
        <v>34.065253298982221</v>
      </c>
      <c r="G26" s="331">
        <v>29.06881658798488</v>
      </c>
      <c r="H26" s="331">
        <v>26.675365178812299</v>
      </c>
      <c r="I26" s="331">
        <v>24.568037551315712</v>
      </c>
      <c r="J26" s="331">
        <v>26.2793669988137</v>
      </c>
      <c r="K26" s="331">
        <v>21.840870457064771</v>
      </c>
      <c r="L26" s="331">
        <v>17.31992405255092</v>
      </c>
      <c r="M26" s="331">
        <v>16.368998357292991</v>
      </c>
      <c r="N26" s="331">
        <v>16.714028703363041</v>
      </c>
      <c r="O26" s="331">
        <v>16.658382535375289</v>
      </c>
      <c r="P26" s="331">
        <v>17.41196121636969</v>
      </c>
      <c r="Q26" s="331">
        <v>16.529114437370911</v>
      </c>
      <c r="R26" s="331">
        <v>18.46497715507148</v>
      </c>
      <c r="S26" s="331">
        <v>18.30426768659569</v>
      </c>
      <c r="T26" s="331">
        <v>16.883169877512959</v>
      </c>
      <c r="U26" s="331">
        <v>14.367790536744289</v>
      </c>
      <c r="V26" s="331">
        <v>11.86828077139678</v>
      </c>
      <c r="W26" s="331">
        <v>22.679757995681118</v>
      </c>
      <c r="DA26" s="72" t="s">
        <v>2249</v>
      </c>
    </row>
    <row r="27" spans="1:105" ht="12" customHeight="1" x14ac:dyDescent="0.25">
      <c r="A27" s="59" t="s">
        <v>30</v>
      </c>
      <c r="B27" s="232">
        <v>0.38981031994063858</v>
      </c>
      <c r="C27" s="232">
        <v>0.38766978608848252</v>
      </c>
      <c r="D27" s="232">
        <v>0.40523536060134507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0.71008652450381615</v>
      </c>
      <c r="C28" s="232">
        <v>0.73903380184034373</v>
      </c>
      <c r="D28" s="232">
        <v>0.67973621209472601</v>
      </c>
      <c r="E28" s="232">
        <v>0.77827376783672475</v>
      </c>
      <c r="F28" s="232">
        <v>0.74586808346577116</v>
      </c>
      <c r="G28" s="232">
        <v>0.69025206596252742</v>
      </c>
      <c r="H28" s="232">
        <v>0.63855797013104876</v>
      </c>
      <c r="I28" s="232">
        <v>0.58144933667316601</v>
      </c>
      <c r="J28" s="232">
        <v>0.52357851892051421</v>
      </c>
      <c r="K28" s="232">
        <v>0.36489160804121118</v>
      </c>
      <c r="L28" s="232">
        <v>0.1947088450264218</v>
      </c>
      <c r="M28" s="232">
        <v>0.41117124805773753</v>
      </c>
      <c r="N28" s="232">
        <v>0.37692666793897539</v>
      </c>
      <c r="O28" s="232">
        <v>0.3354701728338943</v>
      </c>
      <c r="P28" s="232">
        <v>0.270658725193899</v>
      </c>
      <c r="Q28" s="232">
        <v>0.21574923168886931</v>
      </c>
      <c r="R28" s="232">
        <v>0.31931564895240749</v>
      </c>
      <c r="S28" s="232">
        <v>0.42380884438951127</v>
      </c>
      <c r="T28" s="232">
        <v>0.3818882746131263</v>
      </c>
      <c r="U28" s="232">
        <v>0.35490735243112148</v>
      </c>
      <c r="V28" s="232">
        <v>0.27691252728710702</v>
      </c>
      <c r="W28" s="232">
        <v>0.31341520765864322</v>
      </c>
      <c r="DA28" s="71" t="s">
        <v>2251</v>
      </c>
    </row>
    <row r="29" spans="1:105" ht="12" customHeight="1" x14ac:dyDescent="0.25">
      <c r="A29" s="59" t="s">
        <v>160</v>
      </c>
      <c r="B29" s="232">
        <v>0.64064952049011037</v>
      </c>
      <c r="C29" s="232">
        <v>0.6653860573751148</v>
      </c>
      <c r="D29" s="232">
        <v>0.68518798815584869</v>
      </c>
      <c r="E29" s="232">
        <v>0.82707867752729014</v>
      </c>
      <c r="F29" s="232">
        <v>0.86039067537286651</v>
      </c>
      <c r="G29" s="232">
        <v>0.77462968491311068</v>
      </c>
      <c r="H29" s="232">
        <v>0.57779679885154078</v>
      </c>
      <c r="I29" s="232">
        <v>0.66112666964239075</v>
      </c>
      <c r="J29" s="232">
        <v>0.58831333022355992</v>
      </c>
      <c r="K29" s="232">
        <v>0.50544204779128254</v>
      </c>
      <c r="L29" s="232">
        <v>0.62057655386247201</v>
      </c>
      <c r="M29" s="232">
        <v>0.43805873005055912</v>
      </c>
      <c r="N29" s="232">
        <v>0.35149628869888477</v>
      </c>
      <c r="O29" s="232">
        <v>0.33979714238965691</v>
      </c>
      <c r="P29" s="232">
        <v>0.41717707912197022</v>
      </c>
      <c r="Q29" s="232">
        <v>0.41175578385751538</v>
      </c>
      <c r="R29" s="232">
        <v>0.34233747924314673</v>
      </c>
      <c r="S29" s="232">
        <v>0.32791862423080098</v>
      </c>
      <c r="T29" s="232">
        <v>0.29299655895053678</v>
      </c>
      <c r="U29" s="232">
        <v>0.24893756722564059</v>
      </c>
      <c r="V29" s="232">
        <v>0.2659062799023505</v>
      </c>
      <c r="W29" s="232">
        <v>0.58027955226800021</v>
      </c>
      <c r="DA29" s="71" t="s">
        <v>2252</v>
      </c>
    </row>
    <row r="30" spans="1:105" ht="12" customHeight="1" x14ac:dyDescent="0.25">
      <c r="A30" s="59" t="s">
        <v>70</v>
      </c>
      <c r="B30" s="232">
        <v>6.9097768417013148</v>
      </c>
      <c r="C30" s="232">
        <v>7.3808579562405061</v>
      </c>
      <c r="D30" s="232">
        <v>9.108142164899915</v>
      </c>
      <c r="E30" s="232">
        <v>9.4051398831742095</v>
      </c>
      <c r="F30" s="232">
        <v>9.3916658307250689</v>
      </c>
      <c r="G30" s="232">
        <v>8.3959622801902789</v>
      </c>
      <c r="H30" s="232">
        <v>7.4340274449746637</v>
      </c>
      <c r="I30" s="232">
        <v>5.6673869766990226</v>
      </c>
      <c r="J30" s="232">
        <v>7.5485404934845084</v>
      </c>
      <c r="K30" s="232">
        <v>4.3994779460469626</v>
      </c>
      <c r="L30" s="232">
        <v>1.6596045873563421</v>
      </c>
      <c r="M30" s="232">
        <v>0.99691948632384164</v>
      </c>
      <c r="N30" s="232">
        <v>1.168271955954111</v>
      </c>
      <c r="O30" s="232">
        <v>1.1914118076677229</v>
      </c>
      <c r="P30" s="232">
        <v>1.2000896160398</v>
      </c>
      <c r="Q30" s="232">
        <v>1.682911752649096</v>
      </c>
      <c r="R30" s="232">
        <v>2.639225996757907</v>
      </c>
      <c r="S30" s="232">
        <v>1.621545277991377</v>
      </c>
      <c r="T30" s="232">
        <v>1.308845178836044</v>
      </c>
      <c r="U30" s="232">
        <v>0.50760808189263484</v>
      </c>
      <c r="V30" s="232">
        <v>0.37113649184366582</v>
      </c>
      <c r="W30" s="232">
        <v>0.85201736607230694</v>
      </c>
      <c r="DA30" s="71" t="s">
        <v>2253</v>
      </c>
    </row>
    <row r="31" spans="1:105" ht="12" customHeight="1" x14ac:dyDescent="0.25">
      <c r="A31" s="59" t="s">
        <v>162</v>
      </c>
      <c r="B31" s="232">
        <v>26.906985932062199</v>
      </c>
      <c r="C31" s="232">
        <v>26.75097408028828</v>
      </c>
      <c r="D31" s="232">
        <v>26.84401573229778</v>
      </c>
      <c r="E31" s="232">
        <v>27.36164097352135</v>
      </c>
      <c r="F31" s="232">
        <v>23.067328709418511</v>
      </c>
      <c r="G31" s="232">
        <v>19.207972556918971</v>
      </c>
      <c r="H31" s="232">
        <v>18.024982964855042</v>
      </c>
      <c r="I31" s="232">
        <v>17.658074568301132</v>
      </c>
      <c r="J31" s="232">
        <v>17.618934656185122</v>
      </c>
      <c r="K31" s="232">
        <v>16.571058855185321</v>
      </c>
      <c r="L31" s="232">
        <v>14.84503406630569</v>
      </c>
      <c r="M31" s="232">
        <v>14.522848892860861</v>
      </c>
      <c r="N31" s="232">
        <v>14.81733379077107</v>
      </c>
      <c r="O31" s="232">
        <v>14.79170341248402</v>
      </c>
      <c r="P31" s="232">
        <v>15.524035796014021</v>
      </c>
      <c r="Q31" s="232">
        <v>14.21869766917543</v>
      </c>
      <c r="R31" s="232">
        <v>15.164098030118019</v>
      </c>
      <c r="S31" s="232">
        <v>15.930994939984</v>
      </c>
      <c r="T31" s="232">
        <v>14.89943986511326</v>
      </c>
      <c r="U31" s="232">
        <v>13.25633753519489</v>
      </c>
      <c r="V31" s="232">
        <v>10.95432547236366</v>
      </c>
      <c r="W31" s="232">
        <v>20.934045869682169</v>
      </c>
      <c r="DA31" s="71" t="s">
        <v>2254</v>
      </c>
    </row>
    <row r="32" spans="1:105" ht="12" customHeight="1" x14ac:dyDescent="0.25">
      <c r="A32" s="60" t="s">
        <v>2169</v>
      </c>
      <c r="B32" s="331">
        <v>15.619057538710599</v>
      </c>
      <c r="C32" s="331">
        <v>16.446604911453289</v>
      </c>
      <c r="D32" s="331">
        <v>16.483730465622941</v>
      </c>
      <c r="E32" s="331">
        <v>16.680844469835801</v>
      </c>
      <c r="F32" s="331">
        <v>19.142608479246061</v>
      </c>
      <c r="G32" s="331">
        <v>22.148510935677379</v>
      </c>
      <c r="H32" s="331">
        <v>22.859711400040219</v>
      </c>
      <c r="I32" s="331">
        <v>24.206182595565888</v>
      </c>
      <c r="J32" s="331">
        <v>23.171303868355569</v>
      </c>
      <c r="K32" s="331">
        <v>24.812619137074929</v>
      </c>
      <c r="L32" s="331">
        <v>28.311695500497581</v>
      </c>
      <c r="M32" s="331">
        <v>28.770442732474329</v>
      </c>
      <c r="N32" s="331">
        <v>26.98920112810346</v>
      </c>
      <c r="O32" s="331">
        <v>26.68455092767136</v>
      </c>
      <c r="P32" s="331">
        <v>26.684226792992281</v>
      </c>
      <c r="Q32" s="331">
        <v>27.560934936080841</v>
      </c>
      <c r="R32" s="331">
        <v>26.438929859910591</v>
      </c>
      <c r="S32" s="331">
        <v>27.470848442122669</v>
      </c>
      <c r="T32" s="331">
        <v>28.783097578390208</v>
      </c>
      <c r="U32" s="331">
        <v>33.322693664542697</v>
      </c>
      <c r="V32" s="331">
        <v>37.840195348849193</v>
      </c>
      <c r="W32" s="331">
        <v>31.2713873384203</v>
      </c>
      <c r="DA32" s="72" t="s">
        <v>2255</v>
      </c>
    </row>
    <row r="33" spans="1:105" ht="12" customHeight="1" x14ac:dyDescent="0.25">
      <c r="A33" s="60" t="s">
        <v>2171</v>
      </c>
      <c r="B33" s="331">
        <v>1.17886530086537</v>
      </c>
      <c r="C33" s="331">
        <v>1.21609693652262</v>
      </c>
      <c r="D33" s="331">
        <v>1.2509707951094771</v>
      </c>
      <c r="E33" s="331">
        <v>1.26921737954855</v>
      </c>
      <c r="F33" s="331">
        <v>1.262465219733601</v>
      </c>
      <c r="G33" s="331">
        <v>1.2663603327546169</v>
      </c>
      <c r="H33" s="331">
        <v>1.2412022740535791</v>
      </c>
      <c r="I33" s="331">
        <v>1.23083848692272</v>
      </c>
      <c r="J33" s="331">
        <v>1.2359895199557871</v>
      </c>
      <c r="K33" s="331">
        <v>1.191958488021899</v>
      </c>
      <c r="L33" s="331">
        <v>1.1868801889097651</v>
      </c>
      <c r="M33" s="331">
        <v>1.1633110541376841</v>
      </c>
      <c r="N33" s="331">
        <v>1.1168441914536571</v>
      </c>
      <c r="O33" s="331">
        <v>1.1075942303453139</v>
      </c>
      <c r="P33" s="331">
        <v>1.1099456422662219</v>
      </c>
      <c r="Q33" s="331">
        <v>1.120689877969046</v>
      </c>
      <c r="R33" s="331">
        <v>1.1331076398208699</v>
      </c>
      <c r="S33" s="331">
        <v>1.1520418182979659</v>
      </c>
      <c r="T33" s="331">
        <v>1.1531400094591191</v>
      </c>
      <c r="U33" s="331">
        <v>1.215298138264042</v>
      </c>
      <c r="V33" s="331">
        <v>1.270553041366109</v>
      </c>
      <c r="W33" s="331">
        <v>1.3656874073996239</v>
      </c>
      <c r="DA33" s="72" t="s">
        <v>2256</v>
      </c>
    </row>
    <row r="34" spans="1:105" ht="12" customHeight="1" x14ac:dyDescent="0.25">
      <c r="A34" s="57" t="s">
        <v>2173</v>
      </c>
      <c r="B34" s="263">
        <v>799.29540587357394</v>
      </c>
      <c r="C34" s="263">
        <v>813.5430598622886</v>
      </c>
      <c r="D34" s="263">
        <v>845.99439564006423</v>
      </c>
      <c r="E34" s="263">
        <v>859.86003604539121</v>
      </c>
      <c r="F34" s="263">
        <v>823.10838931675153</v>
      </c>
      <c r="G34" s="263">
        <v>755.88424481262632</v>
      </c>
      <c r="H34" s="263">
        <v>714.46780763935919</v>
      </c>
      <c r="I34" s="263">
        <v>690.14380586426512</v>
      </c>
      <c r="J34" s="263">
        <v>715.10543939250374</v>
      </c>
      <c r="K34" s="263">
        <v>638.6395691321818</v>
      </c>
      <c r="L34" s="263">
        <v>574.93386896704783</v>
      </c>
      <c r="M34" s="263">
        <v>569.03957888960917</v>
      </c>
      <c r="N34" s="263">
        <v>567.69254192950552</v>
      </c>
      <c r="O34" s="263">
        <v>563.19309956394</v>
      </c>
      <c r="P34" s="263">
        <v>592.71870595008681</v>
      </c>
      <c r="Q34" s="263">
        <v>574.235311892754</v>
      </c>
      <c r="R34" s="263">
        <v>608.18788506398198</v>
      </c>
      <c r="S34" s="263">
        <v>616.88970676169572</v>
      </c>
      <c r="T34" s="263">
        <v>598.75918024498492</v>
      </c>
      <c r="U34" s="263">
        <v>575.15103705983654</v>
      </c>
      <c r="V34" s="263">
        <v>547.31973042170534</v>
      </c>
      <c r="W34" s="263">
        <v>727.2634047495128</v>
      </c>
      <c r="DA34" s="70" t="s">
        <v>2257</v>
      </c>
    </row>
    <row r="35" spans="1:105" ht="12" customHeight="1" x14ac:dyDescent="0.25">
      <c r="A35" s="64" t="s">
        <v>30</v>
      </c>
      <c r="B35" s="231">
        <v>8.6380575694488826</v>
      </c>
      <c r="C35" s="231">
        <v>8.6437540928116121</v>
      </c>
      <c r="D35" s="231">
        <v>8.9378032285564526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15.89210695955323</v>
      </c>
      <c r="C37" s="231">
        <v>16.642255982046109</v>
      </c>
      <c r="D37" s="231">
        <v>15.141583934949599</v>
      </c>
      <c r="E37" s="231">
        <v>17.363525380229369</v>
      </c>
      <c r="F37" s="231">
        <v>16.089007290666611</v>
      </c>
      <c r="G37" s="231">
        <v>15.828655539615831</v>
      </c>
      <c r="H37" s="231">
        <v>15.156863057564721</v>
      </c>
      <c r="I37" s="231">
        <v>14.050315218637939</v>
      </c>
      <c r="J37" s="231">
        <v>12.135465896268061</v>
      </c>
      <c r="K37" s="231">
        <v>9.3057126465566213</v>
      </c>
      <c r="L37" s="231">
        <v>5.658812827460725</v>
      </c>
      <c r="M37" s="231">
        <v>11.60286352268983</v>
      </c>
      <c r="N37" s="231">
        <v>10.020756117073789</v>
      </c>
      <c r="O37" s="231">
        <v>8.9076548338171389</v>
      </c>
      <c r="P37" s="231">
        <v>6.5721306551267142</v>
      </c>
      <c r="Q37" s="231">
        <v>5.5199303125991372</v>
      </c>
      <c r="R37" s="231">
        <v>7.6710812316725034</v>
      </c>
      <c r="S37" s="231">
        <v>10.216286883777959</v>
      </c>
      <c r="T37" s="231">
        <v>9.5051688497746092</v>
      </c>
      <c r="U37" s="231">
        <v>10.05554728877482</v>
      </c>
      <c r="V37" s="231">
        <v>9.0053466308222152</v>
      </c>
      <c r="W37" s="231">
        <v>7.9293696093627091</v>
      </c>
      <c r="DA37" s="73" t="s">
        <v>2260</v>
      </c>
    </row>
    <row r="38" spans="1:105" ht="12" customHeight="1" x14ac:dyDescent="0.25">
      <c r="A38" s="64" t="s">
        <v>160</v>
      </c>
      <c r="B38" s="231">
        <v>14.610735436322781</v>
      </c>
      <c r="C38" s="231">
        <v>15.26873137866421</v>
      </c>
      <c r="D38" s="231">
        <v>15.553280527533831</v>
      </c>
      <c r="E38" s="231">
        <v>18.80328381855335</v>
      </c>
      <c r="F38" s="231">
        <v>18.912297153147481</v>
      </c>
      <c r="G38" s="231">
        <v>18.10138526194029</v>
      </c>
      <c r="H38" s="231">
        <v>13.97544004347286</v>
      </c>
      <c r="I38" s="231">
        <v>16.279468743816661</v>
      </c>
      <c r="J38" s="231">
        <v>13.895196278438441</v>
      </c>
      <c r="K38" s="231">
        <v>13.13525455236395</v>
      </c>
      <c r="L38" s="231">
        <v>18.378767135154249</v>
      </c>
      <c r="M38" s="231">
        <v>12.59668150084843</v>
      </c>
      <c r="N38" s="231">
        <v>9.5223849483277316</v>
      </c>
      <c r="O38" s="231">
        <v>9.1941281534962052</v>
      </c>
      <c r="P38" s="231">
        <v>10.322525368844349</v>
      </c>
      <c r="Q38" s="231">
        <v>10.73508304784596</v>
      </c>
      <c r="R38" s="231">
        <v>8.3805436094772965</v>
      </c>
      <c r="S38" s="231">
        <v>8.055092101861888</v>
      </c>
      <c r="T38" s="231">
        <v>7.4313445042513511</v>
      </c>
      <c r="U38" s="231">
        <v>7.1872461739231692</v>
      </c>
      <c r="V38" s="231">
        <v>8.8118640487786095</v>
      </c>
      <c r="W38" s="231">
        <v>14.96019404426263</v>
      </c>
      <c r="DA38" s="73" t="s">
        <v>2261</v>
      </c>
    </row>
    <row r="39" spans="1:105" ht="12" customHeight="1" x14ac:dyDescent="0.25">
      <c r="A39" s="64" t="s">
        <v>70</v>
      </c>
      <c r="B39" s="231">
        <v>152.77524287619761</v>
      </c>
      <c r="C39" s="231">
        <v>164.20012960026679</v>
      </c>
      <c r="D39" s="231">
        <v>200.43772042069531</v>
      </c>
      <c r="E39" s="231">
        <v>207.29533353703189</v>
      </c>
      <c r="F39" s="231">
        <v>200.13756384869981</v>
      </c>
      <c r="G39" s="231">
        <v>190.20658341772051</v>
      </c>
      <c r="H39" s="231">
        <v>174.32188355453181</v>
      </c>
      <c r="I39" s="231">
        <v>135.29315017841731</v>
      </c>
      <c r="J39" s="231">
        <v>172.84482285478609</v>
      </c>
      <c r="K39" s="231">
        <v>110.8423335106143</v>
      </c>
      <c r="L39" s="231">
        <v>47.650013514318637</v>
      </c>
      <c r="M39" s="231">
        <v>27.792094874034401</v>
      </c>
      <c r="N39" s="231">
        <v>30.683601358121042</v>
      </c>
      <c r="O39" s="231">
        <v>31.25288546737826</v>
      </c>
      <c r="P39" s="231">
        <v>28.788337637364211</v>
      </c>
      <c r="Q39" s="231">
        <v>42.536762590585937</v>
      </c>
      <c r="R39" s="231">
        <v>62.637110054307207</v>
      </c>
      <c r="S39" s="231">
        <v>38.616321087849137</v>
      </c>
      <c r="T39" s="231">
        <v>32.183297689898147</v>
      </c>
      <c r="U39" s="231">
        <v>14.208165171909981</v>
      </c>
      <c r="V39" s="231">
        <v>11.923678073306711</v>
      </c>
      <c r="W39" s="231">
        <v>21.295399702359841</v>
      </c>
      <c r="DA39" s="73" t="s">
        <v>2262</v>
      </c>
    </row>
    <row r="40" spans="1:105" ht="12" customHeight="1" x14ac:dyDescent="0.25">
      <c r="A40" s="64" t="s">
        <v>34</v>
      </c>
      <c r="B40" s="231">
        <v>0.37967161899416918</v>
      </c>
      <c r="C40" s="231">
        <v>0.75937502563231329</v>
      </c>
      <c r="D40" s="231">
        <v>0.75937502563243131</v>
      </c>
      <c r="E40" s="231">
        <v>0.3796716189942545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600.74569538262995</v>
      </c>
      <c r="C41" s="231">
        <v>600.95631521392158</v>
      </c>
      <c r="D41" s="231">
        <v>596.53206575013087</v>
      </c>
      <c r="E41" s="231">
        <v>608.98004394205464</v>
      </c>
      <c r="F41" s="231">
        <v>496.38647156948201</v>
      </c>
      <c r="G41" s="231">
        <v>439.41334982418613</v>
      </c>
      <c r="H41" s="231">
        <v>426.81460050510691</v>
      </c>
      <c r="I41" s="231">
        <v>425.6699009426415</v>
      </c>
      <c r="J41" s="231">
        <v>407.38936392352059</v>
      </c>
      <c r="K41" s="231">
        <v>421.59109570985589</v>
      </c>
      <c r="L41" s="231">
        <v>430.40395635351172</v>
      </c>
      <c r="M41" s="231">
        <v>408.83650967487819</v>
      </c>
      <c r="N41" s="231">
        <v>392.97877915080028</v>
      </c>
      <c r="O41" s="231">
        <v>391.81681083507101</v>
      </c>
      <c r="P41" s="231">
        <v>376.04879362579032</v>
      </c>
      <c r="Q41" s="231">
        <v>362.91052583135439</v>
      </c>
      <c r="R41" s="231">
        <v>363.41961976566631</v>
      </c>
      <c r="S41" s="231">
        <v>383.1081327377762</v>
      </c>
      <c r="T41" s="231">
        <v>369.95496588046223</v>
      </c>
      <c r="U41" s="231">
        <v>374.68790777541858</v>
      </c>
      <c r="V41" s="231">
        <v>355.38482457748961</v>
      </c>
      <c r="W41" s="231">
        <v>528.35664682977972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6.2538960304274429</v>
      </c>
      <c r="C43" s="231">
        <v>7.0724985689460427</v>
      </c>
      <c r="D43" s="231">
        <v>8.6325667525658432</v>
      </c>
      <c r="E43" s="231">
        <v>7.0381777485277244</v>
      </c>
      <c r="F43" s="231">
        <v>6.7653102356865853</v>
      </c>
      <c r="G43" s="231">
        <v>5.9552647334071791</v>
      </c>
      <c r="H43" s="231">
        <v>6.2195752100122634</v>
      </c>
      <c r="I43" s="231">
        <v>5.8522713803217581</v>
      </c>
      <c r="J43" s="231">
        <v>12.188555914855669</v>
      </c>
      <c r="K43" s="231">
        <v>6.5559254284900534</v>
      </c>
      <c r="L43" s="231">
        <v>3.5954689179090602</v>
      </c>
      <c r="M43" s="231">
        <v>3.295138570368513</v>
      </c>
      <c r="N43" s="231">
        <v>3.260817749948723</v>
      </c>
      <c r="O43" s="231">
        <v>6.1869534401097583</v>
      </c>
      <c r="P43" s="231">
        <v>6.2641830090097841</v>
      </c>
      <c r="Q43" s="231">
        <v>13.008919287547791</v>
      </c>
      <c r="R43" s="231">
        <v>13.326394599382541</v>
      </c>
      <c r="S43" s="231">
        <v>11.86845479767757</v>
      </c>
      <c r="T43" s="231">
        <v>13.063319795881331</v>
      </c>
      <c r="U43" s="231">
        <v>12.82576164194259</v>
      </c>
      <c r="V43" s="231">
        <v>8.2756734687672395</v>
      </c>
      <c r="W43" s="231">
        <v>7.2866407175983481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84.817739219069125</v>
      </c>
      <c r="G44" s="231">
        <v>86.379006035756447</v>
      </c>
      <c r="H44" s="231">
        <v>77.979445268670688</v>
      </c>
      <c r="I44" s="231">
        <v>92.998699400429942</v>
      </c>
      <c r="J44" s="231">
        <v>96.652034524634743</v>
      </c>
      <c r="K44" s="231">
        <v>77.209247284300972</v>
      </c>
      <c r="L44" s="231">
        <v>69.246850218693453</v>
      </c>
      <c r="M44" s="231">
        <v>104.9162907467898</v>
      </c>
      <c r="N44" s="231">
        <v>121.22620260523399</v>
      </c>
      <c r="O44" s="231">
        <v>115.8346668340677</v>
      </c>
      <c r="P44" s="231">
        <v>164.72273565395139</v>
      </c>
      <c r="Q44" s="231">
        <v>139.5240908228208</v>
      </c>
      <c r="R44" s="231">
        <v>152.7531358034762</v>
      </c>
      <c r="S44" s="231">
        <v>165.02541915275299</v>
      </c>
      <c r="T44" s="231">
        <v>166.62108352471719</v>
      </c>
      <c r="U44" s="231">
        <v>156.18640900786741</v>
      </c>
      <c r="V44" s="231">
        <v>153.91834362254099</v>
      </c>
      <c r="W44" s="231">
        <v>147.4351538461494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134.66789867949959</v>
      </c>
      <c r="C45" s="263">
        <f t="shared" si="2"/>
        <v>137.3575366329473</v>
      </c>
      <c r="D45" s="263">
        <f t="shared" si="2"/>
        <v>142.61792099771827</v>
      </c>
      <c r="E45" s="263">
        <f t="shared" si="2"/>
        <v>144.90814183357367</v>
      </c>
      <c r="F45" s="263">
        <f t="shared" si="2"/>
        <v>138.45168309457461</v>
      </c>
      <c r="G45" s="263">
        <f t="shared" si="2"/>
        <v>128.91678727062302</v>
      </c>
      <c r="H45" s="263">
        <f t="shared" si="2"/>
        <v>122.69596923040643</v>
      </c>
      <c r="I45" s="263">
        <f t="shared" si="2"/>
        <v>118.86738903647434</v>
      </c>
      <c r="J45" s="263">
        <f t="shared" si="2"/>
        <v>122.43583076560395</v>
      </c>
      <c r="K45" s="263">
        <f t="shared" si="2"/>
        <v>111.06903282762303</v>
      </c>
      <c r="L45" s="263">
        <f t="shared" si="2"/>
        <v>102.03423780648836</v>
      </c>
      <c r="M45" s="263">
        <f t="shared" si="2"/>
        <v>100.4159632916797</v>
      </c>
      <c r="N45" s="263">
        <f t="shared" si="2"/>
        <v>99.208575902436678</v>
      </c>
      <c r="O45" s="263">
        <f t="shared" si="2"/>
        <v>98.471169611863644</v>
      </c>
      <c r="P45" s="263">
        <f t="shared" si="2"/>
        <v>102.10498918517416</v>
      </c>
      <c r="Q45" s="263">
        <f t="shared" si="2"/>
        <v>99.955244201520514</v>
      </c>
      <c r="R45" s="263">
        <f t="shared" si="2"/>
        <v>104.78210299863314</v>
      </c>
      <c r="S45" s="263">
        <f t="shared" si="2"/>
        <v>106.27203239290938</v>
      </c>
      <c r="T45" s="263">
        <f t="shared" si="2"/>
        <v>103.71583471866231</v>
      </c>
      <c r="U45" s="263">
        <f t="shared" si="2"/>
        <v>101.68520724067744</v>
      </c>
      <c r="V45" s="263">
        <f t="shared" si="2"/>
        <v>98.755379556784817</v>
      </c>
      <c r="W45" s="263">
        <f t="shared" si="2"/>
        <v>126.05754989536706</v>
      </c>
      <c r="DA45" s="70"/>
    </row>
    <row r="46" spans="1:105" ht="12" customHeight="1" x14ac:dyDescent="0.25">
      <c r="A46" s="165" t="s">
        <v>2186</v>
      </c>
      <c r="B46" s="348">
        <v>59.117354921278313</v>
      </c>
      <c r="C46" s="348">
        <v>60.176600031924153</v>
      </c>
      <c r="D46" s="348">
        <v>62.596822173524487</v>
      </c>
      <c r="E46" s="348">
        <v>63.61498763523575</v>
      </c>
      <c r="F46" s="348">
        <v>59.802319769928559</v>
      </c>
      <c r="G46" s="348">
        <v>54.819134939295068</v>
      </c>
      <c r="H46" s="348">
        <v>51.88463998427423</v>
      </c>
      <c r="I46" s="348">
        <v>49.908959981604987</v>
      </c>
      <c r="J46" s="348">
        <v>51.671862463473772</v>
      </c>
      <c r="K46" s="348">
        <v>46.330213170669381</v>
      </c>
      <c r="L46" s="348">
        <v>41.762293049348592</v>
      </c>
      <c r="M46" s="348">
        <v>40.96136036514396</v>
      </c>
      <c r="N46" s="348">
        <v>40.65933844954376</v>
      </c>
      <c r="O46" s="348">
        <v>40.39294653550003</v>
      </c>
      <c r="P46" s="348">
        <v>41.956547677630333</v>
      </c>
      <c r="Q46" s="348">
        <v>40.889099756519407</v>
      </c>
      <c r="R46" s="348">
        <v>43.165426303785729</v>
      </c>
      <c r="S46" s="348">
        <v>43.726146042281918</v>
      </c>
      <c r="T46" s="348">
        <v>42.396722833079707</v>
      </c>
      <c r="U46" s="348">
        <v>40.901254508540227</v>
      </c>
      <c r="V46" s="348">
        <v>38.91756481449162</v>
      </c>
      <c r="W46" s="348">
        <v>52.189389239393201</v>
      </c>
      <c r="DA46" s="167" t="s">
        <v>2268</v>
      </c>
    </row>
    <row r="47" spans="1:105" ht="12" customHeight="1" x14ac:dyDescent="0.25">
      <c r="A47" s="59" t="s">
        <v>30</v>
      </c>
      <c r="B47" s="232">
        <v>0.64809614659022974</v>
      </c>
      <c r="C47" s="232">
        <v>0.64939039419256528</v>
      </c>
      <c r="D47" s="232">
        <v>0.67245194662804264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1.180585317358076</v>
      </c>
      <c r="C48" s="232">
        <v>1.237964549007162</v>
      </c>
      <c r="D48" s="232">
        <v>1.1279616328110571</v>
      </c>
      <c r="E48" s="232">
        <v>1.2902560232454989</v>
      </c>
      <c r="F48" s="232">
        <v>1.30938822741519</v>
      </c>
      <c r="G48" s="232">
        <v>1.3017049053784711</v>
      </c>
      <c r="H48" s="232">
        <v>1.242020499710121</v>
      </c>
      <c r="I48" s="232">
        <v>1.181190464022134</v>
      </c>
      <c r="J48" s="232">
        <v>1.029487400503649</v>
      </c>
      <c r="K48" s="232">
        <v>0.77403077949529719</v>
      </c>
      <c r="L48" s="232">
        <v>0.46948750009651458</v>
      </c>
      <c r="M48" s="232">
        <v>1.028904352963979</v>
      </c>
      <c r="N48" s="232">
        <v>0.9169296783190235</v>
      </c>
      <c r="O48" s="232">
        <v>0.81344204497397576</v>
      </c>
      <c r="P48" s="232">
        <v>0.65218992661713038</v>
      </c>
      <c r="Q48" s="232">
        <v>0.53371231050184242</v>
      </c>
      <c r="R48" s="232">
        <v>0.74646158490994918</v>
      </c>
      <c r="S48" s="232">
        <v>1.0124156694538089</v>
      </c>
      <c r="T48" s="232">
        <v>0.95899119948681055</v>
      </c>
      <c r="U48" s="232">
        <v>1.010326251041437</v>
      </c>
      <c r="V48" s="232">
        <v>0.90803052575342391</v>
      </c>
      <c r="W48" s="232">
        <v>0.72121352746166889</v>
      </c>
      <c r="DA48" s="71" t="s">
        <v>2270</v>
      </c>
    </row>
    <row r="49" spans="1:105" ht="12" customHeight="1" x14ac:dyDescent="0.25">
      <c r="A49" s="59" t="s">
        <v>160</v>
      </c>
      <c r="B49" s="232">
        <v>1.065139798268417</v>
      </c>
      <c r="C49" s="232">
        <v>1.1145963126216929</v>
      </c>
      <c r="D49" s="232">
        <v>1.137008369056981</v>
      </c>
      <c r="E49" s="232">
        <v>1.3711669202775769</v>
      </c>
      <c r="F49" s="232">
        <v>1.5104352180833549</v>
      </c>
      <c r="G49" s="232">
        <v>1.460827588103035</v>
      </c>
      <c r="H49" s="232">
        <v>1.1238376191486921</v>
      </c>
      <c r="I49" s="232">
        <v>1.343051695888783</v>
      </c>
      <c r="J49" s="232">
        <v>1.156772363889597</v>
      </c>
      <c r="K49" s="232">
        <v>1.072175116171485</v>
      </c>
      <c r="L49" s="232">
        <v>1.496351821366235</v>
      </c>
      <c r="M49" s="232">
        <v>1.0961868961703309</v>
      </c>
      <c r="N49" s="232">
        <v>0.85506653240884301</v>
      </c>
      <c r="O49" s="232">
        <v>0.82393400297503083</v>
      </c>
      <c r="P49" s="232">
        <v>1.005246324218775</v>
      </c>
      <c r="Q49" s="232">
        <v>1.0185859251726339</v>
      </c>
      <c r="R49" s="232">
        <v>0.8002795295760875</v>
      </c>
      <c r="S49" s="232">
        <v>0.78334833704384788</v>
      </c>
      <c r="T49" s="232">
        <v>0.73576786770458569</v>
      </c>
      <c r="U49" s="232">
        <v>0.70865863250119165</v>
      </c>
      <c r="V49" s="232">
        <v>0.87193967534205674</v>
      </c>
      <c r="W49" s="232">
        <v>1.335306815299462</v>
      </c>
      <c r="DA49" s="71" t="s">
        <v>2271</v>
      </c>
    </row>
    <row r="50" spans="1:105" ht="12" customHeight="1" x14ac:dyDescent="0.25">
      <c r="A50" s="59" t="s">
        <v>70</v>
      </c>
      <c r="B50" s="232">
        <v>11.48815081547092</v>
      </c>
      <c r="C50" s="232">
        <v>12.363765322140379</v>
      </c>
      <c r="D50" s="232">
        <v>15.114149761913881</v>
      </c>
      <c r="E50" s="232">
        <v>15.59224900700729</v>
      </c>
      <c r="F50" s="232">
        <v>16.487280991335322</v>
      </c>
      <c r="G50" s="232">
        <v>15.833440889823599</v>
      </c>
      <c r="H50" s="232">
        <v>14.45947731287621</v>
      </c>
      <c r="I50" s="232">
        <v>11.513064046305679</v>
      </c>
      <c r="J50" s="232">
        <v>14.84233414742833</v>
      </c>
      <c r="K50" s="232">
        <v>9.3324463180487722</v>
      </c>
      <c r="L50" s="232">
        <v>4.0016857413997036</v>
      </c>
      <c r="M50" s="232">
        <v>2.494665674894609</v>
      </c>
      <c r="N50" s="232">
        <v>2.8419937348014082</v>
      </c>
      <c r="O50" s="232">
        <v>2.888913935473004</v>
      </c>
      <c r="P50" s="232">
        <v>2.8917832154062761</v>
      </c>
      <c r="Q50" s="232">
        <v>4.1631236081170844</v>
      </c>
      <c r="R50" s="232">
        <v>6.1696970597550536</v>
      </c>
      <c r="S50" s="232">
        <v>3.8736280988475098</v>
      </c>
      <c r="T50" s="232">
        <v>3.286749270492956</v>
      </c>
      <c r="U50" s="232">
        <v>1.445024361608432</v>
      </c>
      <c r="V50" s="232">
        <v>1.2170025932617889</v>
      </c>
      <c r="W50" s="232">
        <v>1.960614657578702</v>
      </c>
      <c r="DA50" s="71" t="s">
        <v>2272</v>
      </c>
    </row>
    <row r="51" spans="1:105" ht="12" customHeight="1" x14ac:dyDescent="0.25">
      <c r="A51" s="59" t="s">
        <v>162</v>
      </c>
      <c r="B51" s="232">
        <v>44.735382843590664</v>
      </c>
      <c r="C51" s="232">
        <v>44.810883453962362</v>
      </c>
      <c r="D51" s="232">
        <v>44.545250463114527</v>
      </c>
      <c r="E51" s="232">
        <v>45.361315684705382</v>
      </c>
      <c r="F51" s="232">
        <v>40.495215333094691</v>
      </c>
      <c r="G51" s="232">
        <v>36.223161555989961</v>
      </c>
      <c r="H51" s="232">
        <v>35.059304552539203</v>
      </c>
      <c r="I51" s="232">
        <v>35.871653775388403</v>
      </c>
      <c r="J51" s="232">
        <v>34.643268551652191</v>
      </c>
      <c r="K51" s="232">
        <v>35.15156095695383</v>
      </c>
      <c r="L51" s="232">
        <v>35.794767986486143</v>
      </c>
      <c r="M51" s="232">
        <v>36.341603441115041</v>
      </c>
      <c r="N51" s="232">
        <v>36.045348504014477</v>
      </c>
      <c r="O51" s="232">
        <v>35.86665655207802</v>
      </c>
      <c r="P51" s="232">
        <v>37.407328211388148</v>
      </c>
      <c r="Q51" s="232">
        <v>35.173677912727847</v>
      </c>
      <c r="R51" s="232">
        <v>35.448988129544638</v>
      </c>
      <c r="S51" s="232">
        <v>38.056753936936751</v>
      </c>
      <c r="T51" s="232">
        <v>37.415214495395347</v>
      </c>
      <c r="U51" s="232">
        <v>37.73724526338917</v>
      </c>
      <c r="V51" s="232">
        <v>35.92059202013435</v>
      </c>
      <c r="W51" s="232">
        <v>48.172254239053373</v>
      </c>
      <c r="DA51" s="71" t="s">
        <v>2273</v>
      </c>
    </row>
    <row r="52" spans="1:105" ht="12" customHeight="1" x14ac:dyDescent="0.25">
      <c r="A52" s="165" t="s">
        <v>2193</v>
      </c>
      <c r="B52" s="348">
        <v>54.929966099558783</v>
      </c>
      <c r="C52" s="348">
        <v>55.909107409326481</v>
      </c>
      <c r="D52" s="348">
        <v>58.139260067604823</v>
      </c>
      <c r="E52" s="348">
        <v>59.092148263654018</v>
      </c>
      <c r="F52" s="348">
        <v>56.566465400882173</v>
      </c>
      <c r="G52" s="348">
        <v>51.946621533960851</v>
      </c>
      <c r="H52" s="348">
        <v>49.100360347953327</v>
      </c>
      <c r="I52" s="348">
        <v>47.428742341527752</v>
      </c>
      <c r="J52" s="348">
        <v>49.144180305289339</v>
      </c>
      <c r="K52" s="348">
        <v>43.889217458878193</v>
      </c>
      <c r="L52" s="348">
        <v>39.511171589097508</v>
      </c>
      <c r="M52" s="348">
        <v>39.106098381175329</v>
      </c>
      <c r="N52" s="348">
        <v>39.013525980521429</v>
      </c>
      <c r="O52" s="348">
        <v>38.704310870824543</v>
      </c>
      <c r="P52" s="348">
        <v>40.733398672333173</v>
      </c>
      <c r="Q52" s="348">
        <v>39.463164661836828</v>
      </c>
      <c r="R52" s="348">
        <v>41.79648683481993</v>
      </c>
      <c r="S52" s="348">
        <v>42.394501995857183</v>
      </c>
      <c r="T52" s="348">
        <v>41.148518096022791</v>
      </c>
      <c r="U52" s="348">
        <v>39.526096028656568</v>
      </c>
      <c r="V52" s="348">
        <v>37.613445563127947</v>
      </c>
      <c r="W52" s="348">
        <v>49.979711974797937</v>
      </c>
      <c r="DA52" s="167" t="s">
        <v>2274</v>
      </c>
    </row>
    <row r="53" spans="1:105" ht="12" customHeight="1" x14ac:dyDescent="0.25">
      <c r="A53" s="64" t="s">
        <v>30</v>
      </c>
      <c r="B53" s="231">
        <v>0.59363309981405643</v>
      </c>
      <c r="C53" s="231">
        <v>0.59402458190303242</v>
      </c>
      <c r="D53" s="231">
        <v>0.61423251621539787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1.092153026433005</v>
      </c>
      <c r="C55" s="231">
        <v>1.143705506370152</v>
      </c>
      <c r="D55" s="231">
        <v>1.040574843954454</v>
      </c>
      <c r="E55" s="231">
        <v>1.193273292322274</v>
      </c>
      <c r="F55" s="231">
        <v>1.1056846049127149</v>
      </c>
      <c r="G55" s="231">
        <v>1.0877924554594729</v>
      </c>
      <c r="H55" s="231">
        <v>1.041624870867047</v>
      </c>
      <c r="I55" s="231">
        <v>0.96557960045371705</v>
      </c>
      <c r="J55" s="231">
        <v>0.83398543940811032</v>
      </c>
      <c r="K55" s="231">
        <v>0.63951634958908121</v>
      </c>
      <c r="L55" s="231">
        <v>0.38889050843028611</v>
      </c>
      <c r="M55" s="231">
        <v>0.79738341453694006</v>
      </c>
      <c r="N55" s="231">
        <v>0.68865627120828665</v>
      </c>
      <c r="O55" s="231">
        <v>0.61216062853930586</v>
      </c>
      <c r="P55" s="231">
        <v>0.45165643569967268</v>
      </c>
      <c r="Q55" s="231">
        <v>0.37934608746013088</v>
      </c>
      <c r="R55" s="231">
        <v>0.527179599565197</v>
      </c>
      <c r="S55" s="231">
        <v>0.70209372913379819</v>
      </c>
      <c r="T55" s="231">
        <v>0.65322357522881402</v>
      </c>
      <c r="U55" s="231">
        <v>0.69104722437536104</v>
      </c>
      <c r="V55" s="231">
        <v>0.61887430042864799</v>
      </c>
      <c r="W55" s="231">
        <v>0.54492994784216087</v>
      </c>
      <c r="DA55" s="73" t="s">
        <v>2277</v>
      </c>
    </row>
    <row r="56" spans="1:105" ht="12" customHeight="1" x14ac:dyDescent="0.25">
      <c r="A56" s="64" t="s">
        <v>160</v>
      </c>
      <c r="B56" s="231">
        <v>1.0040933506050651</v>
      </c>
      <c r="C56" s="231">
        <v>1.0493127958075059</v>
      </c>
      <c r="D56" s="231">
        <v>1.0688678626654009</v>
      </c>
      <c r="E56" s="231">
        <v>1.292217789722774</v>
      </c>
      <c r="F56" s="231">
        <v>1.299709511468768</v>
      </c>
      <c r="G56" s="231">
        <v>1.2439812258231659</v>
      </c>
      <c r="H56" s="231">
        <v>0.96043395492229877</v>
      </c>
      <c r="I56" s="231">
        <v>1.118773684479452</v>
      </c>
      <c r="J56" s="231">
        <v>0.95491936387041576</v>
      </c>
      <c r="K56" s="231">
        <v>0.90269390011300932</v>
      </c>
      <c r="L56" s="231">
        <v>1.2630437361044831</v>
      </c>
      <c r="M56" s="231">
        <v>0.8656815524321787</v>
      </c>
      <c r="N56" s="231">
        <v>0.65440671690952412</v>
      </c>
      <c r="O56" s="231">
        <v>0.63184793015866236</v>
      </c>
      <c r="P56" s="231">
        <v>0.70939475493762816</v>
      </c>
      <c r="Q56" s="231">
        <v>0.7377469500774253</v>
      </c>
      <c r="R56" s="231">
        <v>0.57593597183426715</v>
      </c>
      <c r="S56" s="231">
        <v>0.55356997279436737</v>
      </c>
      <c r="T56" s="231">
        <v>0.51070417606933627</v>
      </c>
      <c r="U56" s="231">
        <v>0.49392901020280472</v>
      </c>
      <c r="V56" s="231">
        <v>0.60557759986661386</v>
      </c>
      <c r="W56" s="231">
        <v>1.0281091892377869</v>
      </c>
      <c r="DA56" s="73" t="s">
        <v>2278</v>
      </c>
    </row>
    <row r="57" spans="1:105" ht="12" customHeight="1" x14ac:dyDescent="0.25">
      <c r="A57" s="64" t="s">
        <v>70</v>
      </c>
      <c r="B57" s="231">
        <v>10.49917070756786</v>
      </c>
      <c r="C57" s="231">
        <v>11.284323025262641</v>
      </c>
      <c r="D57" s="231">
        <v>13.77467843162246</v>
      </c>
      <c r="E57" s="231">
        <v>14.24595407418988</v>
      </c>
      <c r="F57" s="231">
        <v>13.75405077606092</v>
      </c>
      <c r="G57" s="231">
        <v>13.071564157971499</v>
      </c>
      <c r="H57" s="231">
        <v>11.97992016931002</v>
      </c>
      <c r="I57" s="231">
        <v>9.2977491152732323</v>
      </c>
      <c r="J57" s="231">
        <v>11.87841214916152</v>
      </c>
      <c r="K57" s="231">
        <v>7.6174160108923132</v>
      </c>
      <c r="L57" s="231">
        <v>3.2746511586969409</v>
      </c>
      <c r="M57" s="231">
        <v>1.9099557160571241</v>
      </c>
      <c r="N57" s="231">
        <v>2.1086686724689558</v>
      </c>
      <c r="O57" s="231">
        <v>2.1477915757068891</v>
      </c>
      <c r="P57" s="231">
        <v>1.9784204924270421</v>
      </c>
      <c r="Q57" s="231">
        <v>2.9232532927324759</v>
      </c>
      <c r="R57" s="231">
        <v>4.3046091677419724</v>
      </c>
      <c r="S57" s="231">
        <v>2.653828850582364</v>
      </c>
      <c r="T57" s="231">
        <v>2.2117322808155051</v>
      </c>
      <c r="U57" s="231">
        <v>0.97642752040713376</v>
      </c>
      <c r="V57" s="231">
        <v>0.81943074805109917</v>
      </c>
      <c r="W57" s="231">
        <v>1.4634834319468151</v>
      </c>
      <c r="DA57" s="73" t="s">
        <v>2279</v>
      </c>
    </row>
    <row r="58" spans="1:105" ht="12" customHeight="1" x14ac:dyDescent="0.25">
      <c r="A58" s="64" t="s">
        <v>34</v>
      </c>
      <c r="B58" s="231">
        <v>2.6092166934852921E-2</v>
      </c>
      <c r="C58" s="231">
        <v>5.2186518411482398E-2</v>
      </c>
      <c r="D58" s="231">
        <v>5.218651841149051E-2</v>
      </c>
      <c r="E58" s="231">
        <v>2.6092166934858781E-2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41.285037345808583</v>
      </c>
      <c r="C59" s="231">
        <v>41.29951176929174</v>
      </c>
      <c r="D59" s="231">
        <v>40.995464140247243</v>
      </c>
      <c r="E59" s="231">
        <v>41.850926357427277</v>
      </c>
      <c r="F59" s="231">
        <v>34.113159984687861</v>
      </c>
      <c r="G59" s="231">
        <v>30.19779699991658</v>
      </c>
      <c r="H59" s="231">
        <v>29.331973340843369</v>
      </c>
      <c r="I59" s="231">
        <v>29.25330617010982</v>
      </c>
      <c r="J59" s="231">
        <v>27.997013100785129</v>
      </c>
      <c r="K59" s="231">
        <v>28.972998499732629</v>
      </c>
      <c r="L59" s="231">
        <v>29.578644588573908</v>
      </c>
      <c r="M59" s="231">
        <v>28.096465276387601</v>
      </c>
      <c r="N59" s="231">
        <v>27.00667470121029</v>
      </c>
      <c r="O59" s="231">
        <v>26.92682077020714</v>
      </c>
      <c r="P59" s="231">
        <v>25.843195561806979</v>
      </c>
      <c r="Q59" s="231">
        <v>24.940294582704581</v>
      </c>
      <c r="R59" s="231">
        <v>24.975281037459279</v>
      </c>
      <c r="S59" s="231">
        <v>26.328334416925081</v>
      </c>
      <c r="T59" s="231">
        <v>25.424409529749671</v>
      </c>
      <c r="U59" s="231">
        <v>25.74967142407645</v>
      </c>
      <c r="V59" s="231">
        <v>24.423105929157401</v>
      </c>
      <c r="W59" s="231">
        <v>36.310245855994488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0.42978640239536292</v>
      </c>
      <c r="C61" s="231">
        <v>0.48604321227993241</v>
      </c>
      <c r="D61" s="231">
        <v>0.59325575448837642</v>
      </c>
      <c r="E61" s="231">
        <v>0.48368458305695189</v>
      </c>
      <c r="F61" s="231">
        <v>0.46493231309531857</v>
      </c>
      <c r="G61" s="231">
        <v>0.40926356828290839</v>
      </c>
      <c r="H61" s="231">
        <v>0.42742777317259828</v>
      </c>
      <c r="I61" s="231">
        <v>0.40218555763516939</v>
      </c>
      <c r="J61" s="231">
        <v>0.83763394395325474</v>
      </c>
      <c r="K61" s="231">
        <v>0.45054276415440148</v>
      </c>
      <c r="L61" s="231">
        <v>0.247091356113713</v>
      </c>
      <c r="M61" s="231">
        <v>0.22645175817802771</v>
      </c>
      <c r="N61" s="231">
        <v>0.22409312895494621</v>
      </c>
      <c r="O61" s="231">
        <v>0.42518590777254178</v>
      </c>
      <c r="P61" s="231">
        <v>0.43049335426902891</v>
      </c>
      <c r="Q61" s="231">
        <v>0.89401176361812218</v>
      </c>
      <c r="R61" s="231">
        <v>0.91582961467591795</v>
      </c>
      <c r="S61" s="231">
        <v>0.81563563971452635</v>
      </c>
      <c r="T61" s="231">
        <v>0.89775032893027318</v>
      </c>
      <c r="U61" s="231">
        <v>0.88142462350692263</v>
      </c>
      <c r="V61" s="231">
        <v>0.56872898273896089</v>
      </c>
      <c r="W61" s="231">
        <v>0.50075969992582603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5.8289282106565903</v>
      </c>
      <c r="G62" s="231">
        <v>5.9362231265072243</v>
      </c>
      <c r="H62" s="231">
        <v>5.358980238837999</v>
      </c>
      <c r="I62" s="231">
        <v>6.3911482135763489</v>
      </c>
      <c r="J62" s="231">
        <v>6.6422163081109016</v>
      </c>
      <c r="K62" s="231">
        <v>5.3060499343967562</v>
      </c>
      <c r="L62" s="231">
        <v>4.7588502411781644</v>
      </c>
      <c r="M62" s="231">
        <v>7.2101606635834568</v>
      </c>
      <c r="N62" s="231">
        <v>8.3310264897694211</v>
      </c>
      <c r="O62" s="231">
        <v>7.9605040584399953</v>
      </c>
      <c r="P62" s="231">
        <v>11.32023807319282</v>
      </c>
      <c r="Q62" s="231">
        <v>9.588511985244093</v>
      </c>
      <c r="R62" s="231">
        <v>10.49765144354329</v>
      </c>
      <c r="S62" s="231">
        <v>11.341039386707051</v>
      </c>
      <c r="T62" s="231">
        <v>11.450698205229189</v>
      </c>
      <c r="U62" s="231">
        <v>10.73359622608789</v>
      </c>
      <c r="V62" s="231">
        <v>10.57772800288523</v>
      </c>
      <c r="W62" s="231">
        <v>10.132183849850881</v>
      </c>
      <c r="DA62" s="73" t="s">
        <v>2284</v>
      </c>
    </row>
    <row r="63" spans="1:105" ht="12" customHeight="1" x14ac:dyDescent="0.25">
      <c r="A63" s="166" t="s">
        <v>2205</v>
      </c>
      <c r="B63" s="349">
        <v>8.0708038281183576</v>
      </c>
      <c r="C63" s="349">
        <v>8.3257008272658126</v>
      </c>
      <c r="D63" s="349">
        <v>8.5644559006210645</v>
      </c>
      <c r="E63" s="349">
        <v>8.6893765369591112</v>
      </c>
      <c r="F63" s="349">
        <v>8.643149578508007</v>
      </c>
      <c r="G63" s="349">
        <v>8.6698164869816772</v>
      </c>
      <c r="H63" s="349">
        <v>8.4975781860296475</v>
      </c>
      <c r="I63" s="349">
        <v>8.4266251324550403</v>
      </c>
      <c r="J63" s="349">
        <v>8.4618903803943297</v>
      </c>
      <c r="K63" s="349">
        <v>8.160443030279632</v>
      </c>
      <c r="L63" s="349">
        <v>8.1256757367776107</v>
      </c>
      <c r="M63" s="349">
        <v>7.9643156025838948</v>
      </c>
      <c r="N63" s="349">
        <v>7.6461919518533152</v>
      </c>
      <c r="O63" s="349">
        <v>7.5828644270984888</v>
      </c>
      <c r="P63" s="349">
        <v>7.5989627755008149</v>
      </c>
      <c r="Q63" s="349">
        <v>7.6725204742276336</v>
      </c>
      <c r="R63" s="349">
        <v>7.7575355474652641</v>
      </c>
      <c r="S63" s="349">
        <v>7.8871636228891839</v>
      </c>
      <c r="T63" s="349">
        <v>7.894682111575662</v>
      </c>
      <c r="U63" s="349">
        <v>8.3202320565432473</v>
      </c>
      <c r="V63" s="349">
        <v>8.6985208085754806</v>
      </c>
      <c r="W63" s="349">
        <v>9.3498342410815365</v>
      </c>
      <c r="DA63" s="168" t="s">
        <v>2285</v>
      </c>
    </row>
    <row r="64" spans="1:105" ht="12" customHeight="1" x14ac:dyDescent="0.25">
      <c r="A64" s="60" t="s">
        <v>2207</v>
      </c>
      <c r="B64" s="264">
        <v>9.376661395714855</v>
      </c>
      <c r="C64" s="264">
        <v>9.6728007769574713</v>
      </c>
      <c r="D64" s="264">
        <v>9.9501864657982306</v>
      </c>
      <c r="E64" s="264">
        <v>10.09531928443994</v>
      </c>
      <c r="F64" s="264">
        <v>10.04161279547292</v>
      </c>
      <c r="G64" s="264">
        <v>10.07259441472093</v>
      </c>
      <c r="H64" s="264">
        <v>9.8724879244883521</v>
      </c>
      <c r="I64" s="264">
        <v>9.7900546535862372</v>
      </c>
      <c r="J64" s="264">
        <v>9.8310258252321905</v>
      </c>
      <c r="K64" s="264">
        <v>9.4808042375368764</v>
      </c>
      <c r="L64" s="264">
        <v>9.4404115894491945</v>
      </c>
      <c r="M64" s="264">
        <v>9.2529433553892506</v>
      </c>
      <c r="N64" s="264">
        <v>8.8833472385220738</v>
      </c>
      <c r="O64" s="264">
        <v>8.8097733084277774</v>
      </c>
      <c r="P64" s="264">
        <v>8.8284763726099307</v>
      </c>
      <c r="Q64" s="264">
        <v>8.9139357207366192</v>
      </c>
      <c r="R64" s="264">
        <v>9.0127062487110319</v>
      </c>
      <c r="S64" s="264">
        <v>9.1633081709623969</v>
      </c>
      <c r="T64" s="264">
        <v>9.1720431525233401</v>
      </c>
      <c r="U64" s="264">
        <v>9.6664471581100333</v>
      </c>
      <c r="V64" s="264">
        <v>10.105943100912651</v>
      </c>
      <c r="W64" s="264">
        <v>10.8626391685104</v>
      </c>
      <c r="DA64" s="72" t="s">
        <v>2286</v>
      </c>
    </row>
    <row r="65" spans="1:105" ht="12" customHeight="1" x14ac:dyDescent="0.25">
      <c r="A65" s="101" t="s">
        <v>2209</v>
      </c>
      <c r="B65" s="280">
        <v>3.173112434829287</v>
      </c>
      <c r="C65" s="280">
        <v>3.273327587473386</v>
      </c>
      <c r="D65" s="280">
        <v>3.3671963901696782</v>
      </c>
      <c r="E65" s="280">
        <v>3.4163101132848461</v>
      </c>
      <c r="F65" s="280">
        <v>3.3981355497829449</v>
      </c>
      <c r="G65" s="280">
        <v>3.40861989566451</v>
      </c>
      <c r="H65" s="280">
        <v>3.3409027876608839</v>
      </c>
      <c r="I65" s="280">
        <v>3.313006927300322</v>
      </c>
      <c r="J65" s="280">
        <v>3.326871791214328</v>
      </c>
      <c r="K65" s="280">
        <v>3.208354930258944</v>
      </c>
      <c r="L65" s="280">
        <v>3.19468584181545</v>
      </c>
      <c r="M65" s="280">
        <v>3.1312455873872662</v>
      </c>
      <c r="N65" s="280">
        <v>3.0061722819960939</v>
      </c>
      <c r="O65" s="280">
        <v>2.9812744700128042</v>
      </c>
      <c r="P65" s="280">
        <v>2.9876036870999139</v>
      </c>
      <c r="Q65" s="280">
        <v>3.0165235882000139</v>
      </c>
      <c r="R65" s="280">
        <v>3.049948063851176</v>
      </c>
      <c r="S65" s="280">
        <v>3.1009125609186921</v>
      </c>
      <c r="T65" s="280">
        <v>3.1038685254607952</v>
      </c>
      <c r="U65" s="280">
        <v>3.2711774888273819</v>
      </c>
      <c r="V65" s="280">
        <v>3.4199052696771099</v>
      </c>
      <c r="W65" s="280">
        <v>3.6759752715839871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182.76824940825912</v>
      </c>
      <c r="C66" s="263">
        <f t="shared" si="3"/>
        <v>188.05737279281013</v>
      </c>
      <c r="D66" s="263">
        <f t="shared" si="3"/>
        <v>194.00901533306572</v>
      </c>
      <c r="E66" s="263">
        <f t="shared" si="3"/>
        <v>196.87815616468399</v>
      </c>
      <c r="F66" s="263">
        <f t="shared" si="3"/>
        <v>193.86824507503462</v>
      </c>
      <c r="G66" s="263">
        <f t="shared" si="3"/>
        <v>191.17534191376905</v>
      </c>
      <c r="H66" s="263">
        <f t="shared" si="3"/>
        <v>186.13918789823134</v>
      </c>
      <c r="I66" s="263">
        <f t="shared" si="3"/>
        <v>183.50579975518221</v>
      </c>
      <c r="J66" s="263">
        <f t="shared" si="3"/>
        <v>185.42407149186403</v>
      </c>
      <c r="K66" s="263">
        <f t="shared" si="3"/>
        <v>176.31677197299976</v>
      </c>
      <c r="L66" s="263">
        <f t="shared" si="3"/>
        <v>172.50827249138106</v>
      </c>
      <c r="M66" s="263">
        <f t="shared" si="3"/>
        <v>169.07198329876408</v>
      </c>
      <c r="N66" s="263">
        <f t="shared" si="3"/>
        <v>163.21986980323891</v>
      </c>
      <c r="O66" s="263">
        <f t="shared" si="3"/>
        <v>161.90587006751343</v>
      </c>
      <c r="P66" s="263">
        <f t="shared" si="3"/>
        <v>163.28808426287304</v>
      </c>
      <c r="Q66" s="263">
        <f t="shared" si="3"/>
        <v>163.95808907142808</v>
      </c>
      <c r="R66" s="263">
        <f t="shared" si="3"/>
        <v>167.06139358864425</v>
      </c>
      <c r="S66" s="263">
        <f t="shared" si="3"/>
        <v>169.62646106815282</v>
      </c>
      <c r="T66" s="263">
        <f t="shared" si="3"/>
        <v>168.88823258160846</v>
      </c>
      <c r="U66" s="263">
        <f t="shared" si="3"/>
        <v>175.43531946533398</v>
      </c>
      <c r="V66" s="263">
        <f t="shared" si="3"/>
        <v>180.9546776758414</v>
      </c>
      <c r="W66" s="263">
        <f t="shared" si="3"/>
        <v>201.05552887606984</v>
      </c>
      <c r="DA66" s="70"/>
    </row>
    <row r="67" spans="1:105" ht="12" customHeight="1" x14ac:dyDescent="0.25">
      <c r="A67" s="165" t="s">
        <v>2212</v>
      </c>
      <c r="B67" s="348">
        <v>27.584490854559569</v>
      </c>
      <c r="C67" s="348">
        <v>28.114853133053419</v>
      </c>
      <c r="D67" s="348">
        <v>29.361766388879492</v>
      </c>
      <c r="E67" s="348">
        <v>29.809618025263369</v>
      </c>
      <c r="F67" s="348">
        <v>28.1050374857112</v>
      </c>
      <c r="G67" s="348">
        <v>25.803795848821849</v>
      </c>
      <c r="H67" s="348">
        <v>24.394729686572362</v>
      </c>
      <c r="I67" s="348">
        <v>23.349524581835571</v>
      </c>
      <c r="J67" s="348">
        <v>24.311804480530611</v>
      </c>
      <c r="K67" s="348">
        <v>21.60406615815004</v>
      </c>
      <c r="L67" s="348">
        <v>19.244166207093649</v>
      </c>
      <c r="M67" s="348">
        <v>18.779911758378422</v>
      </c>
      <c r="N67" s="348">
        <v>18.654211582147529</v>
      </c>
      <c r="O67" s="348">
        <v>18.534918942151251</v>
      </c>
      <c r="P67" s="348">
        <v>19.24602533433394</v>
      </c>
      <c r="Q67" s="348">
        <v>18.835248595663771</v>
      </c>
      <c r="R67" s="348">
        <v>19.973373879859039</v>
      </c>
      <c r="S67" s="348">
        <v>20.099519405795661</v>
      </c>
      <c r="T67" s="348">
        <v>19.461066371866082</v>
      </c>
      <c r="U67" s="348">
        <v>18.67693774493857</v>
      </c>
      <c r="V67" s="348">
        <v>17.76788830010527</v>
      </c>
      <c r="W67" s="348">
        <v>23.851034543246161</v>
      </c>
      <c r="DA67" s="167" t="s">
        <v>2288</v>
      </c>
    </row>
    <row r="68" spans="1:105" ht="12" customHeight="1" x14ac:dyDescent="0.25">
      <c r="A68" s="165" t="s">
        <v>2214</v>
      </c>
      <c r="B68" s="348">
        <v>10.34691882207755</v>
      </c>
      <c r="C68" s="348">
        <v>10.5313554122831</v>
      </c>
      <c r="D68" s="348">
        <v>10.95143956952113</v>
      </c>
      <c r="E68" s="348">
        <v>11.13093097487112</v>
      </c>
      <c r="F68" s="348">
        <v>10.65517907828252</v>
      </c>
      <c r="G68" s="348">
        <v>9.784959180912292</v>
      </c>
      <c r="H68" s="348">
        <v>9.2488213397806813</v>
      </c>
      <c r="I68" s="348">
        <v>8.9339459258279383</v>
      </c>
      <c r="J68" s="348">
        <v>9.2570755145697365</v>
      </c>
      <c r="K68" s="348">
        <v>8.2672210171848093</v>
      </c>
      <c r="L68" s="348">
        <v>7.4425475569491164</v>
      </c>
      <c r="M68" s="348">
        <v>7.3662456784485384</v>
      </c>
      <c r="N68" s="348">
        <v>7.348808217937556</v>
      </c>
      <c r="O68" s="348">
        <v>7.2905627125098853</v>
      </c>
      <c r="P68" s="348">
        <v>7.6727731571153868</v>
      </c>
      <c r="Q68" s="348">
        <v>7.4335047008446127</v>
      </c>
      <c r="R68" s="348">
        <v>7.8730224508802102</v>
      </c>
      <c r="S68" s="348">
        <v>7.9856679659786352</v>
      </c>
      <c r="T68" s="348">
        <v>7.7509673975887834</v>
      </c>
      <c r="U68" s="348">
        <v>7.4453588087220126</v>
      </c>
      <c r="V68" s="348">
        <v>7.0850811587055409</v>
      </c>
      <c r="W68" s="348">
        <v>9.4144609814023781</v>
      </c>
      <c r="DA68" s="167" t="s">
        <v>2289</v>
      </c>
    </row>
    <row r="69" spans="1:105" ht="12" customHeight="1" x14ac:dyDescent="0.25">
      <c r="A69" s="64" t="s">
        <v>30</v>
      </c>
      <c r="B69" s="231">
        <v>0.1118200852835342</v>
      </c>
      <c r="C69" s="231">
        <v>0.11189382706206701</v>
      </c>
      <c r="D69" s="231">
        <v>0.1157003077635652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0.2057241157823943</v>
      </c>
      <c r="C71" s="231">
        <v>0.21543483222484849</v>
      </c>
      <c r="D71" s="231">
        <v>0.19600855786399679</v>
      </c>
      <c r="E71" s="231">
        <v>0.22477170049283821</v>
      </c>
      <c r="F71" s="231">
        <v>0.2082730003713702</v>
      </c>
      <c r="G71" s="231">
        <v>0.20490273399236611</v>
      </c>
      <c r="H71" s="231">
        <v>0.19620634686692301</v>
      </c>
      <c r="I71" s="231">
        <v>0.18188203000236219</v>
      </c>
      <c r="J71" s="231">
        <v>0.15709421019321751</v>
      </c>
      <c r="K71" s="231">
        <v>0.1204629134960041</v>
      </c>
      <c r="L71" s="231">
        <v>7.3253613776341972E-2</v>
      </c>
      <c r="M71" s="231">
        <v>0.1501996459515566</v>
      </c>
      <c r="N71" s="231">
        <v>0.12971918682039749</v>
      </c>
      <c r="O71" s="231">
        <v>0.11531003529272239</v>
      </c>
      <c r="P71" s="231">
        <v>8.5076558525146118E-2</v>
      </c>
      <c r="Q71" s="231">
        <v>7.1455772707171461E-2</v>
      </c>
      <c r="R71" s="231">
        <v>9.9302528449954033E-2</v>
      </c>
      <c r="S71" s="231">
        <v>0.13225034232991209</v>
      </c>
      <c r="T71" s="231">
        <v>0.1230448839766187</v>
      </c>
      <c r="U71" s="231">
        <v>0.13016956027015111</v>
      </c>
      <c r="V71" s="231">
        <v>0.11657466046855421</v>
      </c>
      <c r="W71" s="231">
        <v>0.10264608435808011</v>
      </c>
      <c r="DA71" s="73" t="s">
        <v>2292</v>
      </c>
    </row>
    <row r="72" spans="1:105" ht="12" customHeight="1" x14ac:dyDescent="0.25">
      <c r="A72" s="64" t="s">
        <v>160</v>
      </c>
      <c r="B72" s="231">
        <v>0.18913669762089871</v>
      </c>
      <c r="C72" s="231">
        <v>0.19765448785293729</v>
      </c>
      <c r="D72" s="231">
        <v>0.20133799075137751</v>
      </c>
      <c r="E72" s="231">
        <v>0.24340944515553661</v>
      </c>
      <c r="F72" s="231">
        <v>0.24482062819910311</v>
      </c>
      <c r="G72" s="231">
        <v>0.23432333339605341</v>
      </c>
      <c r="H72" s="231">
        <v>0.1809127671321781</v>
      </c>
      <c r="I72" s="231">
        <v>0.21073853336455031</v>
      </c>
      <c r="J72" s="231">
        <v>0.17987400759885949</v>
      </c>
      <c r="K72" s="231">
        <v>0.17003652412101011</v>
      </c>
      <c r="L72" s="231">
        <v>0.23791405555430711</v>
      </c>
      <c r="M72" s="231">
        <v>0.16306466915619991</v>
      </c>
      <c r="N72" s="231">
        <v>0.12326774722949491</v>
      </c>
      <c r="O72" s="231">
        <v>0.119018446678086</v>
      </c>
      <c r="P72" s="231">
        <v>0.13362560480819591</v>
      </c>
      <c r="Q72" s="231">
        <v>0.13896618450211889</v>
      </c>
      <c r="R72" s="231">
        <v>0.10848655425133009</v>
      </c>
      <c r="S72" s="231">
        <v>0.1042735682825955</v>
      </c>
      <c r="T72" s="231">
        <v>9.6199124578157533E-2</v>
      </c>
      <c r="U72" s="231">
        <v>9.3039259539586472E-2</v>
      </c>
      <c r="V72" s="231">
        <v>0.1140700188114397</v>
      </c>
      <c r="W72" s="231">
        <v>0.19366045669853041</v>
      </c>
      <c r="DA72" s="73" t="s">
        <v>2293</v>
      </c>
    </row>
    <row r="73" spans="1:105" ht="12" customHeight="1" x14ac:dyDescent="0.25">
      <c r="A73" s="64" t="s">
        <v>70</v>
      </c>
      <c r="B73" s="231">
        <v>1.977683124971231</v>
      </c>
      <c r="C73" s="231">
        <v>2.1255788524040411</v>
      </c>
      <c r="D73" s="231">
        <v>2.5946762696684962</v>
      </c>
      <c r="E73" s="231">
        <v>2.6834484128667908</v>
      </c>
      <c r="F73" s="231">
        <v>2.5907907279006732</v>
      </c>
      <c r="G73" s="231">
        <v>2.4622336918062651</v>
      </c>
      <c r="H73" s="231">
        <v>2.2566054612550719</v>
      </c>
      <c r="I73" s="231">
        <v>1.751376564649805</v>
      </c>
      <c r="J73" s="231">
        <v>2.237484836961174</v>
      </c>
      <c r="K73" s="231">
        <v>1.4348595255974439</v>
      </c>
      <c r="L73" s="231">
        <v>0.61683179720607217</v>
      </c>
      <c r="M73" s="231">
        <v>0.35977005177807331</v>
      </c>
      <c r="N73" s="231">
        <v>0.3972007471686676</v>
      </c>
      <c r="O73" s="231">
        <v>0.40457015830489867</v>
      </c>
      <c r="P73" s="231">
        <v>0.3726664639474761</v>
      </c>
      <c r="Q73" s="231">
        <v>0.55064050943437226</v>
      </c>
      <c r="R73" s="231">
        <v>0.81084050805111996</v>
      </c>
      <c r="S73" s="231">
        <v>0.49989019900166393</v>
      </c>
      <c r="T73" s="231">
        <v>0.41661439084613389</v>
      </c>
      <c r="U73" s="231">
        <v>0.18392540550605291</v>
      </c>
      <c r="V73" s="231">
        <v>0.15435260628109351</v>
      </c>
      <c r="W73" s="231">
        <v>0.27567000934178232</v>
      </c>
      <c r="DA73" s="73" t="s">
        <v>2294</v>
      </c>
    </row>
    <row r="74" spans="1:105" ht="12" customHeight="1" x14ac:dyDescent="0.25">
      <c r="A74" s="64" t="s">
        <v>34</v>
      </c>
      <c r="B74" s="231">
        <v>4.914868009889193E-3</v>
      </c>
      <c r="C74" s="231">
        <v>9.8301475124121952E-3</v>
      </c>
      <c r="D74" s="231">
        <v>9.8301475124137234E-3</v>
      </c>
      <c r="E74" s="231">
        <v>4.914868009890298E-3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7.7766829349445503</v>
      </c>
      <c r="C75" s="231">
        <v>7.7794094191463632</v>
      </c>
      <c r="D75" s="231">
        <v>7.7221372895756568</v>
      </c>
      <c r="E75" s="231">
        <v>7.8832769869946127</v>
      </c>
      <c r="F75" s="231">
        <v>6.4257475871434222</v>
      </c>
      <c r="G75" s="231">
        <v>5.6882276897349779</v>
      </c>
      <c r="H75" s="231">
        <v>5.5251362525688341</v>
      </c>
      <c r="I75" s="231">
        <v>5.5103180597436783</v>
      </c>
      <c r="J75" s="231">
        <v>5.2736755979318248</v>
      </c>
      <c r="K75" s="231">
        <v>5.4575177229413248</v>
      </c>
      <c r="L75" s="231">
        <v>5.571600642723066</v>
      </c>
      <c r="M75" s="231">
        <v>5.29240897172952</v>
      </c>
      <c r="N75" s="231">
        <v>5.0871298606157911</v>
      </c>
      <c r="O75" s="231">
        <v>5.0720881229199053</v>
      </c>
      <c r="P75" s="231">
        <v>4.8679703551326146</v>
      </c>
      <c r="Q75" s="231">
        <v>4.6978948244429697</v>
      </c>
      <c r="R75" s="231">
        <v>4.7044850707679551</v>
      </c>
      <c r="S75" s="231">
        <v>4.9593538513875473</v>
      </c>
      <c r="T75" s="231">
        <v>4.789085451587197</v>
      </c>
      <c r="U75" s="231">
        <v>4.8503536200476427</v>
      </c>
      <c r="V75" s="231">
        <v>4.6004742470434987</v>
      </c>
      <c r="W75" s="231">
        <v>6.8396030975280429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8.0956995465054499E-2</v>
      </c>
      <c r="C77" s="231">
        <v>9.1553846080430462E-2</v>
      </c>
      <c r="D77" s="231">
        <v>0.1117490063856221</v>
      </c>
      <c r="E77" s="231">
        <v>9.1109561351448043E-2</v>
      </c>
      <c r="F77" s="231">
        <v>8.7577277812968618E-2</v>
      </c>
      <c r="G77" s="231">
        <v>7.709119845772236E-2</v>
      </c>
      <c r="H77" s="231">
        <v>8.0512710736112686E-2</v>
      </c>
      <c r="I77" s="231">
        <v>7.5757944374491723E-2</v>
      </c>
      <c r="J77" s="231">
        <v>0.15778146312692889</v>
      </c>
      <c r="K77" s="231">
        <v>8.4866781059554822E-2</v>
      </c>
      <c r="L77" s="231">
        <v>4.6543524143303282E-2</v>
      </c>
      <c r="M77" s="231">
        <v>4.2655732842398583E-2</v>
      </c>
      <c r="N77" s="231">
        <v>4.2211448113397082E-2</v>
      </c>
      <c r="O77" s="231">
        <v>8.0090420300644977E-2</v>
      </c>
      <c r="P77" s="231">
        <v>8.1090160914941728E-2</v>
      </c>
      <c r="Q77" s="231">
        <v>0.1684011078283443</v>
      </c>
      <c r="R77" s="231">
        <v>0.17251084154560231</v>
      </c>
      <c r="S77" s="231">
        <v>0.15363773822877511</v>
      </c>
      <c r="T77" s="231">
        <v>0.16910532511705981</v>
      </c>
      <c r="U77" s="231">
        <v>0.16603012298745359</v>
      </c>
      <c r="V77" s="231">
        <v>0.1071290050588625</v>
      </c>
      <c r="W77" s="231">
        <v>9.4325926855834241E-2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1.0979698568549809</v>
      </c>
      <c r="G78" s="231">
        <v>1.118180533524906</v>
      </c>
      <c r="H78" s="231">
        <v>1.009447801221562</v>
      </c>
      <c r="I78" s="231">
        <v>1.203872793693052</v>
      </c>
      <c r="J78" s="231">
        <v>1.251165398757732</v>
      </c>
      <c r="K78" s="231">
        <v>0.99947754996947191</v>
      </c>
      <c r="L78" s="231">
        <v>0.89640392354602538</v>
      </c>
      <c r="M78" s="231">
        <v>1.3581466069907899</v>
      </c>
      <c r="N78" s="231">
        <v>1.569279227989808</v>
      </c>
      <c r="O78" s="231">
        <v>1.499485529013628</v>
      </c>
      <c r="P78" s="231">
        <v>2.1323440137870131</v>
      </c>
      <c r="Q78" s="231">
        <v>1.8061463019296351</v>
      </c>
      <c r="R78" s="231">
        <v>1.977396947814249</v>
      </c>
      <c r="S78" s="231">
        <v>2.1362622667481421</v>
      </c>
      <c r="T78" s="231">
        <v>2.156918221483616</v>
      </c>
      <c r="U78" s="231">
        <v>2.0218408403711261</v>
      </c>
      <c r="V78" s="231">
        <v>1.9924806210420929</v>
      </c>
      <c r="W78" s="231">
        <v>1.908555406620108</v>
      </c>
      <c r="DA78" s="73" t="s">
        <v>2299</v>
      </c>
    </row>
    <row r="79" spans="1:105" ht="12" customHeight="1" x14ac:dyDescent="0.25">
      <c r="A79" s="165" t="s">
        <v>2226</v>
      </c>
      <c r="B79" s="348">
        <v>144.83683973162201</v>
      </c>
      <c r="C79" s="348">
        <v>149.41116424747361</v>
      </c>
      <c r="D79" s="348">
        <v>153.69580937466509</v>
      </c>
      <c r="E79" s="348">
        <v>155.93760716454949</v>
      </c>
      <c r="F79" s="348">
        <v>155.10802851104091</v>
      </c>
      <c r="G79" s="348">
        <v>155.58658688403489</v>
      </c>
      <c r="H79" s="348">
        <v>152.4956368718783</v>
      </c>
      <c r="I79" s="348">
        <v>151.2223292475187</v>
      </c>
      <c r="J79" s="348">
        <v>151.85519149676369</v>
      </c>
      <c r="K79" s="348">
        <v>146.4454847976649</v>
      </c>
      <c r="L79" s="348">
        <v>145.8215587273383</v>
      </c>
      <c r="M79" s="348">
        <v>142.92582586193711</v>
      </c>
      <c r="N79" s="348">
        <v>137.21685000315381</v>
      </c>
      <c r="O79" s="348">
        <v>136.0803884128523</v>
      </c>
      <c r="P79" s="348">
        <v>136.36928577142371</v>
      </c>
      <c r="Q79" s="348">
        <v>137.6893357749197</v>
      </c>
      <c r="R79" s="348">
        <v>139.214997257905</v>
      </c>
      <c r="S79" s="348">
        <v>141.54127369637851</v>
      </c>
      <c r="T79" s="348">
        <v>141.67619881215359</v>
      </c>
      <c r="U79" s="348">
        <v>149.31302291167339</v>
      </c>
      <c r="V79" s="348">
        <v>156.10170821703059</v>
      </c>
      <c r="W79" s="348">
        <v>167.7900333514213</v>
      </c>
      <c r="DA79" s="167" t="s">
        <v>2300</v>
      </c>
    </row>
    <row r="80" spans="1:105" ht="12" customHeight="1" x14ac:dyDescent="0.25">
      <c r="A80" s="132" t="s">
        <v>2228</v>
      </c>
      <c r="B80" s="318">
        <v>140.70272946409369</v>
      </c>
      <c r="C80" s="318">
        <v>145.14648801355841</v>
      </c>
      <c r="D80" s="318">
        <v>149.3088355578569</v>
      </c>
      <c r="E80" s="318">
        <v>151.4866452126918</v>
      </c>
      <c r="F80" s="318">
        <v>150.68074540798671</v>
      </c>
      <c r="G80" s="318">
        <v>151.14564418244859</v>
      </c>
      <c r="H80" s="318">
        <v>148.14291984689021</v>
      </c>
      <c r="I80" s="318">
        <v>146.90595652646141</v>
      </c>
      <c r="J80" s="318">
        <v>147.5207548471688</v>
      </c>
      <c r="K80" s="318">
        <v>142.26545861470609</v>
      </c>
      <c r="L80" s="318">
        <v>141.65934140556629</v>
      </c>
      <c r="M80" s="318">
        <v>138.84626209013939</v>
      </c>
      <c r="N80" s="318">
        <v>133.30023880446251</v>
      </c>
      <c r="O80" s="318">
        <v>132.19621549117539</v>
      </c>
      <c r="P80" s="318">
        <v>132.4768667879124</v>
      </c>
      <c r="Q80" s="318">
        <v>133.75923830930941</v>
      </c>
      <c r="R80" s="318">
        <v>135.24135249581079</v>
      </c>
      <c r="S80" s="318">
        <v>137.50122950629881</v>
      </c>
      <c r="T80" s="318">
        <v>137.6323034243573</v>
      </c>
      <c r="U80" s="318">
        <v>145.05114794782691</v>
      </c>
      <c r="V80" s="318">
        <v>151.6460622921779</v>
      </c>
      <c r="W80" s="318">
        <v>163.0007649515282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1.0000000000000002</v>
      </c>
      <c r="D84" s="234">
        <f t="shared" si="4"/>
        <v>1</v>
      </c>
      <c r="E84" s="234">
        <f t="shared" si="4"/>
        <v>1</v>
      </c>
      <c r="F84" s="234">
        <f t="shared" si="4"/>
        <v>1.0000000000000002</v>
      </c>
      <c r="G84" s="234">
        <f t="shared" si="4"/>
        <v>1.0000000000000002</v>
      </c>
      <c r="H84" s="234">
        <f t="shared" si="4"/>
        <v>0.99999999999999989</v>
      </c>
      <c r="I84" s="234">
        <f t="shared" si="4"/>
        <v>0.99999999999999989</v>
      </c>
      <c r="J84" s="234">
        <f t="shared" si="4"/>
        <v>1.0000000000000002</v>
      </c>
      <c r="K84" s="234">
        <f t="shared" si="4"/>
        <v>1</v>
      </c>
      <c r="L84" s="234">
        <f t="shared" si="4"/>
        <v>0.99999999999999989</v>
      </c>
      <c r="M84" s="234">
        <f t="shared" si="4"/>
        <v>1.0000000000000004</v>
      </c>
      <c r="N84" s="234">
        <f t="shared" si="4"/>
        <v>0.99999999999999989</v>
      </c>
      <c r="O84" s="234">
        <f t="shared" si="4"/>
        <v>1.0000000000000002</v>
      </c>
      <c r="P84" s="234">
        <f t="shared" si="4"/>
        <v>0.99999999999999956</v>
      </c>
      <c r="Q84" s="234">
        <f t="shared" si="4"/>
        <v>0.99999999999999967</v>
      </c>
      <c r="R84" s="234">
        <f t="shared" si="4"/>
        <v>0.99999999999999967</v>
      </c>
      <c r="S84" s="234">
        <f t="shared" si="4"/>
        <v>0.99999999999999967</v>
      </c>
      <c r="T84" s="234">
        <f t="shared" si="4"/>
        <v>1</v>
      </c>
      <c r="U84" s="234">
        <f t="shared" si="4"/>
        <v>0.99999999999999989</v>
      </c>
      <c r="V84" s="234">
        <f t="shared" si="4"/>
        <v>0.99999999999999967</v>
      </c>
      <c r="W84" s="234">
        <f t="shared" si="4"/>
        <v>1.0000000000000004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1.3994437586229452E-2</v>
      </c>
      <c r="C85" s="301">
        <f t="shared" si="5"/>
        <v>1.4117348058743278E-2</v>
      </c>
      <c r="D85" s="301">
        <f t="shared" si="5"/>
        <v>1.4014996176921849E-2</v>
      </c>
      <c r="E85" s="301">
        <f t="shared" si="5"/>
        <v>1.3999519861664747E-2</v>
      </c>
      <c r="F85" s="301">
        <f t="shared" si="5"/>
        <v>1.4376332096519936E-2</v>
      </c>
      <c r="G85" s="301">
        <f t="shared" si="5"/>
        <v>1.5189041666680659E-2</v>
      </c>
      <c r="H85" s="301">
        <f t="shared" si="5"/>
        <v>1.5521661718682356E-2</v>
      </c>
      <c r="I85" s="301">
        <f t="shared" si="5"/>
        <v>1.5767418523086465E-2</v>
      </c>
      <c r="J85" s="301">
        <f t="shared" si="5"/>
        <v>1.547652993663501E-2</v>
      </c>
      <c r="K85" s="301">
        <f t="shared" si="5"/>
        <v>1.6183246810970085E-2</v>
      </c>
      <c r="L85" s="301">
        <f t="shared" si="5"/>
        <v>1.7105857441636785E-2</v>
      </c>
      <c r="M85" s="301">
        <f t="shared" si="5"/>
        <v>1.7010258582534736E-2</v>
      </c>
      <c r="N85" s="301">
        <f t="shared" si="5"/>
        <v>1.6662116843262048E-2</v>
      </c>
      <c r="O85" s="301">
        <f t="shared" si="5"/>
        <v>1.6657853309877697E-2</v>
      </c>
      <c r="P85" s="301">
        <f t="shared" si="5"/>
        <v>1.6213607527976976E-2</v>
      </c>
      <c r="Q85" s="301">
        <f t="shared" si="5"/>
        <v>1.6581740116095003E-2</v>
      </c>
      <c r="R85" s="301">
        <f t="shared" si="5"/>
        <v>1.6164594141898473E-2</v>
      </c>
      <c r="S85" s="301">
        <f t="shared" si="5"/>
        <v>1.618606616153908E-2</v>
      </c>
      <c r="T85" s="301">
        <f t="shared" si="5"/>
        <v>1.6459381859253334E-2</v>
      </c>
      <c r="U85" s="301">
        <f t="shared" si="5"/>
        <v>1.7280887558258129E-2</v>
      </c>
      <c r="V85" s="301">
        <f t="shared" si="5"/>
        <v>1.8100246683032142E-2</v>
      </c>
      <c r="W85" s="301">
        <f t="shared" si="5"/>
        <v>1.6241221045172845E-2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4.2312049086751504E-3</v>
      </c>
      <c r="C86" s="235">
        <f t="shared" si="6"/>
        <v>4.2683667732676817E-3</v>
      </c>
      <c r="D86" s="235">
        <f t="shared" si="6"/>
        <v>4.2374207790391513E-3</v>
      </c>
      <c r="E86" s="235">
        <f t="shared" si="6"/>
        <v>4.2327415298245557E-3</v>
      </c>
      <c r="F86" s="235">
        <f t="shared" si="6"/>
        <v>4.3466703510397098E-3</v>
      </c>
      <c r="G86" s="235">
        <f t="shared" si="6"/>
        <v>4.5923923174569252E-3</v>
      </c>
      <c r="H86" s="235">
        <f t="shared" si="6"/>
        <v>4.6929596741714409E-3</v>
      </c>
      <c r="I86" s="235">
        <f t="shared" si="6"/>
        <v>4.7672640104999128E-3</v>
      </c>
      <c r="J86" s="235">
        <f t="shared" si="6"/>
        <v>4.6793141227472208E-3</v>
      </c>
      <c r="K86" s="235">
        <f t="shared" si="6"/>
        <v>4.8929892982807104E-3</v>
      </c>
      <c r="L86" s="235">
        <f t="shared" si="6"/>
        <v>5.1719397459295754E-3</v>
      </c>
      <c r="M86" s="235">
        <f t="shared" si="6"/>
        <v>5.1430355217044936E-3</v>
      </c>
      <c r="N86" s="235">
        <f t="shared" si="6"/>
        <v>5.0377751975900914E-3</v>
      </c>
      <c r="O86" s="235">
        <f t="shared" si="6"/>
        <v>5.0364861223219353E-3</v>
      </c>
      <c r="P86" s="235">
        <f t="shared" si="6"/>
        <v>4.9021688322233165E-3</v>
      </c>
      <c r="Q86" s="235">
        <f t="shared" si="6"/>
        <v>5.0134733704936497E-3</v>
      </c>
      <c r="R86" s="235">
        <f t="shared" si="6"/>
        <v>4.8873496815080193E-3</v>
      </c>
      <c r="S86" s="235">
        <f t="shared" si="6"/>
        <v>4.8938417262467046E-3</v>
      </c>
      <c r="T86" s="235">
        <f t="shared" si="6"/>
        <v>4.976478467784963E-3</v>
      </c>
      <c r="U86" s="235">
        <f t="shared" si="6"/>
        <v>5.2248599354013546E-3</v>
      </c>
      <c r="V86" s="235">
        <f t="shared" si="6"/>
        <v>5.4725923883384405E-3</v>
      </c>
      <c r="W86" s="235">
        <f t="shared" si="6"/>
        <v>4.9105177529130571E-3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5.2852223272432171E-2</v>
      </c>
      <c r="C87" s="235">
        <f t="shared" si="7"/>
        <v>5.3316414255156132E-2</v>
      </c>
      <c r="D87" s="235">
        <f t="shared" si="7"/>
        <v>5.2929866065773885E-2</v>
      </c>
      <c r="E87" s="235">
        <f t="shared" si="7"/>
        <v>5.2871417295370399E-2</v>
      </c>
      <c r="F87" s="235">
        <f t="shared" si="7"/>
        <v>5.429450873764087E-2</v>
      </c>
      <c r="G87" s="235">
        <f t="shared" si="7"/>
        <v>5.7363835918037377E-2</v>
      </c>
      <c r="H87" s="235">
        <f t="shared" si="7"/>
        <v>5.8620028540639114E-2</v>
      </c>
      <c r="I87" s="235">
        <f t="shared" si="7"/>
        <v>5.9548168268802694E-2</v>
      </c>
      <c r="J87" s="235">
        <f t="shared" si="7"/>
        <v>5.84495811749089E-2</v>
      </c>
      <c r="K87" s="235">
        <f t="shared" si="7"/>
        <v>6.111861005174677E-2</v>
      </c>
      <c r="L87" s="235">
        <f t="shared" si="7"/>
        <v>6.4602996097635312E-2</v>
      </c>
      <c r="M87" s="235">
        <f t="shared" si="7"/>
        <v>6.4241951774509212E-2</v>
      </c>
      <c r="N87" s="235">
        <f t="shared" si="7"/>
        <v>6.2927139026864476E-2</v>
      </c>
      <c r="O87" s="235">
        <f t="shared" si="7"/>
        <v>6.291103711373143E-2</v>
      </c>
      <c r="P87" s="235">
        <f t="shared" si="7"/>
        <v>6.1233272136883975E-2</v>
      </c>
      <c r="Q87" s="235">
        <f t="shared" si="7"/>
        <v>6.2623583510326916E-2</v>
      </c>
      <c r="R87" s="235">
        <f t="shared" si="7"/>
        <v>6.10481652750757E-2</v>
      </c>
      <c r="S87" s="235">
        <f t="shared" si="7"/>
        <v>6.1129257778376613E-2</v>
      </c>
      <c r="T87" s="235">
        <f t="shared" si="7"/>
        <v>6.2161478058073184E-2</v>
      </c>
      <c r="U87" s="235">
        <f t="shared" si="7"/>
        <v>6.5264025220532998E-2</v>
      </c>
      <c r="V87" s="235">
        <f t="shared" si="7"/>
        <v>6.8358465503397414E-2</v>
      </c>
      <c r="W87" s="235">
        <f t="shared" si="7"/>
        <v>6.1337558984224626E-2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2.8013204814352113E-2</v>
      </c>
      <c r="C88" s="235">
        <f t="shared" si="8"/>
        <v>2.8259239441977779E-2</v>
      </c>
      <c r="D88" s="235">
        <f t="shared" si="8"/>
        <v>2.8054357737305392E-2</v>
      </c>
      <c r="E88" s="235">
        <f t="shared" si="8"/>
        <v>2.8023378200871907E-2</v>
      </c>
      <c r="F88" s="235">
        <f t="shared" si="8"/>
        <v>2.8777657767057475E-2</v>
      </c>
      <c r="G88" s="235">
        <f t="shared" si="8"/>
        <v>3.0404489821094338E-2</v>
      </c>
      <c r="H88" s="235">
        <f t="shared" si="8"/>
        <v>3.1070308192477317E-2</v>
      </c>
      <c r="I88" s="235">
        <f t="shared" si="8"/>
        <v>3.1562249054971667E-2</v>
      </c>
      <c r="J88" s="235">
        <f t="shared" si="8"/>
        <v>3.0979966165772869E-2</v>
      </c>
      <c r="K88" s="235">
        <f t="shared" si="8"/>
        <v>3.2394628557492533E-2</v>
      </c>
      <c r="L88" s="235">
        <f t="shared" si="8"/>
        <v>3.4241453797986418E-2</v>
      </c>
      <c r="M88" s="235">
        <f t="shared" si="8"/>
        <v>3.4050089879033428E-2</v>
      </c>
      <c r="N88" s="235">
        <f t="shared" si="8"/>
        <v>3.3353201148308927E-2</v>
      </c>
      <c r="O88" s="235">
        <f t="shared" si="8"/>
        <v>3.3344666669292339E-2</v>
      </c>
      <c r="P88" s="235">
        <f t="shared" si="8"/>
        <v>3.2455402774290036E-2</v>
      </c>
      <c r="Q88" s="235">
        <f t="shared" si="8"/>
        <v>3.3192307957241825E-2</v>
      </c>
      <c r="R88" s="235">
        <f t="shared" si="8"/>
        <v>3.2357290791268083E-2</v>
      </c>
      <c r="S88" s="235">
        <f t="shared" si="8"/>
        <v>3.2400272160134386E-2</v>
      </c>
      <c r="T88" s="235">
        <f t="shared" si="8"/>
        <v>3.2947378720999745E-2</v>
      </c>
      <c r="U88" s="235">
        <f t="shared" si="8"/>
        <v>3.4591818324990961E-2</v>
      </c>
      <c r="V88" s="235">
        <f t="shared" si="8"/>
        <v>3.6231961048653415E-2</v>
      </c>
      <c r="W88" s="235">
        <f t="shared" si="8"/>
        <v>3.2510677815397356E-2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2.9749788255452096E-2</v>
      </c>
      <c r="C89" s="302">
        <f t="shared" si="9"/>
        <v>2.9833379801929398E-2</v>
      </c>
      <c r="D89" s="302">
        <f t="shared" si="9"/>
        <v>2.9903573082303059E-2</v>
      </c>
      <c r="E89" s="302">
        <f t="shared" si="9"/>
        <v>2.9864040556102343E-2</v>
      </c>
      <c r="F89" s="302">
        <f t="shared" si="9"/>
        <v>3.0020208837140211E-2</v>
      </c>
      <c r="G89" s="302">
        <f t="shared" si="9"/>
        <v>3.0724198103519524E-2</v>
      </c>
      <c r="H89" s="302">
        <f t="shared" si="9"/>
        <v>3.1024388624375857E-2</v>
      </c>
      <c r="I89" s="302">
        <f t="shared" si="9"/>
        <v>3.1088759693743716E-2</v>
      </c>
      <c r="J89" s="302">
        <f t="shared" si="9"/>
        <v>3.1033120197109767E-2</v>
      </c>
      <c r="K89" s="302">
        <f t="shared" si="9"/>
        <v>3.1403753344042648E-2</v>
      </c>
      <c r="L89" s="302">
        <f t="shared" si="9"/>
        <v>3.2027439954250767E-2</v>
      </c>
      <c r="M89" s="302">
        <f t="shared" si="9"/>
        <v>3.1981505304164229E-2</v>
      </c>
      <c r="N89" s="302">
        <f t="shared" si="9"/>
        <v>3.1616785536882207E-2</v>
      </c>
      <c r="O89" s="302">
        <f t="shared" si="9"/>
        <v>3.1609191758260914E-2</v>
      </c>
      <c r="P89" s="302">
        <f t="shared" si="9"/>
        <v>3.1173672921220651E-2</v>
      </c>
      <c r="Q89" s="302">
        <f t="shared" si="9"/>
        <v>3.1773041743652079E-2</v>
      </c>
      <c r="R89" s="302">
        <f t="shared" si="9"/>
        <v>3.1418726881398455E-2</v>
      </c>
      <c r="S89" s="302">
        <f t="shared" si="9"/>
        <v>3.1262100337165706E-2</v>
      </c>
      <c r="T89" s="302">
        <f t="shared" si="9"/>
        <v>3.1637342070588825E-2</v>
      </c>
      <c r="U89" s="302">
        <f t="shared" si="9"/>
        <v>3.2706072770413493E-2</v>
      </c>
      <c r="V89" s="302">
        <f t="shared" si="9"/>
        <v>3.4143018889444876E-2</v>
      </c>
      <c r="W89" s="302">
        <f t="shared" si="9"/>
        <v>3.1011218614461367E-2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7.0416467298370478E-2</v>
      </c>
      <c r="C90" s="303">
        <f t="shared" si="10"/>
        <v>7.0479725056731751E-2</v>
      </c>
      <c r="D90" s="303">
        <f t="shared" si="10"/>
        <v>7.0392309122610131E-2</v>
      </c>
      <c r="E90" s="303">
        <f t="shared" si="10"/>
        <v>7.0384913948157282E-2</v>
      </c>
      <c r="F90" s="303">
        <f t="shared" si="10"/>
        <v>7.0276728608158812E-2</v>
      </c>
      <c r="G90" s="303">
        <f t="shared" si="10"/>
        <v>7.1321472212666825E-2</v>
      </c>
      <c r="H90" s="303">
        <f t="shared" si="10"/>
        <v>7.1941485651364892E-2</v>
      </c>
      <c r="I90" s="303">
        <f t="shared" si="10"/>
        <v>7.2576554871014914E-2</v>
      </c>
      <c r="J90" s="303">
        <f t="shared" si="10"/>
        <v>7.1907693995704E-2</v>
      </c>
      <c r="K90" s="303">
        <f t="shared" si="10"/>
        <v>7.3598342440486797E-2</v>
      </c>
      <c r="L90" s="303">
        <f t="shared" si="10"/>
        <v>7.6450149810898538E-2</v>
      </c>
      <c r="M90" s="303">
        <f t="shared" si="10"/>
        <v>7.6708721830619733E-2</v>
      </c>
      <c r="N90" s="303">
        <f t="shared" si="10"/>
        <v>7.5758791023085414E-2</v>
      </c>
      <c r="O90" s="303">
        <f t="shared" si="10"/>
        <v>7.5742240882217315E-2</v>
      </c>
      <c r="P90" s="303">
        <f t="shared" si="10"/>
        <v>7.481663833808426E-2</v>
      </c>
      <c r="Q90" s="303">
        <f t="shared" si="10"/>
        <v>7.5789517698248141E-2</v>
      </c>
      <c r="R90" s="303">
        <f t="shared" si="10"/>
        <v>7.4408692068274149E-2</v>
      </c>
      <c r="S90" s="303">
        <f t="shared" si="10"/>
        <v>7.4699930943658607E-2</v>
      </c>
      <c r="T90" s="303">
        <f t="shared" si="10"/>
        <v>7.5714711800502613E-2</v>
      </c>
      <c r="U90" s="303">
        <f t="shared" si="10"/>
        <v>7.8789129579361225E-2</v>
      </c>
      <c r="V90" s="303">
        <f t="shared" si="10"/>
        <v>8.2282245362876719E-2</v>
      </c>
      <c r="W90" s="303">
        <f t="shared" si="10"/>
        <v>7.4532820860034946E-2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4.7823684502481006E-2</v>
      </c>
      <c r="C91" s="304">
        <f t="shared" si="11"/>
        <v>4.7248883327883309E-2</v>
      </c>
      <c r="D91" s="304">
        <f t="shared" si="11"/>
        <v>4.7881424077146628E-2</v>
      </c>
      <c r="E91" s="304">
        <f t="shared" si="11"/>
        <v>4.7953019111035895E-2</v>
      </c>
      <c r="F91" s="304">
        <f t="shared" si="11"/>
        <v>4.3950434906519578E-2</v>
      </c>
      <c r="G91" s="304">
        <f t="shared" si="11"/>
        <v>3.9502384058966056E-2</v>
      </c>
      <c r="H91" s="304">
        <f t="shared" si="11"/>
        <v>3.7794526196293116E-2</v>
      </c>
      <c r="I91" s="304">
        <f t="shared" si="11"/>
        <v>3.5657662927143077E-2</v>
      </c>
      <c r="J91" s="304">
        <f t="shared" si="11"/>
        <v>3.7281775246559727E-2</v>
      </c>
      <c r="K91" s="304">
        <f t="shared" si="11"/>
        <v>3.3596756379770991E-2</v>
      </c>
      <c r="L91" s="304">
        <f t="shared" si="11"/>
        <v>2.8281785957020928E-2</v>
      </c>
      <c r="M91" s="304">
        <f t="shared" si="11"/>
        <v>2.7118149213528866E-2</v>
      </c>
      <c r="N91" s="304">
        <f t="shared" si="11"/>
        <v>2.825150639073918E-2</v>
      </c>
      <c r="O91" s="304">
        <f t="shared" si="11"/>
        <v>2.8385337321655438E-2</v>
      </c>
      <c r="P91" s="304">
        <f t="shared" si="11"/>
        <v>2.8816983445673666E-2</v>
      </c>
      <c r="Q91" s="304">
        <f t="shared" si="11"/>
        <v>2.7708761943062526E-2</v>
      </c>
      <c r="R91" s="304">
        <f t="shared" si="11"/>
        <v>2.9844567669769381E-2</v>
      </c>
      <c r="S91" s="304">
        <f t="shared" si="11"/>
        <v>2.9137232936772721E-2</v>
      </c>
      <c r="T91" s="304">
        <f t="shared" si="11"/>
        <v>2.7302873119454358E-2</v>
      </c>
      <c r="U91" s="304">
        <f t="shared" si="11"/>
        <v>2.3147072927063181E-2</v>
      </c>
      <c r="V91" s="304">
        <f t="shared" si="11"/>
        <v>1.9155892266440735E-2</v>
      </c>
      <c r="W91" s="304">
        <f t="shared" si="11"/>
        <v>3.0558263300075869E-2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2.100723868174979E-2</v>
      </c>
      <c r="C92" s="304">
        <f t="shared" si="12"/>
        <v>2.16313720835783E-2</v>
      </c>
      <c r="D92" s="304">
        <f t="shared" si="12"/>
        <v>2.0923011680700744E-2</v>
      </c>
      <c r="E92" s="304">
        <f t="shared" si="12"/>
        <v>2.0845774910495267E-2</v>
      </c>
      <c r="F92" s="304">
        <f t="shared" si="12"/>
        <v>2.4697481639839463E-2</v>
      </c>
      <c r="G92" s="304">
        <f t="shared" si="12"/>
        <v>3.0098197588028779E-2</v>
      </c>
      <c r="H92" s="304">
        <f t="shared" si="12"/>
        <v>3.2388383647499457E-2</v>
      </c>
      <c r="I92" s="304">
        <f t="shared" si="12"/>
        <v>3.5132472341053593E-2</v>
      </c>
      <c r="J92" s="304">
        <f t="shared" si="12"/>
        <v>3.2872456289710791E-2</v>
      </c>
      <c r="K92" s="304">
        <f t="shared" si="12"/>
        <v>3.8168053875467289E-2</v>
      </c>
      <c r="L92" s="304">
        <f t="shared" si="12"/>
        <v>4.6230301576148936E-2</v>
      </c>
      <c r="M92" s="304">
        <f t="shared" si="12"/>
        <v>4.7663341514779842E-2</v>
      </c>
      <c r="N92" s="304">
        <f t="shared" si="12"/>
        <v>4.5619497350638138E-2</v>
      </c>
      <c r="O92" s="304">
        <f t="shared" si="12"/>
        <v>4.5469599329367338E-2</v>
      </c>
      <c r="P92" s="304">
        <f t="shared" si="12"/>
        <v>4.4162682893603672E-2</v>
      </c>
      <c r="Q92" s="304">
        <f t="shared" si="12"/>
        <v>4.6202075009262766E-2</v>
      </c>
      <c r="R92" s="304">
        <f t="shared" si="12"/>
        <v>4.2732705526454945E-2</v>
      </c>
      <c r="S92" s="304">
        <f t="shared" si="12"/>
        <v>4.3728846394388295E-2</v>
      </c>
      <c r="T92" s="304">
        <f t="shared" si="12"/>
        <v>4.6547020901232923E-2</v>
      </c>
      <c r="U92" s="304">
        <f t="shared" si="12"/>
        <v>5.3684163783343668E-2</v>
      </c>
      <c r="V92" s="304">
        <f t="shared" si="12"/>
        <v>6.10756283412663E-2</v>
      </c>
      <c r="W92" s="304">
        <f t="shared" si="12"/>
        <v>4.2134457000294258E-2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1.5855441141396814E-3</v>
      </c>
      <c r="C93" s="304">
        <f t="shared" si="13"/>
        <v>1.5994696452701488E-3</v>
      </c>
      <c r="D93" s="304">
        <f t="shared" si="13"/>
        <v>1.5878733647627587E-3</v>
      </c>
      <c r="E93" s="304">
        <f t="shared" si="13"/>
        <v>1.5861199266261222E-3</v>
      </c>
      <c r="F93" s="304">
        <f t="shared" si="13"/>
        <v>1.6288120617997692E-3</v>
      </c>
      <c r="G93" s="304">
        <f t="shared" si="13"/>
        <v>1.720890565672E-3</v>
      </c>
      <c r="H93" s="304">
        <f t="shared" si="13"/>
        <v>1.7585758075723292E-3</v>
      </c>
      <c r="I93" s="304">
        <f t="shared" si="13"/>
        <v>1.7864196028182446E-3</v>
      </c>
      <c r="J93" s="304">
        <f t="shared" si="13"/>
        <v>1.7534624594334801E-3</v>
      </c>
      <c r="K93" s="304">
        <f t="shared" si="13"/>
        <v>1.8335321852485241E-3</v>
      </c>
      <c r="L93" s="304">
        <f t="shared" si="13"/>
        <v>1.9380622777286768E-3</v>
      </c>
      <c r="M93" s="304">
        <f t="shared" si="13"/>
        <v>1.9272311023110339E-3</v>
      </c>
      <c r="N93" s="304">
        <f t="shared" si="13"/>
        <v>1.8877872817081021E-3</v>
      </c>
      <c r="O93" s="304">
        <f t="shared" si="13"/>
        <v>1.8873042311945438E-3</v>
      </c>
      <c r="P93" s="304">
        <f t="shared" si="13"/>
        <v>1.836971998806928E-3</v>
      </c>
      <c r="Q93" s="304">
        <f t="shared" si="13"/>
        <v>1.8786807459228465E-3</v>
      </c>
      <c r="R93" s="304">
        <f t="shared" si="13"/>
        <v>1.8314188720498161E-3</v>
      </c>
      <c r="S93" s="304">
        <f t="shared" si="13"/>
        <v>1.8338516124975898E-3</v>
      </c>
      <c r="T93" s="304">
        <f t="shared" si="13"/>
        <v>1.8648177798153268E-3</v>
      </c>
      <c r="U93" s="304">
        <f t="shared" si="13"/>
        <v>1.9578928689543825E-3</v>
      </c>
      <c r="V93" s="304">
        <f t="shared" si="13"/>
        <v>2.0507247551696892E-3</v>
      </c>
      <c r="W93" s="304">
        <f t="shared" si="13"/>
        <v>1.8401005596648291E-3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3.2007485135622953E-2</v>
      </c>
      <c r="C94" s="303">
        <f t="shared" si="14"/>
        <v>3.2036238662150787E-2</v>
      </c>
      <c r="D94" s="303">
        <f t="shared" si="14"/>
        <v>3.1996504146640965E-2</v>
      </c>
      <c r="E94" s="303">
        <f t="shared" si="14"/>
        <v>3.1993142703707858E-2</v>
      </c>
      <c r="F94" s="303">
        <f t="shared" si="14"/>
        <v>3.1943967549163094E-2</v>
      </c>
      <c r="G94" s="303">
        <f t="shared" si="14"/>
        <v>3.241885100575765E-2</v>
      </c>
      <c r="H94" s="303">
        <f t="shared" si="14"/>
        <v>3.2700675296074976E-2</v>
      </c>
      <c r="I94" s="303">
        <f t="shared" si="14"/>
        <v>3.2989343123188589E-2</v>
      </c>
      <c r="J94" s="303">
        <f t="shared" si="14"/>
        <v>3.2685315452592734E-2</v>
      </c>
      <c r="K94" s="303">
        <f t="shared" si="14"/>
        <v>3.3453792018403095E-2</v>
      </c>
      <c r="L94" s="303">
        <f t="shared" si="14"/>
        <v>3.4750068095862979E-2</v>
      </c>
      <c r="M94" s="303">
        <f t="shared" si="14"/>
        <v>3.4867600832099881E-2</v>
      </c>
      <c r="N94" s="303">
        <f t="shared" si="14"/>
        <v>3.4435814101402451E-2</v>
      </c>
      <c r="O94" s="303">
        <f t="shared" si="14"/>
        <v>3.4428291310098773E-2</v>
      </c>
      <c r="P94" s="303">
        <f t="shared" si="14"/>
        <v>3.4007562880947383E-2</v>
      </c>
      <c r="Q94" s="303">
        <f t="shared" si="14"/>
        <v>3.4449780771930963E-2</v>
      </c>
      <c r="R94" s="303">
        <f t="shared" si="14"/>
        <v>3.3822132758306429E-2</v>
      </c>
      <c r="S94" s="303">
        <f t="shared" si="14"/>
        <v>3.3954514065299368E-2</v>
      </c>
      <c r="T94" s="303">
        <f t="shared" si="14"/>
        <v>3.4415778091137557E-2</v>
      </c>
      <c r="U94" s="303">
        <f t="shared" si="14"/>
        <v>3.5813240717891485E-2</v>
      </c>
      <c r="V94" s="303">
        <f t="shared" si="14"/>
        <v>3.7401020619489411E-2</v>
      </c>
      <c r="W94" s="303">
        <f t="shared" si="14"/>
        <v>3.3878554936379528E-2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2.1738038410218648E-2</v>
      </c>
      <c r="C95" s="304">
        <f t="shared" si="15"/>
        <v>2.1476765149037867E-2</v>
      </c>
      <c r="D95" s="304">
        <f t="shared" si="15"/>
        <v>2.1764283671430285E-2</v>
      </c>
      <c r="E95" s="304">
        <f t="shared" si="15"/>
        <v>2.1796826868652672E-2</v>
      </c>
      <c r="F95" s="304">
        <f t="shared" si="15"/>
        <v>1.9977470412054357E-2</v>
      </c>
      <c r="G95" s="304">
        <f t="shared" si="15"/>
        <v>1.7955629117711841E-2</v>
      </c>
      <c r="H95" s="304">
        <f t="shared" si="15"/>
        <v>1.7179330089224155E-2</v>
      </c>
      <c r="I95" s="304">
        <f t="shared" si="15"/>
        <v>1.6208028603246844E-2</v>
      </c>
      <c r="J95" s="304">
        <f t="shared" si="15"/>
        <v>1.6946261475708966E-2</v>
      </c>
      <c r="K95" s="304">
        <f t="shared" si="15"/>
        <v>1.5271252899895907E-2</v>
      </c>
      <c r="L95" s="304">
        <f t="shared" si="15"/>
        <v>1.2855357253191329E-2</v>
      </c>
      <c r="M95" s="304">
        <f t="shared" si="15"/>
        <v>1.2326431460694939E-2</v>
      </c>
      <c r="N95" s="304">
        <f t="shared" si="15"/>
        <v>1.2841593813972351E-2</v>
      </c>
      <c r="O95" s="304">
        <f t="shared" si="15"/>
        <v>1.2902426055297921E-2</v>
      </c>
      <c r="P95" s="304">
        <f t="shared" si="15"/>
        <v>1.3098628838942574E-2</v>
      </c>
      <c r="Q95" s="304">
        <f t="shared" si="15"/>
        <v>1.2594891792301142E-2</v>
      </c>
      <c r="R95" s="304">
        <f t="shared" si="15"/>
        <v>1.3565712577167897E-2</v>
      </c>
      <c r="S95" s="304">
        <f t="shared" si="15"/>
        <v>1.3244196789442145E-2</v>
      </c>
      <c r="T95" s="304">
        <f t="shared" si="15"/>
        <v>1.2410396872479254E-2</v>
      </c>
      <c r="U95" s="304">
        <f t="shared" si="15"/>
        <v>1.0521396785028721E-2</v>
      </c>
      <c r="V95" s="304">
        <f t="shared" si="15"/>
        <v>8.70722375747306E-3</v>
      </c>
      <c r="W95" s="304">
        <f t="shared" si="15"/>
        <v>1.3890119681852667E-2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9.5487448553408152E-3</v>
      </c>
      <c r="C96" s="304">
        <f t="shared" si="16"/>
        <v>9.8324418561719501E-3</v>
      </c>
      <c r="D96" s="304">
        <f t="shared" si="16"/>
        <v>9.5104598548639719E-3</v>
      </c>
      <c r="E96" s="304">
        <f t="shared" si="16"/>
        <v>9.4753522320433058E-3</v>
      </c>
      <c r="F96" s="304">
        <f t="shared" si="16"/>
        <v>1.1226128018108844E-2</v>
      </c>
      <c r="G96" s="304">
        <f t="shared" si="16"/>
        <v>1.3680998903649442E-2</v>
      </c>
      <c r="H96" s="304">
        <f t="shared" si="16"/>
        <v>1.4721992567045214E-2</v>
      </c>
      <c r="I96" s="304">
        <f t="shared" si="16"/>
        <v>1.5969305609569814E-2</v>
      </c>
      <c r="J96" s="304">
        <f t="shared" si="16"/>
        <v>1.4942025586232187E-2</v>
      </c>
      <c r="K96" s="304">
        <f t="shared" si="16"/>
        <v>1.7349115397939676E-2</v>
      </c>
      <c r="L96" s="304">
        <f t="shared" si="16"/>
        <v>2.1013773443704069E-2</v>
      </c>
      <c r="M96" s="304">
        <f t="shared" si="16"/>
        <v>2.1665155233990836E-2</v>
      </c>
      <c r="N96" s="304">
        <f t="shared" si="16"/>
        <v>2.0736135159380963E-2</v>
      </c>
      <c r="O96" s="304">
        <f t="shared" si="16"/>
        <v>2.0667999695166972E-2</v>
      </c>
      <c r="P96" s="304">
        <f t="shared" si="16"/>
        <v>2.0073946769819849E-2</v>
      </c>
      <c r="Q96" s="304">
        <f t="shared" si="16"/>
        <v>2.1000943186028527E-2</v>
      </c>
      <c r="R96" s="304">
        <f t="shared" si="16"/>
        <v>1.942395705747953E-2</v>
      </c>
      <c r="S96" s="304">
        <f t="shared" si="16"/>
        <v>1.9876748361085588E-2</v>
      </c>
      <c r="T96" s="304">
        <f t="shared" si="16"/>
        <v>2.1157736773287698E-2</v>
      </c>
      <c r="U96" s="304">
        <f t="shared" si="16"/>
        <v>2.4401892628792592E-2</v>
      </c>
      <c r="V96" s="304">
        <f t="shared" si="16"/>
        <v>2.776164924603013E-2</v>
      </c>
      <c r="W96" s="304">
        <f t="shared" si="16"/>
        <v>1.9152025909224667E-2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7.2070187006349155E-4</v>
      </c>
      <c r="C97" s="304">
        <f t="shared" si="17"/>
        <v>7.2703165694097671E-4</v>
      </c>
      <c r="D97" s="304">
        <f t="shared" si="17"/>
        <v>7.2176062034670803E-4</v>
      </c>
      <c r="E97" s="304">
        <f t="shared" si="17"/>
        <v>7.2096360301187375E-4</v>
      </c>
      <c r="F97" s="304">
        <f t="shared" si="17"/>
        <v>7.4036911899989452E-4</v>
      </c>
      <c r="G97" s="304">
        <f t="shared" si="17"/>
        <v>7.8222298439636364E-4</v>
      </c>
      <c r="H97" s="304">
        <f t="shared" si="17"/>
        <v>7.9935263980560392E-4</v>
      </c>
      <c r="I97" s="304">
        <f t="shared" si="17"/>
        <v>8.1200891037192923E-4</v>
      </c>
      <c r="J97" s="304">
        <f t="shared" si="17"/>
        <v>7.970283906515818E-4</v>
      </c>
      <c r="K97" s="304">
        <f t="shared" si="17"/>
        <v>8.3342372056751149E-4</v>
      </c>
      <c r="L97" s="304">
        <f t="shared" si="17"/>
        <v>8.8093739896758037E-4</v>
      </c>
      <c r="M97" s="304">
        <f t="shared" si="17"/>
        <v>8.760141374141064E-4</v>
      </c>
      <c r="N97" s="304">
        <f t="shared" si="17"/>
        <v>8.5808512804913745E-4</v>
      </c>
      <c r="O97" s="304">
        <f t="shared" si="17"/>
        <v>8.5786555963388304E-4</v>
      </c>
      <c r="P97" s="304">
        <f t="shared" si="17"/>
        <v>8.3498727218496731E-4</v>
      </c>
      <c r="Q97" s="304">
        <f t="shared" si="17"/>
        <v>8.5394579360129389E-4</v>
      </c>
      <c r="R97" s="304">
        <f t="shared" si="17"/>
        <v>8.3246312365900684E-4</v>
      </c>
      <c r="S97" s="304">
        <f t="shared" si="17"/>
        <v>8.3356891477163141E-4</v>
      </c>
      <c r="T97" s="304">
        <f t="shared" si="17"/>
        <v>8.476444453706034E-4</v>
      </c>
      <c r="U97" s="304">
        <f t="shared" si="17"/>
        <v>8.8995130407017371E-4</v>
      </c>
      <c r="V97" s="304">
        <f t="shared" si="17"/>
        <v>9.3214761598622278E-4</v>
      </c>
      <c r="W97" s="304">
        <f t="shared" si="17"/>
        <v>8.3640934530219459E-4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0.48865098779595795</v>
      </c>
      <c r="C98" s="303">
        <f t="shared" si="18"/>
        <v>0.48636875979294952</v>
      </c>
      <c r="D98" s="303">
        <f t="shared" si="18"/>
        <v>0.48810527167708562</v>
      </c>
      <c r="E98" s="303">
        <f t="shared" si="18"/>
        <v>0.48843310819909197</v>
      </c>
      <c r="F98" s="303">
        <f t="shared" si="18"/>
        <v>0.48270956182734198</v>
      </c>
      <c r="G98" s="303">
        <f t="shared" si="18"/>
        <v>0.46690504633020175</v>
      </c>
      <c r="H98" s="303">
        <f t="shared" si="18"/>
        <v>0.46012784542158436</v>
      </c>
      <c r="I98" s="303">
        <f t="shared" si="18"/>
        <v>0.45530175222329061</v>
      </c>
      <c r="J98" s="303">
        <f t="shared" si="18"/>
        <v>0.46113606005784552</v>
      </c>
      <c r="K98" s="303">
        <f t="shared" si="18"/>
        <v>0.44654018672334556</v>
      </c>
      <c r="L98" s="303">
        <f t="shared" si="18"/>
        <v>0.42673283439960175</v>
      </c>
      <c r="M98" s="303">
        <f t="shared" si="18"/>
        <v>0.42850681602520796</v>
      </c>
      <c r="N98" s="303">
        <f t="shared" si="18"/>
        <v>0.43616516185671839</v>
      </c>
      <c r="O98" s="303">
        <f t="shared" si="18"/>
        <v>0.43621025670089586</v>
      </c>
      <c r="P98" s="303">
        <f t="shared" si="18"/>
        <v>0.44588902069454794</v>
      </c>
      <c r="Q98" s="303">
        <f t="shared" si="18"/>
        <v>0.43755711438815054</v>
      </c>
      <c r="R98" s="303">
        <f t="shared" si="18"/>
        <v>0.44681896827733525</v>
      </c>
      <c r="S98" s="303">
        <f t="shared" si="18"/>
        <v>0.44635539720150852</v>
      </c>
      <c r="T98" s="303">
        <f t="shared" si="18"/>
        <v>0.4401329318955613</v>
      </c>
      <c r="U98" s="303">
        <f t="shared" si="18"/>
        <v>0.42117765127153167</v>
      </c>
      <c r="V98" s="303">
        <f t="shared" si="18"/>
        <v>0.40154386734320202</v>
      </c>
      <c r="W98" s="303">
        <f t="shared" si="18"/>
        <v>0.44540932641900588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8.2329513257019829E-2</v>
      </c>
      <c r="C99" s="303">
        <f t="shared" si="19"/>
        <v>8.2117859565650736E-2</v>
      </c>
      <c r="D99" s="303">
        <f t="shared" si="19"/>
        <v>8.2284893887440938E-2</v>
      </c>
      <c r="E99" s="303">
        <f t="shared" si="19"/>
        <v>8.2313319787071654E-2</v>
      </c>
      <c r="F99" s="303">
        <f t="shared" si="19"/>
        <v>8.1194593747630495E-2</v>
      </c>
      <c r="G99" s="303">
        <f t="shared" si="19"/>
        <v>7.9631106146751049E-2</v>
      </c>
      <c r="H99" s="303">
        <f t="shared" si="19"/>
        <v>7.9018020630534896E-2</v>
      </c>
      <c r="I99" s="303">
        <f t="shared" si="19"/>
        <v>7.8419207780528216E-2</v>
      </c>
      <c r="J99" s="303">
        <f t="shared" si="19"/>
        <v>7.895279982365018E-2</v>
      </c>
      <c r="K99" s="303">
        <f t="shared" si="19"/>
        <v>7.7660059061832015E-2</v>
      </c>
      <c r="L99" s="303">
        <f t="shared" si="19"/>
        <v>7.573281355505139E-2</v>
      </c>
      <c r="M99" s="303">
        <f t="shared" si="19"/>
        <v>7.5616751987947789E-2</v>
      </c>
      <c r="N99" s="303">
        <f t="shared" si="19"/>
        <v>7.6223169004454056E-2</v>
      </c>
      <c r="O99" s="303">
        <f t="shared" si="19"/>
        <v>7.626892837871474E-2</v>
      </c>
      <c r="P99" s="303">
        <f t="shared" si="19"/>
        <v>7.6811298814717363E-2</v>
      </c>
      <c r="Q99" s="303">
        <f t="shared" si="19"/>
        <v>7.6164121771996718E-2</v>
      </c>
      <c r="R99" s="303">
        <f t="shared" si="19"/>
        <v>7.698053891825446E-2</v>
      </c>
      <c r="S99" s="303">
        <f t="shared" si="19"/>
        <v>7.6893964529177669E-2</v>
      </c>
      <c r="T99" s="303">
        <f t="shared" si="19"/>
        <v>7.6238921965326542E-2</v>
      </c>
      <c r="U99" s="303">
        <f t="shared" si="19"/>
        <v>7.4463113156539182E-2</v>
      </c>
      <c r="V99" s="303">
        <f t="shared" si="19"/>
        <v>7.2452379887024368E-2</v>
      </c>
      <c r="W99" s="303">
        <f t="shared" si="19"/>
        <v>7.7203401164209734E-2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3.6141523729383368E-2</v>
      </c>
      <c r="C100" s="304">
        <f t="shared" si="20"/>
        <v>3.5975991647003443E-2</v>
      </c>
      <c r="D100" s="304">
        <f t="shared" si="20"/>
        <v>3.611588806095329E-2</v>
      </c>
      <c r="E100" s="304">
        <f t="shared" si="20"/>
        <v>3.6135725392736774E-2</v>
      </c>
      <c r="F100" s="304">
        <f t="shared" si="20"/>
        <v>3.5070899467277865E-2</v>
      </c>
      <c r="G100" s="304">
        <f t="shared" si="20"/>
        <v>3.3861442296575305E-2</v>
      </c>
      <c r="H100" s="304">
        <f t="shared" si="20"/>
        <v>3.3414476273351298E-2</v>
      </c>
      <c r="I100" s="304">
        <f t="shared" si="20"/>
        <v>3.2925944909133968E-2</v>
      </c>
      <c r="J100" s="304">
        <f t="shared" si="20"/>
        <v>3.3320623448899127E-2</v>
      </c>
      <c r="K100" s="304">
        <f t="shared" si="20"/>
        <v>3.2394331701487741E-2</v>
      </c>
      <c r="L100" s="304">
        <f t="shared" si="20"/>
        <v>3.0997202714799076E-2</v>
      </c>
      <c r="M100" s="304">
        <f t="shared" si="20"/>
        <v>3.0845344965950129E-2</v>
      </c>
      <c r="N100" s="304">
        <f t="shared" si="20"/>
        <v>3.1239069788650715E-2</v>
      </c>
      <c r="O100" s="304">
        <f t="shared" si="20"/>
        <v>3.1285570776343703E-2</v>
      </c>
      <c r="P100" s="304">
        <f t="shared" si="20"/>
        <v>3.1562972060608638E-2</v>
      </c>
      <c r="Q100" s="304">
        <f t="shared" si="20"/>
        <v>3.1156768190412677E-2</v>
      </c>
      <c r="R100" s="304">
        <f t="shared" si="20"/>
        <v>3.1712455509171907E-2</v>
      </c>
      <c r="S100" s="304">
        <f t="shared" si="20"/>
        <v>3.1638396735858457E-2</v>
      </c>
      <c r="T100" s="304">
        <f t="shared" si="20"/>
        <v>3.1164772982106029E-2</v>
      </c>
      <c r="U100" s="304">
        <f t="shared" si="20"/>
        <v>2.9951600880403034E-2</v>
      </c>
      <c r="V100" s="304">
        <f t="shared" si="20"/>
        <v>2.8552066762055388E-2</v>
      </c>
      <c r="W100" s="304">
        <f t="shared" si="20"/>
        <v>3.1963165691450961E-2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3.35815544502122E-2</v>
      </c>
      <c r="C101" s="304">
        <f t="shared" si="21"/>
        <v>3.3424712929648603E-2</v>
      </c>
      <c r="D101" s="304">
        <f t="shared" si="21"/>
        <v>3.354405120962136E-2</v>
      </c>
      <c r="E101" s="304">
        <f t="shared" si="21"/>
        <v>3.35665811139692E-2</v>
      </c>
      <c r="F101" s="304">
        <f t="shared" si="21"/>
        <v>3.3173241923152914E-2</v>
      </c>
      <c r="G101" s="304">
        <f t="shared" si="21"/>
        <v>3.2087108443467724E-2</v>
      </c>
      <c r="H101" s="304">
        <f t="shared" si="21"/>
        <v>3.1621358967836258E-2</v>
      </c>
      <c r="I101" s="304">
        <f t="shared" si="21"/>
        <v>3.1289695437897856E-2</v>
      </c>
      <c r="J101" s="304">
        <f t="shared" si="21"/>
        <v>3.1690646487048738E-2</v>
      </c>
      <c r="K101" s="304">
        <f t="shared" si="21"/>
        <v>3.0687574504442656E-2</v>
      </c>
      <c r="L101" s="304">
        <f t="shared" si="21"/>
        <v>2.9326354130010321E-2</v>
      </c>
      <c r="M101" s="304">
        <f t="shared" si="21"/>
        <v>2.9448267442459916E-2</v>
      </c>
      <c r="N101" s="304">
        <f t="shared" si="21"/>
        <v>2.9974571827312217E-2</v>
      </c>
      <c r="O101" s="304">
        <f t="shared" si="21"/>
        <v>2.9977670879607211E-2</v>
      </c>
      <c r="P101" s="304">
        <f t="shared" si="21"/>
        <v>3.0642824431285486E-2</v>
      </c>
      <c r="Q101" s="304">
        <f t="shared" si="21"/>
        <v>3.0070230960095794E-2</v>
      </c>
      <c r="R101" s="304">
        <f t="shared" si="21"/>
        <v>3.070673320496476E-2</v>
      </c>
      <c r="S101" s="304">
        <f t="shared" si="21"/>
        <v>3.0674875216925822E-2</v>
      </c>
      <c r="T101" s="304">
        <f t="shared" si="21"/>
        <v>3.0247248827733966E-2</v>
      </c>
      <c r="U101" s="304">
        <f t="shared" si="21"/>
        <v>2.8944585363845296E-2</v>
      </c>
      <c r="V101" s="304">
        <f t="shared" si="21"/>
        <v>2.7595293127628189E-2</v>
      </c>
      <c r="W101" s="304">
        <f t="shared" si="21"/>
        <v>3.0609858408836135E-2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4.9341035040819858E-3</v>
      </c>
      <c r="C102" s="304">
        <f t="shared" si="22"/>
        <v>4.9774387927909525E-3</v>
      </c>
      <c r="D102" s="304">
        <f t="shared" si="22"/>
        <v>4.9413519707495E-3</v>
      </c>
      <c r="E102" s="304">
        <f t="shared" si="22"/>
        <v>4.9358953926719696E-3</v>
      </c>
      <c r="F102" s="304">
        <f t="shared" si="22"/>
        <v>5.0687503614353776E-3</v>
      </c>
      <c r="G102" s="304">
        <f t="shared" si="22"/>
        <v>5.355292290199762E-3</v>
      </c>
      <c r="H102" s="304">
        <f t="shared" si="22"/>
        <v>5.4725661537614132E-3</v>
      </c>
      <c r="I102" s="304">
        <f t="shared" si="22"/>
        <v>5.5592141167317491E-3</v>
      </c>
      <c r="J102" s="304">
        <f t="shared" si="22"/>
        <v>5.4566537683887872E-3</v>
      </c>
      <c r="K102" s="304">
        <f t="shared" si="22"/>
        <v>5.7058252112970539E-3</v>
      </c>
      <c r="L102" s="304">
        <f t="shared" si="22"/>
        <v>6.0311156216923453E-3</v>
      </c>
      <c r="M102" s="304">
        <f t="shared" si="22"/>
        <v>5.9974097537162157E-3</v>
      </c>
      <c r="N102" s="304">
        <f t="shared" si="22"/>
        <v>5.8746633149916738E-3</v>
      </c>
      <c r="O102" s="304">
        <f t="shared" si="22"/>
        <v>5.8731600952386916E-3</v>
      </c>
      <c r="P102" s="304">
        <f t="shared" si="22"/>
        <v>5.7165296729266924E-3</v>
      </c>
      <c r="Q102" s="304">
        <f t="shared" si="22"/>
        <v>5.8463244061417851E-3</v>
      </c>
      <c r="R102" s="304">
        <f t="shared" si="22"/>
        <v>5.6992487269432093E-3</v>
      </c>
      <c r="S102" s="304">
        <f t="shared" si="22"/>
        <v>5.7068192467797972E-3</v>
      </c>
      <c r="T102" s="304">
        <f t="shared" si="22"/>
        <v>5.8031838154523905E-3</v>
      </c>
      <c r="U102" s="304">
        <f t="shared" si="22"/>
        <v>6.092827048566056E-3</v>
      </c>
      <c r="V102" s="304">
        <f t="shared" si="22"/>
        <v>6.3817134510197769E-3</v>
      </c>
      <c r="W102" s="304">
        <f t="shared" si="22"/>
        <v>5.7262655377027264E-3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5.7324423730880543E-3</v>
      </c>
      <c r="C103" s="304">
        <f t="shared" si="23"/>
        <v>5.7827893196082817E-3</v>
      </c>
      <c r="D103" s="304">
        <f t="shared" si="23"/>
        <v>5.7408636430169076E-3</v>
      </c>
      <c r="E103" s="304">
        <f t="shared" si="23"/>
        <v>5.7345241895867521E-3</v>
      </c>
      <c r="F103" s="304">
        <f t="shared" si="23"/>
        <v>5.888875117122945E-3</v>
      </c>
      <c r="G103" s="304">
        <f t="shared" si="23"/>
        <v>6.2217795835080606E-3</v>
      </c>
      <c r="H103" s="304">
        <f t="shared" si="23"/>
        <v>6.3580283801091837E-3</v>
      </c>
      <c r="I103" s="304">
        <f t="shared" si="23"/>
        <v>6.4586959996801949E-3</v>
      </c>
      <c r="J103" s="304">
        <f t="shared" si="23"/>
        <v>6.3395413678096887E-3</v>
      </c>
      <c r="K103" s="304">
        <f t="shared" si="23"/>
        <v>6.6290287967436697E-3</v>
      </c>
      <c r="L103" s="304">
        <f t="shared" si="23"/>
        <v>7.0069512563285747E-3</v>
      </c>
      <c r="M103" s="304">
        <f t="shared" si="23"/>
        <v>6.9677917726152262E-3</v>
      </c>
      <c r="N103" s="304">
        <f t="shared" si="23"/>
        <v>6.8251849371671865E-3</v>
      </c>
      <c r="O103" s="304">
        <f t="shared" si="23"/>
        <v>6.8234384961772618E-3</v>
      </c>
      <c r="P103" s="304">
        <f t="shared" si="23"/>
        <v>6.6414652422653476E-3</v>
      </c>
      <c r="Q103" s="304">
        <f t="shared" si="23"/>
        <v>6.7922607875696376E-3</v>
      </c>
      <c r="R103" s="304">
        <f t="shared" si="23"/>
        <v>6.621388235992412E-3</v>
      </c>
      <c r="S103" s="304">
        <f t="shared" si="23"/>
        <v>6.6301836673532798E-3</v>
      </c>
      <c r="T103" s="304">
        <f t="shared" si="23"/>
        <v>6.7421400412449326E-3</v>
      </c>
      <c r="U103" s="304">
        <f t="shared" si="23"/>
        <v>7.0786476036025893E-3</v>
      </c>
      <c r="V103" s="304">
        <f t="shared" si="23"/>
        <v>7.4142758799580957E-3</v>
      </c>
      <c r="W103" s="304">
        <f t="shared" si="23"/>
        <v>6.652776371781504E-3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1.9398892002542309E-3</v>
      </c>
      <c r="C104" s="304">
        <f t="shared" si="24"/>
        <v>1.9569268765994626E-3</v>
      </c>
      <c r="D104" s="304">
        <f t="shared" si="24"/>
        <v>1.9427390030998905E-3</v>
      </c>
      <c r="E104" s="304">
        <f t="shared" si="24"/>
        <v>1.9405936981069596E-3</v>
      </c>
      <c r="F104" s="304">
        <f t="shared" si="24"/>
        <v>1.9928268786413841E-3</v>
      </c>
      <c r="G104" s="304">
        <f t="shared" si="24"/>
        <v>2.1054835330002117E-3</v>
      </c>
      <c r="H104" s="304">
        <f t="shared" si="24"/>
        <v>2.1515908554767507E-3</v>
      </c>
      <c r="I104" s="304">
        <f t="shared" si="24"/>
        <v>2.1856573170844435E-3</v>
      </c>
      <c r="J104" s="304">
        <f t="shared" si="24"/>
        <v>2.1453347515038414E-3</v>
      </c>
      <c r="K104" s="304">
        <f t="shared" si="24"/>
        <v>2.2432988478608847E-3</v>
      </c>
      <c r="L104" s="304">
        <f t="shared" si="24"/>
        <v>2.3711898322210699E-3</v>
      </c>
      <c r="M104" s="304">
        <f t="shared" si="24"/>
        <v>2.357938053206303E-3</v>
      </c>
      <c r="N104" s="304">
        <f t="shared" si="24"/>
        <v>2.3096791363322617E-3</v>
      </c>
      <c r="O104" s="304">
        <f t="shared" si="24"/>
        <v>2.3090881313478692E-3</v>
      </c>
      <c r="P104" s="304">
        <f t="shared" si="24"/>
        <v>2.2475074076312037E-3</v>
      </c>
      <c r="Q104" s="304">
        <f t="shared" si="24"/>
        <v>2.2985374277768146E-3</v>
      </c>
      <c r="R104" s="304">
        <f t="shared" si="24"/>
        <v>2.2407132411821607E-3</v>
      </c>
      <c r="S104" s="304">
        <f t="shared" si="24"/>
        <v>2.2436896622603083E-3</v>
      </c>
      <c r="T104" s="304">
        <f t="shared" si="24"/>
        <v>2.2815762987892074E-3</v>
      </c>
      <c r="U104" s="304">
        <f t="shared" si="24"/>
        <v>2.3954522601222191E-3</v>
      </c>
      <c r="V104" s="304">
        <f t="shared" si="24"/>
        <v>2.509030666362916E-3</v>
      </c>
      <c r="W104" s="304">
        <f t="shared" si="24"/>
        <v>2.2513351544384066E-3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0.11173576747069423</v>
      </c>
      <c r="C105" s="303">
        <f t="shared" si="25"/>
        <v>0.1124282606388924</v>
      </c>
      <c r="D105" s="303">
        <f t="shared" si="25"/>
        <v>0.11193552064290449</v>
      </c>
      <c r="E105" s="303">
        <f t="shared" si="25"/>
        <v>0.1118342587408569</v>
      </c>
      <c r="F105" s="303">
        <f t="shared" si="25"/>
        <v>0.11369347809720005</v>
      </c>
      <c r="G105" s="303">
        <f t="shared" si="25"/>
        <v>0.11808783221241376</v>
      </c>
      <c r="H105" s="303">
        <f t="shared" si="25"/>
        <v>0.11987639269447527</v>
      </c>
      <c r="I105" s="303">
        <f t="shared" si="25"/>
        <v>0.12106246765055102</v>
      </c>
      <c r="J105" s="303">
        <f t="shared" si="25"/>
        <v>0.11957079481912662</v>
      </c>
      <c r="K105" s="303">
        <f t="shared" si="25"/>
        <v>0.1232816256378647</v>
      </c>
      <c r="L105" s="303">
        <f t="shared" si="25"/>
        <v>0.12804071572594222</v>
      </c>
      <c r="M105" s="303">
        <f t="shared" si="25"/>
        <v>0.12731714968542668</v>
      </c>
      <c r="N105" s="303">
        <f t="shared" si="25"/>
        <v>0.12540383336549535</v>
      </c>
      <c r="O105" s="303">
        <f t="shared" si="25"/>
        <v>0.1254010413093028</v>
      </c>
      <c r="P105" s="303">
        <f t="shared" si="25"/>
        <v>0.12283797229978519</v>
      </c>
      <c r="Q105" s="303">
        <f t="shared" si="25"/>
        <v>0.12493315344579159</v>
      </c>
      <c r="R105" s="303">
        <f t="shared" si="25"/>
        <v>0.12273542659337747</v>
      </c>
      <c r="S105" s="303">
        <f t="shared" si="25"/>
        <v>0.12273455947808469</v>
      </c>
      <c r="T105" s="303">
        <f t="shared" si="25"/>
        <v>0.12414552531518434</v>
      </c>
      <c r="U105" s="303">
        <f t="shared" si="25"/>
        <v>0.12846962109327295</v>
      </c>
      <c r="V105" s="303">
        <f t="shared" si="25"/>
        <v>0.13275830752860865</v>
      </c>
      <c r="W105" s="303">
        <f t="shared" si="25"/>
        <v>0.12313558898285436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1.6863838581928657E-2</v>
      </c>
      <c r="C106" s="304">
        <f t="shared" si="26"/>
        <v>1.6808189909946245E-2</v>
      </c>
      <c r="D106" s="304">
        <f t="shared" si="26"/>
        <v>1.694057671542858E-2</v>
      </c>
      <c r="E106" s="304">
        <f t="shared" si="26"/>
        <v>1.6932993482602621E-2</v>
      </c>
      <c r="F106" s="304">
        <f t="shared" si="26"/>
        <v>1.6482118887319392E-2</v>
      </c>
      <c r="G106" s="304">
        <f t="shared" si="26"/>
        <v>1.5938845899977388E-2</v>
      </c>
      <c r="H106" s="304">
        <f t="shared" si="26"/>
        <v>1.5710567068671029E-2</v>
      </c>
      <c r="I106" s="304">
        <f t="shared" si="26"/>
        <v>1.5404151084681928E-2</v>
      </c>
      <c r="J106" s="304">
        <f t="shared" si="26"/>
        <v>1.5677477912309785E-2</v>
      </c>
      <c r="K106" s="304">
        <f t="shared" si="26"/>
        <v>1.5105678073397194E-2</v>
      </c>
      <c r="L106" s="304">
        <f t="shared" si="26"/>
        <v>1.4283586399187732E-2</v>
      </c>
      <c r="M106" s="304">
        <f t="shared" si="26"/>
        <v>1.41419340435338E-2</v>
      </c>
      <c r="N106" s="304">
        <f t="shared" si="26"/>
        <v>1.4332260181510703E-2</v>
      </c>
      <c r="O106" s="304">
        <f t="shared" si="26"/>
        <v>1.4355860815670703E-2</v>
      </c>
      <c r="P106" s="304">
        <f t="shared" si="26"/>
        <v>1.4478354238597762E-2</v>
      </c>
      <c r="Q106" s="304">
        <f t="shared" si="26"/>
        <v>1.4352125084640061E-2</v>
      </c>
      <c r="R106" s="304">
        <f t="shared" si="26"/>
        <v>1.46738903046009E-2</v>
      </c>
      <c r="S106" s="304">
        <f t="shared" si="26"/>
        <v>1.4543165284810059E-2</v>
      </c>
      <c r="T106" s="304">
        <f t="shared" si="26"/>
        <v>1.4305344256365203E-2</v>
      </c>
      <c r="U106" s="304">
        <f t="shared" si="26"/>
        <v>1.3676944429362931E-2</v>
      </c>
      <c r="V106" s="304">
        <f t="shared" si="26"/>
        <v>1.3035500432350871E-2</v>
      </c>
      <c r="W106" s="304">
        <f t="shared" si="26"/>
        <v>1.4607462936984568E-2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6.3256113645829039E-3</v>
      </c>
      <c r="C107" s="304">
        <f t="shared" si="27"/>
        <v>6.2960678094628915E-3</v>
      </c>
      <c r="D107" s="304">
        <f t="shared" si="27"/>
        <v>6.318547042255547E-3</v>
      </c>
      <c r="E107" s="304">
        <f t="shared" si="27"/>
        <v>6.3227909023543111E-3</v>
      </c>
      <c r="F107" s="304">
        <f t="shared" si="27"/>
        <v>6.2486993096243755E-3</v>
      </c>
      <c r="G107" s="304">
        <f t="shared" si="27"/>
        <v>6.0441090696836709E-3</v>
      </c>
      <c r="H107" s="304">
        <f t="shared" si="27"/>
        <v>5.9563778665176316E-3</v>
      </c>
      <c r="I107" s="304">
        <f t="shared" si="27"/>
        <v>5.8939038497979324E-3</v>
      </c>
      <c r="J107" s="304">
        <f t="shared" si="27"/>
        <v>5.9694292551781556E-3</v>
      </c>
      <c r="K107" s="304">
        <f t="shared" si="27"/>
        <v>5.7804849482052632E-3</v>
      </c>
      <c r="L107" s="304">
        <f t="shared" si="27"/>
        <v>5.5240777862623327E-3</v>
      </c>
      <c r="M107" s="304">
        <f t="shared" si="27"/>
        <v>5.5470420667237518E-3</v>
      </c>
      <c r="N107" s="304">
        <f t="shared" si="27"/>
        <v>5.6461797347845738E-3</v>
      </c>
      <c r="O107" s="304">
        <f t="shared" si="27"/>
        <v>5.6467634897875074E-3</v>
      </c>
      <c r="P107" s="304">
        <f t="shared" si="27"/>
        <v>5.7720555715440776E-3</v>
      </c>
      <c r="Q107" s="304">
        <f t="shared" si="27"/>
        <v>5.6641986296025338E-3</v>
      </c>
      <c r="R107" s="304">
        <f t="shared" si="27"/>
        <v>5.7840937893008423E-3</v>
      </c>
      <c r="S107" s="304">
        <f t="shared" si="27"/>
        <v>5.7780928386453045E-3</v>
      </c>
      <c r="T107" s="304">
        <f t="shared" si="27"/>
        <v>5.6975427154734365E-3</v>
      </c>
      <c r="U107" s="304">
        <f t="shared" si="27"/>
        <v>5.4521656641038233E-3</v>
      </c>
      <c r="V107" s="304">
        <f t="shared" si="27"/>
        <v>5.1980053536806563E-3</v>
      </c>
      <c r="W107" s="304">
        <f t="shared" si="27"/>
        <v>5.7658459052655304E-3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8.8546317524182669E-2</v>
      </c>
      <c r="C108" s="304">
        <f t="shared" si="28"/>
        <v>8.9324002919483267E-2</v>
      </c>
      <c r="D108" s="304">
        <f t="shared" si="28"/>
        <v>8.867639688522036E-2</v>
      </c>
      <c r="E108" s="304">
        <f t="shared" si="28"/>
        <v>8.8578474355899953E-2</v>
      </c>
      <c r="F108" s="304">
        <f t="shared" si="28"/>
        <v>9.0962659900256301E-2</v>
      </c>
      <c r="G108" s="304">
        <f t="shared" si="28"/>
        <v>9.6104877242752684E-2</v>
      </c>
      <c r="H108" s="304">
        <f t="shared" si="28"/>
        <v>9.8209447759286611E-2</v>
      </c>
      <c r="I108" s="304">
        <f t="shared" si="28"/>
        <v>9.9764412716071157E-2</v>
      </c>
      <c r="J108" s="304">
        <f t="shared" si="28"/>
        <v>9.7923887651638689E-2</v>
      </c>
      <c r="K108" s="304">
        <f t="shared" si="28"/>
        <v>0.10239546261626224</v>
      </c>
      <c r="L108" s="304">
        <f t="shared" si="28"/>
        <v>0.10823305154049216</v>
      </c>
      <c r="M108" s="304">
        <f t="shared" si="28"/>
        <v>0.10762817357516911</v>
      </c>
      <c r="N108" s="304">
        <f t="shared" si="28"/>
        <v>0.10542539344920007</v>
      </c>
      <c r="O108" s="304">
        <f t="shared" si="28"/>
        <v>0.1053984170038446</v>
      </c>
      <c r="P108" s="304">
        <f t="shared" si="28"/>
        <v>0.10258756248964333</v>
      </c>
      <c r="Q108" s="304">
        <f t="shared" si="28"/>
        <v>0.10491682973154901</v>
      </c>
      <c r="R108" s="304">
        <f t="shared" si="28"/>
        <v>0.10227744249947572</v>
      </c>
      <c r="S108" s="304">
        <f t="shared" si="28"/>
        <v>0.10241330135462932</v>
      </c>
      <c r="T108" s="304">
        <f t="shared" si="28"/>
        <v>0.10414263834334569</v>
      </c>
      <c r="U108" s="304">
        <f t="shared" si="28"/>
        <v>0.10934051099980618</v>
      </c>
      <c r="V108" s="304">
        <f t="shared" si="28"/>
        <v>0.11452480174257712</v>
      </c>
      <c r="W108" s="304">
        <f t="shared" si="28"/>
        <v>0.10276228014060426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8.6018920205193639E-2</v>
      </c>
      <c r="C109" s="237">
        <f t="shared" si="29"/>
        <v>8.6774407952550717E-2</v>
      </c>
      <c r="D109" s="237">
        <f t="shared" si="29"/>
        <v>8.6145286681974437E-2</v>
      </c>
      <c r="E109" s="237">
        <f t="shared" si="29"/>
        <v>8.6050159177280594E-2</v>
      </c>
      <c r="F109" s="237">
        <f t="shared" si="29"/>
        <v>8.8366292381107506E-2</v>
      </c>
      <c r="G109" s="237">
        <f t="shared" si="29"/>
        <v>9.336173426542034E-2</v>
      </c>
      <c r="H109" s="237">
        <f t="shared" si="29"/>
        <v>9.5406233555619405E-2</v>
      </c>
      <c r="I109" s="237">
        <f t="shared" si="29"/>
        <v>9.6916814800322104E-2</v>
      </c>
      <c r="J109" s="237">
        <f t="shared" si="29"/>
        <v>9.5128824253907437E-2</v>
      </c>
      <c r="K109" s="237">
        <f t="shared" si="29"/>
        <v>9.9472766055535081E-2</v>
      </c>
      <c r="L109" s="237">
        <f t="shared" si="29"/>
        <v>0.10514373137520427</v>
      </c>
      <c r="M109" s="237">
        <f t="shared" si="29"/>
        <v>0.10455611857675229</v>
      </c>
      <c r="N109" s="237">
        <f t="shared" si="29"/>
        <v>0.10241621289593651</v>
      </c>
      <c r="O109" s="237">
        <f t="shared" si="29"/>
        <v>0.10239000644528627</v>
      </c>
      <c r="P109" s="237">
        <f t="shared" si="29"/>
        <v>9.9659382779322403E-2</v>
      </c>
      <c r="Q109" s="237">
        <f t="shared" si="29"/>
        <v>0.10192216522607221</v>
      </c>
      <c r="R109" s="237">
        <f t="shared" si="29"/>
        <v>9.9358114613303197E-2</v>
      </c>
      <c r="S109" s="237">
        <f t="shared" si="29"/>
        <v>9.9490095618808408E-2</v>
      </c>
      <c r="T109" s="237">
        <f t="shared" si="29"/>
        <v>0.10117007175558751</v>
      </c>
      <c r="U109" s="237">
        <f t="shared" si="29"/>
        <v>0.10621958037180654</v>
      </c>
      <c r="V109" s="237">
        <f t="shared" si="29"/>
        <v>0.1112558947459322</v>
      </c>
      <c r="W109" s="237">
        <f t="shared" si="29"/>
        <v>9.9829113425346616E-2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0.46792100792188163</v>
      </c>
      <c r="C113" s="324">
        <f>IF(C$5=0,0,C$5/FBT_fec!C$5)</f>
        <v>0.46766788431788403</v>
      </c>
      <c r="D113" s="324">
        <f>IF(D$5=0,0,D$5/FBT_fec!D$5)</f>
        <v>0.46549842387776424</v>
      </c>
      <c r="E113" s="324">
        <f>IF(E$5=0,0,E$5/FBT_fec!E$5)</f>
        <v>0.46592290945699172</v>
      </c>
      <c r="F113" s="324">
        <f>IF(F$5=0,0,F$5/FBT_fec!F$5)</f>
        <v>0.46771958770921229</v>
      </c>
      <c r="G113" s="324">
        <f>IF(G$5=0,0,G$5/FBT_fec!G$5)</f>
        <v>0.47006882167680797</v>
      </c>
      <c r="H113" s="324">
        <f>IF(H$5=0,0,H$5/FBT_fec!H$5)</f>
        <v>0.47161929788323848</v>
      </c>
      <c r="I113" s="324">
        <f>IF(I$5=0,0,I$5/FBT_fec!I$5)</f>
        <v>0.47503270339318515</v>
      </c>
      <c r="J113" s="324">
        <f>IF(J$5=0,0,J$5/FBT_fec!J$5)</f>
        <v>0.47148083498942983</v>
      </c>
      <c r="K113" s="324">
        <f>IF(K$5=0,0,K$5/FBT_fec!K$5)</f>
        <v>0.47750114917233555</v>
      </c>
      <c r="L113" s="324">
        <f>IF(L$5=0,0,L$5/FBT_fec!L$5)</f>
        <v>0.48507820129466261</v>
      </c>
      <c r="M113" s="324">
        <f>IF(M$5=0,0,M$5/FBT_fec!M$5)</f>
        <v>0.4872211281337116</v>
      </c>
      <c r="N113" s="324">
        <f>IF(N$5=0,0,N$5/FBT_fec!N$5)</f>
        <v>0.4862644016683102</v>
      </c>
      <c r="O113" s="324">
        <f>IF(O$5=0,0,O$5/FBT_fec!O$5)</f>
        <v>0.48590159494004043</v>
      </c>
      <c r="P113" s="324">
        <f>IF(P$5=0,0,P$5/FBT_fec!P$5)</f>
        <v>0.48564982480623131</v>
      </c>
      <c r="Q113" s="324">
        <f>IF(Q$5=0,0,Q$5/FBT_fec!Q$5)</f>
        <v>0.48466908571318634</v>
      </c>
      <c r="R113" s="324">
        <f>IF(R$5=0,0,R$5/FBT_fec!R$5)</f>
        <v>0.48198822997683788</v>
      </c>
      <c r="S113" s="324">
        <f>IF(S$5=0,0,S$5/FBT_fec!S$5)</f>
        <v>0.48440530284532002</v>
      </c>
      <c r="T113" s="324">
        <f>IF(T$5=0,0,T$5/FBT_fec!T$5)</f>
        <v>0.48580575253492403</v>
      </c>
      <c r="U113" s="324">
        <f>IF(U$5=0,0,U$5/FBT_fec!U$5)</f>
        <v>0.48987647985697008</v>
      </c>
      <c r="V113" s="324">
        <f>IF(V$5=0,0,V$5/FBT_fec!V$5)</f>
        <v>0.49308442541278186</v>
      </c>
      <c r="W113" s="324">
        <f>IF(W$5=0,0,W$5/FBT_fec!W$5)</f>
        <v>0.48587956005766741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0.46339377918872671</v>
      </c>
      <c r="C114" s="336">
        <f>IF(C$6=0,0,C$6/FBT_fec!C$6)</f>
        <v>0.4633937791887266</v>
      </c>
      <c r="D114" s="336">
        <f>IF(D$6=0,0,D$6/FBT_fec!D$6)</f>
        <v>0.46339377918872665</v>
      </c>
      <c r="E114" s="336">
        <f>IF(E$6=0,0,E$6/FBT_fec!E$6)</f>
        <v>0.46339377918872665</v>
      </c>
      <c r="F114" s="336">
        <f>IF(F$6=0,0,F$6/FBT_fec!F$6)</f>
        <v>0.4633937791887266</v>
      </c>
      <c r="G114" s="336">
        <f>IF(G$6=0,0,G$6/FBT_fec!G$6)</f>
        <v>0.46339377918872682</v>
      </c>
      <c r="H114" s="336">
        <f>IF(H$6=0,0,H$6/FBT_fec!H$6)</f>
        <v>0.46339377918872671</v>
      </c>
      <c r="I114" s="336">
        <f>IF(I$6=0,0,I$6/FBT_fec!I$6)</f>
        <v>0.46339377918872676</v>
      </c>
      <c r="J114" s="336">
        <f>IF(J$6=0,0,J$6/FBT_fec!J$6)</f>
        <v>0.4633937791887266</v>
      </c>
      <c r="K114" s="336">
        <f>IF(K$6=0,0,K$6/FBT_fec!K$6)</f>
        <v>0.46339377918872682</v>
      </c>
      <c r="L114" s="336">
        <f>IF(L$6=0,0,L$6/FBT_fec!L$6)</f>
        <v>0.46339377918872671</v>
      </c>
      <c r="M114" s="336">
        <f>IF(M$6=0,0,M$6/FBT_fec!M$6)</f>
        <v>0.4633937791887266</v>
      </c>
      <c r="N114" s="336">
        <f>IF(N$6=0,0,N$6/FBT_fec!N$6)</f>
        <v>0.46339377918872671</v>
      </c>
      <c r="O114" s="336">
        <f>IF(O$6=0,0,O$6/FBT_fec!O$6)</f>
        <v>0.46339377918872671</v>
      </c>
      <c r="P114" s="336">
        <f>IF(P$6=0,0,P$6/FBT_fec!P$6)</f>
        <v>0.46339377918872682</v>
      </c>
      <c r="Q114" s="336">
        <f>IF(Q$6=0,0,Q$6/FBT_fec!Q$6)</f>
        <v>0.46339377918872682</v>
      </c>
      <c r="R114" s="336">
        <f>IF(R$6=0,0,R$6/FBT_fec!R$6)</f>
        <v>0.46339377918872682</v>
      </c>
      <c r="S114" s="336">
        <f>IF(S$6=0,0,S$6/FBT_fec!S$6)</f>
        <v>0.4633937791887266</v>
      </c>
      <c r="T114" s="336">
        <f>IF(T$6=0,0,T$6/FBT_fec!T$6)</f>
        <v>0.46339377918872671</v>
      </c>
      <c r="U114" s="336">
        <f>IF(U$6=0,0,U$6/FBT_fec!U$6)</f>
        <v>0.46339377918872665</v>
      </c>
      <c r="V114" s="336">
        <f>IF(V$6=0,0,V$6/FBT_fec!V$6)</f>
        <v>0.46339377918872676</v>
      </c>
      <c r="W114" s="336">
        <f>IF(W$6=0,0,W$6/FBT_fec!W$6)</f>
        <v>0.46339377918872665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0.12009143047452432</v>
      </c>
      <c r="C115" s="337">
        <f>IF(C$7=0,0,C$7/FBT_fec!C$7)</f>
        <v>0.12009143047452434</v>
      </c>
      <c r="D115" s="337">
        <f>IF(D$7=0,0,D$7/FBT_fec!D$7)</f>
        <v>0.12009143047452434</v>
      </c>
      <c r="E115" s="337">
        <f>IF(E$7=0,0,E$7/FBT_fec!E$7)</f>
        <v>0.12009143047452434</v>
      </c>
      <c r="F115" s="337">
        <f>IF(F$7=0,0,F$7/FBT_fec!F$7)</f>
        <v>0.12009143047452434</v>
      </c>
      <c r="G115" s="337">
        <f>IF(G$7=0,0,G$7/FBT_fec!G$7)</f>
        <v>0.12009143047452434</v>
      </c>
      <c r="H115" s="337">
        <f>IF(H$7=0,0,H$7/FBT_fec!H$7)</f>
        <v>0.12009143047452434</v>
      </c>
      <c r="I115" s="337">
        <f>IF(I$7=0,0,I$7/FBT_fec!I$7)</f>
        <v>0.12009143047452434</v>
      </c>
      <c r="J115" s="337">
        <f>IF(J$7=0,0,J$7/FBT_fec!J$7)</f>
        <v>0.12009143047452434</v>
      </c>
      <c r="K115" s="337">
        <f>IF(K$7=0,0,K$7/FBT_fec!K$7)</f>
        <v>0.12009143047452432</v>
      </c>
      <c r="L115" s="337">
        <f>IF(L$7=0,0,L$7/FBT_fec!L$7)</f>
        <v>0.12009143047452435</v>
      </c>
      <c r="M115" s="337">
        <f>IF(M$7=0,0,M$7/FBT_fec!M$7)</f>
        <v>0.12009143047452434</v>
      </c>
      <c r="N115" s="337">
        <f>IF(N$7=0,0,N$7/FBT_fec!N$7)</f>
        <v>0.12009143047452434</v>
      </c>
      <c r="O115" s="337">
        <f>IF(O$7=0,0,O$7/FBT_fec!O$7)</f>
        <v>0.12009143047452435</v>
      </c>
      <c r="P115" s="337">
        <f>IF(P$7=0,0,P$7/FBT_fec!P$7)</f>
        <v>0.12009143047452434</v>
      </c>
      <c r="Q115" s="337">
        <f>IF(Q$7=0,0,Q$7/FBT_fec!Q$7)</f>
        <v>0.12009143047452434</v>
      </c>
      <c r="R115" s="337">
        <f>IF(R$7=0,0,R$7/FBT_fec!R$7)</f>
        <v>0.12009143047452434</v>
      </c>
      <c r="S115" s="337">
        <f>IF(S$7=0,0,S$7/FBT_fec!S$7)</f>
        <v>0.12009143047452434</v>
      </c>
      <c r="T115" s="337">
        <f>IF(T$7=0,0,T$7/FBT_fec!T$7)</f>
        <v>0.12009143047452435</v>
      </c>
      <c r="U115" s="337">
        <f>IF(U$7=0,0,U$7/FBT_fec!U$7)</f>
        <v>0.12009143047452435</v>
      </c>
      <c r="V115" s="337">
        <f>IF(V$7=0,0,V$7/FBT_fec!V$7)</f>
        <v>0.12009143047452434</v>
      </c>
      <c r="W115" s="337">
        <f>IF(W$7=0,0,W$7/FBT_fec!W$7)</f>
        <v>0.12009143047452434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0.65628016479307139</v>
      </c>
      <c r="C116" s="337">
        <f>IF(C$8=0,0,C$8/FBT_fec!C$8)</f>
        <v>0.65628016479307127</v>
      </c>
      <c r="D116" s="337">
        <f>IF(D$8=0,0,D$8/FBT_fec!D$8)</f>
        <v>0.6562801647930715</v>
      </c>
      <c r="E116" s="337">
        <f>IF(E$8=0,0,E$8/FBT_fec!E$8)</f>
        <v>0.6562801647930715</v>
      </c>
      <c r="F116" s="337">
        <f>IF(F$8=0,0,F$8/FBT_fec!F$8)</f>
        <v>0.65628016479307127</v>
      </c>
      <c r="G116" s="337">
        <f>IF(G$8=0,0,G$8/FBT_fec!G$8)</f>
        <v>0.6562801647930715</v>
      </c>
      <c r="H116" s="337">
        <f>IF(H$8=0,0,H$8/FBT_fec!H$8)</f>
        <v>0.65628016479307161</v>
      </c>
      <c r="I116" s="337">
        <f>IF(I$8=0,0,I$8/FBT_fec!I$8)</f>
        <v>0.65628016479307139</v>
      </c>
      <c r="J116" s="337">
        <f>IF(J$8=0,0,J$8/FBT_fec!J$8)</f>
        <v>0.6562801647930715</v>
      </c>
      <c r="K116" s="337">
        <f>IF(K$8=0,0,K$8/FBT_fec!K$8)</f>
        <v>0.65628016479307139</v>
      </c>
      <c r="L116" s="337">
        <f>IF(L$8=0,0,L$8/FBT_fec!L$8)</f>
        <v>0.65628016479307161</v>
      </c>
      <c r="M116" s="337">
        <f>IF(M$8=0,0,M$8/FBT_fec!M$8)</f>
        <v>0.65628016479307161</v>
      </c>
      <c r="N116" s="337">
        <f>IF(N$8=0,0,N$8/FBT_fec!N$8)</f>
        <v>0.6562801647930715</v>
      </c>
      <c r="O116" s="337">
        <f>IF(O$8=0,0,O$8/FBT_fec!O$8)</f>
        <v>0.6562801647930715</v>
      </c>
      <c r="P116" s="337">
        <f>IF(P$8=0,0,P$8/FBT_fec!P$8)</f>
        <v>0.65628016479307116</v>
      </c>
      <c r="Q116" s="337">
        <f>IF(Q$8=0,0,Q$8/FBT_fec!Q$8)</f>
        <v>0.6562801647930715</v>
      </c>
      <c r="R116" s="337">
        <f>IF(R$8=0,0,R$8/FBT_fec!R$8)</f>
        <v>0.6562801647930715</v>
      </c>
      <c r="S116" s="337">
        <f>IF(S$8=0,0,S$8/FBT_fec!S$8)</f>
        <v>0.65628016479307161</v>
      </c>
      <c r="T116" s="337">
        <f>IF(T$8=0,0,T$8/FBT_fec!T$8)</f>
        <v>0.65628016479307127</v>
      </c>
      <c r="U116" s="337">
        <f>IF(U$8=0,0,U$8/FBT_fec!U$8)</f>
        <v>0.65628016479307161</v>
      </c>
      <c r="V116" s="337">
        <f>IF(V$8=0,0,V$8/FBT_fec!V$8)</f>
        <v>0.65628016479307127</v>
      </c>
      <c r="W116" s="337">
        <f>IF(W$8=0,0,W$8/FBT_fec!W$8)</f>
        <v>0.65628016479307139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0.46379658939934554</v>
      </c>
      <c r="C117" s="337">
        <f>IF(C$9=0,0,C$9/FBT_fec!C$9)</f>
        <v>0.46379658939934548</v>
      </c>
      <c r="D117" s="337">
        <f>IF(D$9=0,0,D$9/FBT_fec!D$9)</f>
        <v>0.46379658939934537</v>
      </c>
      <c r="E117" s="337">
        <f>IF(E$9=0,0,E$9/FBT_fec!E$9)</f>
        <v>0.46379658939934548</v>
      </c>
      <c r="F117" s="337">
        <f>IF(F$9=0,0,F$9/FBT_fec!F$9)</f>
        <v>0.46379658939934526</v>
      </c>
      <c r="G117" s="337">
        <f>IF(G$9=0,0,G$9/FBT_fec!G$9)</f>
        <v>0.46379658939934554</v>
      </c>
      <c r="H117" s="337">
        <f>IF(H$9=0,0,H$9/FBT_fec!H$9)</f>
        <v>0.46379658939934554</v>
      </c>
      <c r="I117" s="337">
        <f>IF(I$9=0,0,I$9/FBT_fec!I$9)</f>
        <v>0.46379658939934565</v>
      </c>
      <c r="J117" s="337">
        <f>IF(J$9=0,0,J$9/FBT_fec!J$9)</f>
        <v>0.46379658939934543</v>
      </c>
      <c r="K117" s="337">
        <f>IF(K$9=0,0,K$9/FBT_fec!K$9)</f>
        <v>0.46379658939934548</v>
      </c>
      <c r="L117" s="337">
        <f>IF(L$9=0,0,L$9/FBT_fec!L$9)</f>
        <v>0.46379658939934548</v>
      </c>
      <c r="M117" s="337">
        <f>IF(M$9=0,0,M$9/FBT_fec!M$9)</f>
        <v>0.46379658939934548</v>
      </c>
      <c r="N117" s="337">
        <f>IF(N$9=0,0,N$9/FBT_fec!N$9)</f>
        <v>0.46379658939934543</v>
      </c>
      <c r="O117" s="337">
        <f>IF(O$9=0,0,O$9/FBT_fec!O$9)</f>
        <v>0.46379658939934548</v>
      </c>
      <c r="P117" s="337">
        <f>IF(P$9=0,0,P$9/FBT_fec!P$9)</f>
        <v>0.46379658939934559</v>
      </c>
      <c r="Q117" s="337">
        <f>IF(Q$9=0,0,Q$9/FBT_fec!Q$9)</f>
        <v>0.46379658939934548</v>
      </c>
      <c r="R117" s="337">
        <f>IF(R$9=0,0,R$9/FBT_fec!R$9)</f>
        <v>0.46379658939934554</v>
      </c>
      <c r="S117" s="337">
        <f>IF(S$9=0,0,S$9/FBT_fec!S$9)</f>
        <v>0.46379658939934548</v>
      </c>
      <c r="T117" s="337">
        <f>IF(T$9=0,0,T$9/FBT_fec!T$9)</f>
        <v>0.46379658939934543</v>
      </c>
      <c r="U117" s="337">
        <f>IF(U$9=0,0,U$9/FBT_fec!U$9)</f>
        <v>0.46379658939934548</v>
      </c>
      <c r="V117" s="337">
        <f>IF(V$9=0,0,V$9/FBT_fec!V$9)</f>
        <v>0.46379658939934532</v>
      </c>
      <c r="W117" s="337">
        <f>IF(W$9=0,0,W$9/FBT_fec!W$9)</f>
        <v>0.46379658939934565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0.70167150084897523</v>
      </c>
      <c r="C118" s="338">
        <f>IF(C$10=0,0,C$10/FBT_fec!C$10)</f>
        <v>0.70360847696718321</v>
      </c>
      <c r="D118" s="338">
        <f>IF(D$10=0,0,D$10/FBT_fec!D$10)</f>
        <v>0.70351166751766103</v>
      </c>
      <c r="E118" s="338">
        <f>IF(E$10=0,0,E$10/FBT_fec!E$10)</f>
        <v>0.7028706732377128</v>
      </c>
      <c r="F118" s="338">
        <f>IF(F$10=0,0,F$10/FBT_fec!F$10)</f>
        <v>0.71379365621598523</v>
      </c>
      <c r="G118" s="338">
        <f>IF(G$10=0,0,G$10/FBT_fec!G$10)</f>
        <v>0.72668621064422489</v>
      </c>
      <c r="H118" s="338">
        <f>IF(H$10=0,0,H$10/FBT_fec!H$10)</f>
        <v>0.73118477736618348</v>
      </c>
      <c r="I118" s="338">
        <f>IF(I$10=0,0,I$10/FBT_fec!I$10)</f>
        <v>0.73395054124412007</v>
      </c>
      <c r="J118" s="338">
        <f>IF(J$10=0,0,J$10/FBT_fec!J$10)</f>
        <v>0.73256231659738269</v>
      </c>
      <c r="K118" s="338">
        <f>IF(K$10=0,0,K$10/FBT_fec!K$10)</f>
        <v>0.73803973670078837</v>
      </c>
      <c r="L118" s="338">
        <f>IF(L$10=0,0,L$10/FBT_fec!L$10)</f>
        <v>0.74692055391001733</v>
      </c>
      <c r="M118" s="338">
        <f>IF(M$10=0,0,M$10/FBT_fec!M$10)</f>
        <v>0.74917940946383232</v>
      </c>
      <c r="N118" s="338">
        <f>IF(N$10=0,0,N$10/FBT_fec!N$10)</f>
        <v>0.74633654401731997</v>
      </c>
      <c r="O118" s="338">
        <f>IF(O$10=0,0,O$10/FBT_fec!O$10)</f>
        <v>0.74601018612767023</v>
      </c>
      <c r="P118" s="338">
        <f>IF(P$10=0,0,P$10/FBT_fec!P$10)</f>
        <v>0.74382956596854044</v>
      </c>
      <c r="Q118" s="338">
        <f>IF(Q$10=0,0,Q$10/FBT_fec!Q$10)</f>
        <v>0.74841338136929991</v>
      </c>
      <c r="R118" s="338">
        <f>IF(R$10=0,0,R$10/FBT_fec!R$10)</f>
        <v>0.74469305049414847</v>
      </c>
      <c r="S118" s="338">
        <f>IF(S$10=0,0,S$10/FBT_fec!S$10)</f>
        <v>0.74439563450367452</v>
      </c>
      <c r="T118" s="338">
        <f>IF(T$10=0,0,T$10/FBT_fec!T$10)</f>
        <v>0.74890708747949608</v>
      </c>
      <c r="U118" s="338">
        <f>IF(U$10=0,0,U$10/FBT_fec!U$10)</f>
        <v>0.75883034099893931</v>
      </c>
      <c r="V118" s="338">
        <f>IF(V$10=0,0,V$10/FBT_fec!V$10)</f>
        <v>0.76934907476467296</v>
      </c>
      <c r="W118" s="338">
        <f>IF(W$10=0,0,W$10/FBT_fec!W$10)</f>
        <v>0.73927905134841843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0.5380608214486573</v>
      </c>
      <c r="C119" s="351">
        <f>IF(C$16=0,0,C$16/FBT_fec!C$16)</f>
        <v>0.53850675373529955</v>
      </c>
      <c r="D119" s="351">
        <f>IF(D$16=0,0,D$16/FBT_fec!D$16)</f>
        <v>0.53508139063252735</v>
      </c>
      <c r="E119" s="351">
        <f>IF(E$16=0,0,E$16/FBT_fec!E$16)</f>
        <v>0.53539554119117705</v>
      </c>
      <c r="F119" s="351">
        <f>IF(F$16=0,0,F$16/FBT_fec!F$16)</f>
        <v>0.54094666911366984</v>
      </c>
      <c r="G119" s="351">
        <f>IF(G$16=0,0,G$16/FBT_fec!G$16)</f>
        <v>0.55017402132888837</v>
      </c>
      <c r="H119" s="351">
        <f>IF(H$16=0,0,H$16/FBT_fec!H$16)</f>
        <v>0.554919852470379</v>
      </c>
      <c r="I119" s="351">
        <f>IF(I$16=0,0,I$16/FBT_fec!I$16)</f>
        <v>0.5620622138320216</v>
      </c>
      <c r="J119" s="351">
        <f>IF(J$16=0,0,J$16/FBT_fec!J$16)</f>
        <v>0.55551004054258202</v>
      </c>
      <c r="K119" s="351">
        <f>IF(K$16=0,0,K$16/FBT_fec!K$16)</f>
        <v>0.56860587433394272</v>
      </c>
      <c r="L119" s="351">
        <f>IF(L$16=0,0,L$16/FBT_fec!L$16)</f>
        <v>0.58524420730561844</v>
      </c>
      <c r="M119" s="351">
        <f>IF(M$16=0,0,M$16/FBT_fec!M$16)</f>
        <v>0.58896584609958191</v>
      </c>
      <c r="N119" s="351">
        <f>IF(N$16=0,0,N$16/FBT_fec!N$16)</f>
        <v>0.58605917378758565</v>
      </c>
      <c r="O119" s="351">
        <f>IF(O$16=0,0,O$16/FBT_fec!O$16)</f>
        <v>0.58577259786989555</v>
      </c>
      <c r="P119" s="351">
        <f>IF(P$16=0,0,P$16/FBT_fec!P$16)</f>
        <v>0.58440644997648938</v>
      </c>
      <c r="Q119" s="351">
        <f>IF(Q$16=0,0,Q$16/FBT_fec!Q$16)</f>
        <v>0.58581972926745907</v>
      </c>
      <c r="R119" s="351">
        <f>IF(R$16=0,0,R$16/FBT_fec!R$16)</f>
        <v>0.57920211312741365</v>
      </c>
      <c r="S119" s="351">
        <f>IF(S$16=0,0,S$16/FBT_fec!S$16)</f>
        <v>0.58298000683951878</v>
      </c>
      <c r="T119" s="351">
        <f>IF(T$16=0,0,T$16/FBT_fec!T$16)</f>
        <v>0.58753921892130345</v>
      </c>
      <c r="U119" s="351">
        <f>IF(U$16=0,0,U$16/FBT_fec!U$16)</f>
        <v>0.59838814247806327</v>
      </c>
      <c r="V119" s="351">
        <f>IF(V$16=0,0,V$16/FBT_fec!V$16)</f>
        <v>0.60710397566748697</v>
      </c>
      <c r="W119" s="351">
        <f>IF(W$16=0,0,W$16/FBT_fec!W$16)</f>
        <v>0.58235564302830323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0.29348772079017671</v>
      </c>
      <c r="C120" s="351">
        <f>IF(C$25=0,0,C$25/FBT_fec!C$25)</f>
        <v>0.29373095658289056</v>
      </c>
      <c r="D120" s="351">
        <f>IF(D$25=0,0,D$25/FBT_fec!D$25)</f>
        <v>0.29186257670865129</v>
      </c>
      <c r="E120" s="351">
        <f>IF(E$25=0,0,E$25/FBT_fec!E$25)</f>
        <v>0.29203393155882384</v>
      </c>
      <c r="F120" s="351">
        <f>IF(F$25=0,0,F$25/FBT_fec!F$25)</f>
        <v>0.29506181951654725</v>
      </c>
      <c r="G120" s="351">
        <f>IF(G$25=0,0,G$25/FBT_fec!G$25)</f>
        <v>0.30009492072484839</v>
      </c>
      <c r="H120" s="351">
        <f>IF(H$25=0,0,H$25/FBT_fec!H$25)</f>
        <v>0.30268355589293394</v>
      </c>
      <c r="I120" s="351">
        <f>IF(I$25=0,0,I$25/FBT_fec!I$25)</f>
        <v>0.30657938936292084</v>
      </c>
      <c r="J120" s="351">
        <f>IF(J$25=0,0,J$25/FBT_fec!J$25)</f>
        <v>0.30300547665959021</v>
      </c>
      <c r="K120" s="351">
        <f>IF(K$25=0,0,K$25/FBT_fec!K$25)</f>
        <v>0.31014865872760511</v>
      </c>
      <c r="L120" s="351">
        <f>IF(L$25=0,0,L$25/FBT_fec!L$25)</f>
        <v>0.3192241130757919</v>
      </c>
      <c r="M120" s="351">
        <f>IF(M$25=0,0,M$25/FBT_fec!M$25)</f>
        <v>0.3212540978724992</v>
      </c>
      <c r="N120" s="351">
        <f>IF(N$25=0,0,N$25/FBT_fec!N$25)</f>
        <v>0.31966864024777403</v>
      </c>
      <c r="O120" s="351">
        <f>IF(O$25=0,0,O$25/FBT_fec!O$25)</f>
        <v>0.31951232611085195</v>
      </c>
      <c r="P120" s="351">
        <f>IF(P$25=0,0,P$25/FBT_fec!P$25)</f>
        <v>0.31876715453263066</v>
      </c>
      <c r="Q120" s="351">
        <f>IF(Q$25=0,0,Q$25/FBT_fec!Q$25)</f>
        <v>0.31953803414588666</v>
      </c>
      <c r="R120" s="351">
        <f>IF(R$25=0,0,R$25/FBT_fec!R$25)</f>
        <v>0.31592842534222559</v>
      </c>
      <c r="S120" s="351">
        <f>IF(S$25=0,0,S$25/FBT_fec!S$25)</f>
        <v>0.31798909463973757</v>
      </c>
      <c r="T120" s="351">
        <f>IF(T$25=0,0,T$25/FBT_fec!T$25)</f>
        <v>0.32047593759343818</v>
      </c>
      <c r="U120" s="351">
        <f>IF(U$25=0,0,U$25/FBT_fec!U$25)</f>
        <v>0.32639353226076179</v>
      </c>
      <c r="V120" s="351">
        <f>IF(V$25=0,0,V$25/FBT_fec!V$25)</f>
        <v>0.33114762309135681</v>
      </c>
      <c r="W120" s="351">
        <f>IF(W$25=0,0,W$25/FBT_fec!W$25)</f>
        <v>0.31764853256089276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0.44614425009295744</v>
      </c>
      <c r="C121" s="351">
        <f>IF(C$34=0,0,C$34/FBT_fec!C$34)</f>
        <v>0.44524650568849428</v>
      </c>
      <c r="D121" s="351">
        <f>IF(D$34=0,0,D$34/FBT_fec!D$34)</f>
        <v>0.44259691164352338</v>
      </c>
      <c r="E121" s="351">
        <f>IF(E$34=0,0,E$34/FBT_fec!E$34)</f>
        <v>0.4433040265856254</v>
      </c>
      <c r="F121" s="351">
        <f>IF(F$34=0,0,F$34/FBT_fec!F$34)</f>
        <v>0.44406769268541657</v>
      </c>
      <c r="G121" s="351">
        <f>IF(G$34=0,0,G$34/FBT_fec!G$34)</f>
        <v>0.44352580875634717</v>
      </c>
      <c r="H121" s="351">
        <f>IF(H$34=0,0,H$34/FBT_fec!H$34)</f>
        <v>0.4440850900799781</v>
      </c>
      <c r="I121" s="351">
        <f>IF(I$34=0,0,I$34/FBT_fec!I$34)</f>
        <v>0.44779988629915346</v>
      </c>
      <c r="J121" s="351">
        <f>IF(J$34=0,0,J$34/FBT_fec!J$34)</f>
        <v>0.44387898827067568</v>
      </c>
      <c r="K121" s="351">
        <f>IF(K$34=0,0,K$34/FBT_fec!K$34)</f>
        <v>0.44937891763100768</v>
      </c>
      <c r="L121" s="351">
        <f>IF(L$34=0,0,L$34/FBT_fec!L$34)</f>
        <v>0.45641754720502509</v>
      </c>
      <c r="M121" s="351">
        <f>IF(M$34=0,0,M$34/FBT_fec!M$34)</f>
        <v>0.45983701437682056</v>
      </c>
      <c r="N121" s="351">
        <f>IF(N$34=0,0,N$34/FBT_fec!N$34)</f>
        <v>0.45989389670139436</v>
      </c>
      <c r="O121" s="351">
        <f>IF(O$34=0,0,O$34/FBT_fec!O$34)</f>
        <v>0.45929664607138682</v>
      </c>
      <c r="P121" s="351">
        <f>IF(P$34=0,0,P$34/FBT_fec!P$34)</f>
        <v>0.46060431016832093</v>
      </c>
      <c r="Q121" s="351">
        <f>IF(Q$34=0,0,Q$34/FBT_fec!Q$34)</f>
        <v>0.45722475371599725</v>
      </c>
      <c r="R121" s="351">
        <f>IF(R$34=0,0,R$34/FBT_fec!R$34)</f>
        <v>0.45520550903413459</v>
      </c>
      <c r="S121" s="351">
        <f>IF(S$34=0,0,S$34/FBT_fec!S$34)</f>
        <v>0.45869494230844465</v>
      </c>
      <c r="T121" s="351">
        <f>IF(T$34=0,0,T$34/FBT_fec!T$34)</f>
        <v>0.4593003192636243</v>
      </c>
      <c r="U121" s="351">
        <f>IF(U$34=0,0,U$34/FBT_fec!U$34)</f>
        <v>0.46146735418634965</v>
      </c>
      <c r="V121" s="351">
        <f>IF(V$34=0,0,V$34/FBT_fec!V$34)</f>
        <v>0.46232859061648546</v>
      </c>
      <c r="W121" s="351">
        <f>IF(W$34=0,0,W$34/FBT_fec!W$34)</f>
        <v>0.46138208298611216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0.40099884813937708</v>
      </c>
      <c r="C122" s="351">
        <f>IF(C$45=0,0,C$45/FBT_fec!C$45)</f>
        <v>0.40033786940680566</v>
      </c>
      <c r="D122" s="351">
        <f>IF(D$45=0,0,D$45/FBT_fec!D$45)</f>
        <v>0.39844181568317044</v>
      </c>
      <c r="E122" s="351">
        <f>IF(E$45=0,0,E$45/FBT_fec!E$45)</f>
        <v>0.39890307111655532</v>
      </c>
      <c r="F122" s="351">
        <f>IF(F$45=0,0,F$45/FBT_fec!F$45)</f>
        <v>0.3983129500174275</v>
      </c>
      <c r="G122" s="351">
        <f>IF(G$45=0,0,G$45/FBT_fec!G$45)</f>
        <v>0.39759580968550945</v>
      </c>
      <c r="H122" s="351">
        <f>IF(H$45=0,0,H$45/FBT_fec!H$45)</f>
        <v>0.39805360851144805</v>
      </c>
      <c r="I122" s="351">
        <f>IF(I$45=0,0,I$45/FBT_fec!I$45)</f>
        <v>0.40051131542285001</v>
      </c>
      <c r="J122" s="351">
        <f>IF(J$45=0,0,J$45/FBT_fec!J$45)</f>
        <v>0.39781193712275037</v>
      </c>
      <c r="K122" s="351">
        <f>IF(K$45=0,0,K$45/FBT_fec!K$45)</f>
        <v>0.40179023212447584</v>
      </c>
      <c r="L122" s="351">
        <f>IF(L$45=0,0,L$45/FBT_fec!L$45)</f>
        <v>0.40648643368133336</v>
      </c>
      <c r="M122" s="351">
        <f>IF(M$45=0,0,M$45/FBT_fec!M$45)</f>
        <v>0.4086901080333547</v>
      </c>
      <c r="N122" s="351">
        <f>IF(N$45=0,0,N$45/FBT_fec!N$45)</f>
        <v>0.40875697105108394</v>
      </c>
      <c r="O122" s="351">
        <f>IF(O$45=0,0,O$45/FBT_fec!O$45)</f>
        <v>0.40853345282776732</v>
      </c>
      <c r="P122" s="351">
        <f>IF(P$45=0,0,P$45/FBT_fec!P$45)</f>
        <v>0.40930633429618596</v>
      </c>
      <c r="Q122" s="351">
        <f>IF(Q$45=0,0,Q$45/FBT_fec!Q$45)</f>
        <v>0.40707426847791106</v>
      </c>
      <c r="R122" s="351">
        <f>IF(R$45=0,0,R$45/FBT_fec!R$45)</f>
        <v>0.40553905311008986</v>
      </c>
      <c r="S122" s="351">
        <f>IF(S$45=0,0,S$45/FBT_fec!S$45)</f>
        <v>0.40816994241736798</v>
      </c>
      <c r="T122" s="351">
        <f>IF(T$45=0,0,T$45/FBT_fec!T$45)</f>
        <v>0.40856542544011443</v>
      </c>
      <c r="U122" s="351">
        <f>IF(U$45=0,0,U$45/FBT_fec!U$45)</f>
        <v>0.40996819518278627</v>
      </c>
      <c r="V122" s="351">
        <f>IF(V$45=0,0,V$45/FBT_fec!V$45)</f>
        <v>0.40981203280032746</v>
      </c>
      <c r="W122" s="351">
        <f>IF(W$45=0,0,W$45/FBT_fec!W$45)</f>
        <v>0.41033190679395803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0.6314150991271914</v>
      </c>
      <c r="C123" s="351">
        <f>IF(C$66=0,0,C$66/FBT_fec!C$66)</f>
        <v>0.63200041454004419</v>
      </c>
      <c r="D123" s="351">
        <f>IF(D$66=0,0,D$66/FBT_fec!D$66)</f>
        <v>0.63091819559751749</v>
      </c>
      <c r="E123" s="351">
        <f>IF(E$66=0,0,E$66/FBT_fec!E$66)</f>
        <v>0.63094687772200642</v>
      </c>
      <c r="F123" s="351">
        <f>IF(F$66=0,0,F$66/FBT_fec!F$66)</f>
        <v>0.63372802829624064</v>
      </c>
      <c r="G123" s="351">
        <f>IF(G$66=0,0,G$66/FBT_fec!G$66)</f>
        <v>0.63840719975619342</v>
      </c>
      <c r="H123" s="351">
        <f>IF(H$66=0,0,H$66/FBT_fec!H$66)</f>
        <v>0.64035248956467095</v>
      </c>
      <c r="I123" s="351">
        <f>IF(I$66=0,0,I$66/FBT_fec!I$66)</f>
        <v>0.64241165313464976</v>
      </c>
      <c r="J123" s="351">
        <f>IF(J$66=0,0,J$66/FBT_fec!J$66)</f>
        <v>0.64021772235864804</v>
      </c>
      <c r="K123" s="351">
        <f>IF(K$66=0,0,K$66/FBT_fec!K$66)</f>
        <v>0.64485080638827885</v>
      </c>
      <c r="L123" s="351">
        <f>IF(L$66=0,0,L$66/FBT_fec!L$66)</f>
        <v>0.65069464003803923</v>
      </c>
      <c r="M123" s="351">
        <f>IF(M$66=0,0,M$66/FBT_fec!M$66)</f>
        <v>0.65101332520837463</v>
      </c>
      <c r="N123" s="351">
        <f>IF(N$66=0,0,N$66/FBT_fec!N$66)</f>
        <v>0.64937923534415432</v>
      </c>
      <c r="O123" s="351">
        <f>IF(O$66=0,0,O$66/FBT_fec!O$66)</f>
        <v>0.64925562757968491</v>
      </c>
      <c r="P123" s="351">
        <f>IF(P$66=0,0,P$66/FBT_fec!P$66)</f>
        <v>0.64750615613337614</v>
      </c>
      <c r="Q123" s="351">
        <f>IF(Q$66=0,0,Q$66/FBT_fec!Q$66)</f>
        <v>0.64880708944912568</v>
      </c>
      <c r="R123" s="351">
        <f>IF(R$66=0,0,R$66/FBT_fec!R$66)</f>
        <v>0.64634903559393508</v>
      </c>
      <c r="S123" s="351">
        <f>IF(S$66=0,0,S$66/FBT_fec!S$66)</f>
        <v>0.64707348812169918</v>
      </c>
      <c r="T123" s="351">
        <f>IF(T$66=0,0,T$66/FBT_fec!T$66)</f>
        <v>0.64867915354962435</v>
      </c>
      <c r="U123" s="351">
        <f>IF(U$66=0,0,U$66/FBT_fec!U$66)</f>
        <v>0.65316913844552893</v>
      </c>
      <c r="V123" s="351">
        <f>IF(V$66=0,0,V$66/FBT_fec!V$66)</f>
        <v>0.65734192008536707</v>
      </c>
      <c r="W123" s="351">
        <f>IF(W$66=0,0,W$66/FBT_fec!W$66)</f>
        <v>0.64738291285439009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0.50341458426045416</v>
      </c>
      <c r="C124" s="339">
        <f>IF(C$80=0,0,C$80/FBT_fec!C$80)</f>
        <v>0.50341458426045438</v>
      </c>
      <c r="D124" s="339">
        <f>IF(D$80=0,0,D$80/FBT_fec!D$80)</f>
        <v>0.50341458426045427</v>
      </c>
      <c r="E124" s="339">
        <f>IF(E$80=0,0,E$80/FBT_fec!E$80)</f>
        <v>0.50341458426045438</v>
      </c>
      <c r="F124" s="339">
        <f>IF(F$80=0,0,F$80/FBT_fec!F$80)</f>
        <v>0.50341458426045416</v>
      </c>
      <c r="G124" s="339">
        <f>IF(G$80=0,0,G$80/FBT_fec!G$80)</f>
        <v>0.50341458426045416</v>
      </c>
      <c r="H124" s="339">
        <f>IF(H$80=0,0,H$80/FBT_fec!H$80)</f>
        <v>0.50341458426045416</v>
      </c>
      <c r="I124" s="339">
        <f>IF(I$80=0,0,I$80/FBT_fec!I$80)</f>
        <v>0.50341458426045427</v>
      </c>
      <c r="J124" s="339">
        <f>IF(J$80=0,0,J$80/FBT_fec!J$80)</f>
        <v>0.50341458426045438</v>
      </c>
      <c r="K124" s="339">
        <f>IF(K$80=0,0,K$80/FBT_fec!K$80)</f>
        <v>0.50341458426045438</v>
      </c>
      <c r="L124" s="339">
        <f>IF(L$80=0,0,L$80/FBT_fec!L$80)</f>
        <v>0.50341458426045427</v>
      </c>
      <c r="M124" s="339">
        <f>IF(M$80=0,0,M$80/FBT_fec!M$80)</f>
        <v>0.50341458426045449</v>
      </c>
      <c r="N124" s="339">
        <f>IF(N$80=0,0,N$80/FBT_fec!N$80)</f>
        <v>0.50341458426045438</v>
      </c>
      <c r="O124" s="339">
        <f>IF(O$80=0,0,O$80/FBT_fec!O$80)</f>
        <v>0.50341458426045416</v>
      </c>
      <c r="P124" s="339">
        <f>IF(P$80=0,0,P$80/FBT_fec!P$80)</f>
        <v>0.50341458426045427</v>
      </c>
      <c r="Q124" s="339">
        <f>IF(Q$80=0,0,Q$80/FBT_fec!Q$80)</f>
        <v>0.50341458426045438</v>
      </c>
      <c r="R124" s="339">
        <f>IF(R$80=0,0,R$80/FBT_fec!R$80)</f>
        <v>0.50341458426045393</v>
      </c>
      <c r="S124" s="339">
        <f>IF(S$80=0,0,S$80/FBT_fec!S$80)</f>
        <v>0.50341458426045438</v>
      </c>
      <c r="T124" s="339">
        <f>IF(T$80=0,0,T$80/FBT_fec!T$80)</f>
        <v>0.50341458426045438</v>
      </c>
      <c r="U124" s="339">
        <f>IF(U$80=0,0,U$80/FBT_fec!U$80)</f>
        <v>0.50341458426045427</v>
      </c>
      <c r="V124" s="339">
        <f>IF(V$80=0,0,V$80/FBT_fec!V$80)</f>
        <v>0.50341458426045416</v>
      </c>
      <c r="W124" s="339">
        <f>IF(W$80=0,0,W$80/FBT_fec!W$80)</f>
        <v>0.50341458426045427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IT: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6393.0273092783282</v>
      </c>
      <c r="C5" s="225">
        <v>6533.945869118681</v>
      </c>
      <c r="D5" s="225">
        <v>6916.2349005693213</v>
      </c>
      <c r="E5" s="225">
        <v>6981.921983158787</v>
      </c>
      <c r="F5" s="225">
        <v>6164.9978345976206</v>
      </c>
      <c r="G5" s="225">
        <v>5590.3806579614311</v>
      </c>
      <c r="H5" s="225">
        <v>5249.4432724811331</v>
      </c>
      <c r="I5" s="225">
        <v>4816.9536289215048</v>
      </c>
      <c r="J5" s="225">
        <v>5101.177124881011</v>
      </c>
      <c r="K5" s="225">
        <v>4409.9556282020521</v>
      </c>
      <c r="L5" s="225">
        <v>3731.897743921611</v>
      </c>
      <c r="M5" s="225">
        <v>3388.4282556015578</v>
      </c>
      <c r="N5" s="225">
        <v>3270.0731389211919</v>
      </c>
      <c r="O5" s="225">
        <v>3255.766724881169</v>
      </c>
      <c r="P5" s="225">
        <v>3171.040345080879</v>
      </c>
      <c r="Q5" s="225">
        <v>3198.8791976411312</v>
      </c>
      <c r="R5" s="225">
        <v>3452.9236041608269</v>
      </c>
      <c r="S5" s="225">
        <v>3345.815844000876</v>
      </c>
      <c r="T5" s="225">
        <v>3158.8290334810972</v>
      </c>
      <c r="U5" s="225">
        <v>2948.108769360947</v>
      </c>
      <c r="V5" s="225">
        <v>2755.0214557208392</v>
      </c>
      <c r="W5" s="225">
        <v>4186.6278541211013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112.7905836205549</v>
      </c>
      <c r="C10" s="262">
        <v>113.32968562983601</v>
      </c>
      <c r="D10" s="262">
        <v>117.8214596733814</v>
      </c>
      <c r="E10" s="262">
        <v>120.2777228956125</v>
      </c>
      <c r="F10" s="262">
        <v>103.82841240205789</v>
      </c>
      <c r="G10" s="262">
        <v>86.20509192239308</v>
      </c>
      <c r="H10" s="262">
        <v>78.704585205775146</v>
      </c>
      <c r="I10" s="262">
        <v>74.077524894210185</v>
      </c>
      <c r="J10" s="262">
        <v>77.148143732353049</v>
      </c>
      <c r="K10" s="262">
        <v>66.617668705338573</v>
      </c>
      <c r="L10" s="262">
        <v>55.704364661837587</v>
      </c>
      <c r="M10" s="262">
        <v>52.841798458439648</v>
      </c>
      <c r="N10" s="262">
        <v>53.164651906451397</v>
      </c>
      <c r="O10" s="262">
        <v>53.007246263850057</v>
      </c>
      <c r="P10" s="262">
        <v>55.710393617221222</v>
      </c>
      <c r="Q10" s="262">
        <v>51.994205130913613</v>
      </c>
      <c r="R10" s="262">
        <v>56.708205828453053</v>
      </c>
      <c r="S10" s="262">
        <v>57.640033843560452</v>
      </c>
      <c r="T10" s="262">
        <v>53.29877585884708</v>
      </c>
      <c r="U10" s="262">
        <v>46.203198831140917</v>
      </c>
      <c r="V10" s="262">
        <v>38.234044324464371</v>
      </c>
      <c r="W10" s="262">
        <v>73.985281925211893</v>
      </c>
      <c r="DA10" s="68" t="s">
        <v>2307</v>
      </c>
    </row>
    <row r="11" spans="1:105" ht="12" customHeight="1" x14ac:dyDescent="0.25">
      <c r="A11" s="37" t="s">
        <v>160</v>
      </c>
      <c r="B11" s="228">
        <v>3.7145775042689619</v>
      </c>
      <c r="C11" s="228">
        <v>3.8933234601088058</v>
      </c>
      <c r="D11" s="228">
        <v>4.1499109373399232</v>
      </c>
      <c r="E11" s="228">
        <v>4.984627695348661</v>
      </c>
      <c r="F11" s="228">
        <v>5.2585646697575497</v>
      </c>
      <c r="G11" s="228">
        <v>4.7012713562993289</v>
      </c>
      <c r="H11" s="228">
        <v>3.4502953527651909</v>
      </c>
      <c r="I11" s="228">
        <v>3.7652780242039028</v>
      </c>
      <c r="J11" s="228">
        <v>3.5165592032927129</v>
      </c>
      <c r="K11" s="228">
        <v>2.7847766730909882</v>
      </c>
      <c r="L11" s="228">
        <v>3.142734778153411</v>
      </c>
      <c r="M11" s="228">
        <v>2.1854416535436632</v>
      </c>
      <c r="N11" s="228">
        <v>1.7625752638362251</v>
      </c>
      <c r="O11" s="228">
        <v>1.7036484523480371</v>
      </c>
      <c r="P11" s="228">
        <v>2.083659172885659</v>
      </c>
      <c r="Q11" s="228">
        <v>2.09050305232488</v>
      </c>
      <c r="R11" s="228">
        <v>1.7931089280679311</v>
      </c>
      <c r="S11" s="228">
        <v>1.664454281327747</v>
      </c>
      <c r="T11" s="228">
        <v>1.47301262720297</v>
      </c>
      <c r="U11" s="228">
        <v>1.21930012796081</v>
      </c>
      <c r="V11" s="228">
        <v>1.295067426140883</v>
      </c>
      <c r="W11" s="228">
        <v>2.8385737301838532</v>
      </c>
      <c r="DA11" s="69" t="s">
        <v>2308</v>
      </c>
    </row>
    <row r="12" spans="1:105" ht="12" customHeight="1" x14ac:dyDescent="0.25">
      <c r="A12" s="37" t="s">
        <v>162</v>
      </c>
      <c r="B12" s="228">
        <v>109.0760061162859</v>
      </c>
      <c r="C12" s="228">
        <v>109.4363621697272</v>
      </c>
      <c r="D12" s="228">
        <v>113.6715487360415</v>
      </c>
      <c r="E12" s="228">
        <v>115.29309520026381</v>
      </c>
      <c r="F12" s="228">
        <v>98.569847732300389</v>
      </c>
      <c r="G12" s="228">
        <v>81.503820566093751</v>
      </c>
      <c r="H12" s="228">
        <v>75.254289853009951</v>
      </c>
      <c r="I12" s="228">
        <v>70.312246870006277</v>
      </c>
      <c r="J12" s="228">
        <v>73.631584529060333</v>
      </c>
      <c r="K12" s="228">
        <v>63.832892032247592</v>
      </c>
      <c r="L12" s="228">
        <v>52.561629883684184</v>
      </c>
      <c r="M12" s="228">
        <v>50.656356804895992</v>
      </c>
      <c r="N12" s="228">
        <v>51.402076642615178</v>
      </c>
      <c r="O12" s="228">
        <v>51.30359781150203</v>
      </c>
      <c r="P12" s="228">
        <v>53.626734444335561</v>
      </c>
      <c r="Q12" s="228">
        <v>49.903702078588744</v>
      </c>
      <c r="R12" s="228">
        <v>54.915096900385123</v>
      </c>
      <c r="S12" s="228">
        <v>55.975579562232703</v>
      </c>
      <c r="T12" s="228">
        <v>51.82576323164411</v>
      </c>
      <c r="U12" s="228">
        <v>44.98389870318011</v>
      </c>
      <c r="V12" s="228">
        <v>36.938976898323489</v>
      </c>
      <c r="W12" s="228">
        <v>71.14670819502804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405.77755503066459</v>
      </c>
      <c r="C16" s="263">
        <f t="shared" si="0"/>
        <v>412.4003686693909</v>
      </c>
      <c r="D16" s="263">
        <f t="shared" si="0"/>
        <v>440.97825031008682</v>
      </c>
      <c r="E16" s="263">
        <f t="shared" si="0"/>
        <v>444.69337392832858</v>
      </c>
      <c r="F16" s="263">
        <f t="shared" si="0"/>
        <v>401.68638316761798</v>
      </c>
      <c r="G16" s="263">
        <f t="shared" si="0"/>
        <v>345.330177316885</v>
      </c>
      <c r="H16" s="263">
        <f t="shared" si="0"/>
        <v>314.70419210073288</v>
      </c>
      <c r="I16" s="263">
        <f t="shared" si="0"/>
        <v>283.28734020604441</v>
      </c>
      <c r="J16" s="263">
        <f t="shared" si="0"/>
        <v>311.29490322236933</v>
      </c>
      <c r="K16" s="263">
        <f t="shared" si="0"/>
        <v>247.39289462065949</v>
      </c>
      <c r="L16" s="263">
        <f t="shared" si="0"/>
        <v>185.96251574463389</v>
      </c>
      <c r="M16" s="263">
        <f t="shared" si="0"/>
        <v>172.04683073977591</v>
      </c>
      <c r="N16" s="263">
        <f t="shared" si="0"/>
        <v>174.53971324409741</v>
      </c>
      <c r="O16" s="263">
        <f t="shared" si="0"/>
        <v>174.00279959036209</v>
      </c>
      <c r="P16" s="263">
        <f t="shared" si="0"/>
        <v>181.69567777281591</v>
      </c>
      <c r="Q16" s="263">
        <f t="shared" si="0"/>
        <v>175.74390814449379</v>
      </c>
      <c r="R16" s="263">
        <f t="shared" si="0"/>
        <v>200.62150186931041</v>
      </c>
      <c r="S16" s="263">
        <f t="shared" si="0"/>
        <v>193.1061015269436</v>
      </c>
      <c r="T16" s="263">
        <f t="shared" si="0"/>
        <v>176.8396243180155</v>
      </c>
      <c r="U16" s="263">
        <f t="shared" si="0"/>
        <v>147.0066101020127</v>
      </c>
      <c r="V16" s="263">
        <f t="shared" si="0"/>
        <v>121.30515381201241</v>
      </c>
      <c r="W16" s="263">
        <f t="shared" si="0"/>
        <v>233.34218644116311</v>
      </c>
      <c r="DA16" s="70"/>
    </row>
    <row r="17" spans="1:105" ht="12" customHeight="1" x14ac:dyDescent="0.25">
      <c r="A17" s="60" t="s">
        <v>2150</v>
      </c>
      <c r="B17" s="331">
        <v>405.77755503066459</v>
      </c>
      <c r="C17" s="331">
        <v>412.4003686693909</v>
      </c>
      <c r="D17" s="331">
        <v>440.97825031008682</v>
      </c>
      <c r="E17" s="331">
        <v>444.69337392832858</v>
      </c>
      <c r="F17" s="331">
        <v>401.68638316761798</v>
      </c>
      <c r="G17" s="331">
        <v>345.330177316885</v>
      </c>
      <c r="H17" s="331">
        <v>314.70419210073288</v>
      </c>
      <c r="I17" s="331">
        <v>283.28734020604441</v>
      </c>
      <c r="J17" s="331">
        <v>311.29490322236933</v>
      </c>
      <c r="K17" s="331">
        <v>247.39289462065949</v>
      </c>
      <c r="L17" s="331">
        <v>185.96251574463389</v>
      </c>
      <c r="M17" s="331">
        <v>172.04683073977591</v>
      </c>
      <c r="N17" s="331">
        <v>174.53971324409741</v>
      </c>
      <c r="O17" s="331">
        <v>174.00279959036209</v>
      </c>
      <c r="P17" s="331">
        <v>181.69567777281591</v>
      </c>
      <c r="Q17" s="331">
        <v>175.74390814449379</v>
      </c>
      <c r="R17" s="331">
        <v>200.62150186931041</v>
      </c>
      <c r="S17" s="331">
        <v>193.1061015269436</v>
      </c>
      <c r="T17" s="331">
        <v>176.8396243180155</v>
      </c>
      <c r="U17" s="331">
        <v>147.0066101020127</v>
      </c>
      <c r="V17" s="331">
        <v>121.30515381201241</v>
      </c>
      <c r="W17" s="331">
        <v>233.34218644116311</v>
      </c>
      <c r="DA17" s="72" t="s">
        <v>2313</v>
      </c>
    </row>
    <row r="18" spans="1:105" ht="12" customHeight="1" x14ac:dyDescent="0.25">
      <c r="A18" s="59" t="s">
        <v>30</v>
      </c>
      <c r="B18" s="232">
        <v>9.0245004573342698</v>
      </c>
      <c r="C18" s="232">
        <v>8.9749449485661508</v>
      </c>
      <c r="D18" s="232">
        <v>9.3816056425385632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8.2572250071550428</v>
      </c>
      <c r="C19" s="232">
        <v>8.5938377635782874</v>
      </c>
      <c r="D19" s="232">
        <v>7.9042970892869784</v>
      </c>
      <c r="E19" s="232">
        <v>9.0501388160896585</v>
      </c>
      <c r="F19" s="232">
        <v>8.6733100520896826</v>
      </c>
      <c r="G19" s="232">
        <v>8.0265804569223125</v>
      </c>
      <c r="H19" s="232">
        <v>7.425456838754477</v>
      </c>
      <c r="I19" s="232">
        <v>6.7613703928915756</v>
      </c>
      <c r="J19" s="232">
        <v>6.0884209042843729</v>
      </c>
      <c r="K19" s="232">
        <v>4.2431337686971062</v>
      </c>
      <c r="L19" s="232">
        <v>2.2641673778979121</v>
      </c>
      <c r="M19" s="232">
        <v>4.7812955105124741</v>
      </c>
      <c r="N19" s="232">
        <v>4.3830831891143829</v>
      </c>
      <c r="O19" s="232">
        <v>3.9010072782528509</v>
      </c>
      <c r="P19" s="232">
        <v>3.1473488327882762</v>
      </c>
      <c r="Q19" s="232">
        <v>2.508835035872091</v>
      </c>
      <c r="R19" s="232">
        <v>3.7131547645523471</v>
      </c>
      <c r="S19" s="232">
        <v>4.9282515121546249</v>
      </c>
      <c r="T19" s="232">
        <v>4.4407791195280648</v>
      </c>
      <c r="U19" s="232">
        <v>4.127032079316268</v>
      </c>
      <c r="V19" s="232">
        <v>3.2200710282558198</v>
      </c>
      <c r="W19" s="232">
        <v>3.6445416171078628</v>
      </c>
      <c r="DA19" s="71" t="s">
        <v>2315</v>
      </c>
    </row>
    <row r="20" spans="1:105" ht="12" customHeight="1" x14ac:dyDescent="0.25">
      <c r="A20" s="59" t="s">
        <v>160</v>
      </c>
      <c r="B20" s="232">
        <v>9.1519003556992775</v>
      </c>
      <c r="C20" s="232">
        <v>9.5052703551702145</v>
      </c>
      <c r="D20" s="232">
        <v>9.7881477968283122</v>
      </c>
      <c r="E20" s="232">
        <v>11.815105453076111</v>
      </c>
      <c r="F20" s="232">
        <v>12.29097888337035</v>
      </c>
      <c r="G20" s="232">
        <v>11.06585342242672</v>
      </c>
      <c r="H20" s="232">
        <v>8.2540274515244132</v>
      </c>
      <c r="I20" s="232">
        <v>9.4444235257269362</v>
      </c>
      <c r="J20" s="232">
        <v>8.4042597456665717</v>
      </c>
      <c r="K20" s="232">
        <v>7.220414765045966</v>
      </c>
      <c r="L20" s="232">
        <v>8.8651510730667358</v>
      </c>
      <c r="M20" s="232">
        <v>6.2578207259093297</v>
      </c>
      <c r="N20" s="232">
        <v>5.0212462613088942</v>
      </c>
      <c r="O20" s="232">
        <v>4.8541199030671969</v>
      </c>
      <c r="P20" s="232">
        <v>5.9595191078659138</v>
      </c>
      <c r="Q20" s="232">
        <v>5.8820740267845144</v>
      </c>
      <c r="R20" s="232">
        <v>4.8904094951288011</v>
      </c>
      <c r="S20" s="232">
        <v>4.6844311558094951</v>
      </c>
      <c r="T20" s="232">
        <v>4.1855573543966713</v>
      </c>
      <c r="U20" s="232">
        <v>3.556159393198862</v>
      </c>
      <c r="V20" s="232">
        <v>3.7985633326616388</v>
      </c>
      <c r="W20" s="232">
        <v>8.2894944442380343</v>
      </c>
      <c r="DA20" s="71" t="s">
        <v>2316</v>
      </c>
    </row>
    <row r="21" spans="1:105" ht="12" customHeight="1" x14ac:dyDescent="0.25">
      <c r="A21" s="59" t="s">
        <v>70</v>
      </c>
      <c r="B21" s="232">
        <v>110.6046881994443</v>
      </c>
      <c r="C21" s="232">
        <v>118.1452761205769</v>
      </c>
      <c r="D21" s="232">
        <v>145.79388702471121</v>
      </c>
      <c r="E21" s="232">
        <v>150.54792478573191</v>
      </c>
      <c r="F21" s="232">
        <v>150.33224584210441</v>
      </c>
      <c r="G21" s="232">
        <v>134.39403491735561</v>
      </c>
      <c r="H21" s="232">
        <v>118.99635928257911</v>
      </c>
      <c r="I21" s="232">
        <v>90.717773355622256</v>
      </c>
      <c r="J21" s="232">
        <v>120.82936783196681</v>
      </c>
      <c r="K21" s="232">
        <v>70.422373632408863</v>
      </c>
      <c r="L21" s="232">
        <v>26.565264280477091</v>
      </c>
      <c r="M21" s="232">
        <v>15.957674389618891</v>
      </c>
      <c r="N21" s="232">
        <v>18.700510650448731</v>
      </c>
      <c r="O21" s="232">
        <v>19.070909889439971</v>
      </c>
      <c r="P21" s="232">
        <v>19.20981543027532</v>
      </c>
      <c r="Q21" s="232">
        <v>26.938341705273231</v>
      </c>
      <c r="R21" s="232">
        <v>42.246048627440508</v>
      </c>
      <c r="S21" s="232">
        <v>25.956049519735011</v>
      </c>
      <c r="T21" s="232">
        <v>20.950663997256239</v>
      </c>
      <c r="U21" s="232">
        <v>8.1252745076249422</v>
      </c>
      <c r="V21" s="232">
        <v>5.9407759324535823</v>
      </c>
      <c r="W21" s="232">
        <v>13.63822845134553</v>
      </c>
      <c r="DA21" s="71" t="s">
        <v>2317</v>
      </c>
    </row>
    <row r="22" spans="1:105" ht="12" customHeight="1" x14ac:dyDescent="0.25">
      <c r="A22" s="59" t="s">
        <v>162</v>
      </c>
      <c r="B22" s="232">
        <v>268.73924101103182</v>
      </c>
      <c r="C22" s="232">
        <v>267.1810394814994</v>
      </c>
      <c r="D22" s="232">
        <v>268.11031275672178</v>
      </c>
      <c r="E22" s="232">
        <v>273.28020487343088</v>
      </c>
      <c r="F22" s="232">
        <v>230.38984839005369</v>
      </c>
      <c r="G22" s="232">
        <v>191.84370852018029</v>
      </c>
      <c r="H22" s="232">
        <v>180.0283485278749</v>
      </c>
      <c r="I22" s="232">
        <v>176.36377293180371</v>
      </c>
      <c r="J22" s="232">
        <v>175.9728547404516</v>
      </c>
      <c r="K22" s="232">
        <v>165.50697245450749</v>
      </c>
      <c r="L22" s="232">
        <v>148.26793301319219</v>
      </c>
      <c r="M22" s="232">
        <v>145.05004011373521</v>
      </c>
      <c r="N22" s="232">
        <v>146.43487314322539</v>
      </c>
      <c r="O22" s="232">
        <v>146.17676251960211</v>
      </c>
      <c r="P22" s="232">
        <v>153.37899440188639</v>
      </c>
      <c r="Q22" s="232">
        <v>140.41465737656401</v>
      </c>
      <c r="R22" s="232">
        <v>149.77188898218881</v>
      </c>
      <c r="S22" s="232">
        <v>157.53736933924449</v>
      </c>
      <c r="T22" s="232">
        <v>147.26262384683449</v>
      </c>
      <c r="U22" s="232">
        <v>131.19814412187259</v>
      </c>
      <c r="V22" s="232">
        <v>108.3457435186414</v>
      </c>
      <c r="W22" s="232">
        <v>207.7699219284716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338.14796252555402</v>
      </c>
      <c r="C25" s="263">
        <f t="shared" si="1"/>
        <v>343.66697389115922</v>
      </c>
      <c r="D25" s="263">
        <f t="shared" si="1"/>
        <v>367.48187525840558</v>
      </c>
      <c r="E25" s="263">
        <f t="shared" si="1"/>
        <v>370.57781160694049</v>
      </c>
      <c r="F25" s="263">
        <f t="shared" si="1"/>
        <v>334.73865263968179</v>
      </c>
      <c r="G25" s="263">
        <f t="shared" si="1"/>
        <v>287.77514776407088</v>
      </c>
      <c r="H25" s="263">
        <f t="shared" si="1"/>
        <v>262.25349341727758</v>
      </c>
      <c r="I25" s="263">
        <f t="shared" si="1"/>
        <v>236.07278350503699</v>
      </c>
      <c r="J25" s="263">
        <f t="shared" si="1"/>
        <v>259.41241935197439</v>
      </c>
      <c r="K25" s="263">
        <f t="shared" si="1"/>
        <v>206.16074551721621</v>
      </c>
      <c r="L25" s="263">
        <f t="shared" si="1"/>
        <v>154.96876312052831</v>
      </c>
      <c r="M25" s="263">
        <f t="shared" si="1"/>
        <v>143.3723589498133</v>
      </c>
      <c r="N25" s="263">
        <f t="shared" si="1"/>
        <v>145.44976103674779</v>
      </c>
      <c r="O25" s="263">
        <f t="shared" si="1"/>
        <v>145.00233299196839</v>
      </c>
      <c r="P25" s="263">
        <f t="shared" si="1"/>
        <v>151.41306481067991</v>
      </c>
      <c r="Q25" s="263">
        <f t="shared" si="1"/>
        <v>146.45325678707809</v>
      </c>
      <c r="R25" s="263">
        <f t="shared" si="1"/>
        <v>167.18458489109199</v>
      </c>
      <c r="S25" s="263">
        <f t="shared" si="1"/>
        <v>160.92175127245309</v>
      </c>
      <c r="T25" s="263">
        <f t="shared" si="1"/>
        <v>147.36635359834631</v>
      </c>
      <c r="U25" s="263">
        <f t="shared" si="1"/>
        <v>122.50550841834389</v>
      </c>
      <c r="V25" s="263">
        <f t="shared" si="1"/>
        <v>101.087628176677</v>
      </c>
      <c r="W25" s="263">
        <f t="shared" si="1"/>
        <v>194.45182203430261</v>
      </c>
      <c r="DA25" s="70"/>
    </row>
    <row r="26" spans="1:105" ht="12" customHeight="1" x14ac:dyDescent="0.25">
      <c r="A26" s="60" t="s">
        <v>2162</v>
      </c>
      <c r="B26" s="331">
        <v>338.14796252555402</v>
      </c>
      <c r="C26" s="331">
        <v>343.66697389115922</v>
      </c>
      <c r="D26" s="331">
        <v>367.48187525840558</v>
      </c>
      <c r="E26" s="331">
        <v>370.57781160694049</v>
      </c>
      <c r="F26" s="331">
        <v>334.73865263968179</v>
      </c>
      <c r="G26" s="331">
        <v>287.77514776407088</v>
      </c>
      <c r="H26" s="331">
        <v>262.25349341727758</v>
      </c>
      <c r="I26" s="331">
        <v>236.07278350503699</v>
      </c>
      <c r="J26" s="331">
        <v>259.41241935197439</v>
      </c>
      <c r="K26" s="331">
        <v>206.16074551721621</v>
      </c>
      <c r="L26" s="331">
        <v>154.96876312052831</v>
      </c>
      <c r="M26" s="331">
        <v>143.3723589498133</v>
      </c>
      <c r="N26" s="331">
        <v>145.44976103674779</v>
      </c>
      <c r="O26" s="331">
        <v>145.00233299196839</v>
      </c>
      <c r="P26" s="331">
        <v>151.41306481067991</v>
      </c>
      <c r="Q26" s="331">
        <v>146.45325678707809</v>
      </c>
      <c r="R26" s="331">
        <v>167.18458489109199</v>
      </c>
      <c r="S26" s="331">
        <v>160.92175127245309</v>
      </c>
      <c r="T26" s="331">
        <v>147.36635359834631</v>
      </c>
      <c r="U26" s="331">
        <v>122.50550841834389</v>
      </c>
      <c r="V26" s="331">
        <v>101.087628176677</v>
      </c>
      <c r="W26" s="331">
        <v>194.45182203430261</v>
      </c>
      <c r="DA26" s="72" t="s">
        <v>2321</v>
      </c>
    </row>
    <row r="27" spans="1:105" ht="12" customHeight="1" x14ac:dyDescent="0.25">
      <c r="A27" s="59" t="s">
        <v>30</v>
      </c>
      <c r="B27" s="232">
        <v>7.5204170477785608</v>
      </c>
      <c r="C27" s="232">
        <v>7.4791207904717929</v>
      </c>
      <c r="D27" s="232">
        <v>7.8180047021154699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6.8810208392958732</v>
      </c>
      <c r="C28" s="232">
        <v>7.1615314696485743</v>
      </c>
      <c r="D28" s="232">
        <v>6.5869142410724812</v>
      </c>
      <c r="E28" s="232">
        <v>7.5417823467413809</v>
      </c>
      <c r="F28" s="232">
        <v>7.2277583767414004</v>
      </c>
      <c r="G28" s="232">
        <v>6.6888170474352604</v>
      </c>
      <c r="H28" s="232">
        <v>6.1878806989620667</v>
      </c>
      <c r="I28" s="232">
        <v>5.6344753274096462</v>
      </c>
      <c r="J28" s="232">
        <v>5.0736840869036453</v>
      </c>
      <c r="K28" s="232">
        <v>3.535944807247589</v>
      </c>
      <c r="L28" s="232">
        <v>1.8868061482482601</v>
      </c>
      <c r="M28" s="232">
        <v>3.984412925427061</v>
      </c>
      <c r="N28" s="232">
        <v>3.6525693242619859</v>
      </c>
      <c r="O28" s="232">
        <v>3.2508393985440418</v>
      </c>
      <c r="P28" s="232">
        <v>2.622790693990229</v>
      </c>
      <c r="Q28" s="232">
        <v>2.0906958632267418</v>
      </c>
      <c r="R28" s="232">
        <v>3.0942956371269559</v>
      </c>
      <c r="S28" s="232">
        <v>4.1068762601288551</v>
      </c>
      <c r="T28" s="232">
        <v>3.7006492662733881</v>
      </c>
      <c r="U28" s="232">
        <v>3.439193399430224</v>
      </c>
      <c r="V28" s="232">
        <v>2.6833925235465168</v>
      </c>
      <c r="W28" s="232">
        <v>3.0371180142565541</v>
      </c>
      <c r="DA28" s="71" t="s">
        <v>2323</v>
      </c>
    </row>
    <row r="29" spans="1:105" ht="12" customHeight="1" x14ac:dyDescent="0.25">
      <c r="A29" s="59" t="s">
        <v>160</v>
      </c>
      <c r="B29" s="232">
        <v>7.6265836297494012</v>
      </c>
      <c r="C29" s="232">
        <v>7.9210586293085106</v>
      </c>
      <c r="D29" s="232">
        <v>8.1567898306902595</v>
      </c>
      <c r="E29" s="232">
        <v>9.8459212108967584</v>
      </c>
      <c r="F29" s="232">
        <v>10.242482402808619</v>
      </c>
      <c r="G29" s="232">
        <v>9.2215445186889298</v>
      </c>
      <c r="H29" s="232">
        <v>6.8783562096036794</v>
      </c>
      <c r="I29" s="232">
        <v>7.8703529381057784</v>
      </c>
      <c r="J29" s="232">
        <v>7.0035497880554773</v>
      </c>
      <c r="K29" s="232">
        <v>6.0170123042049726</v>
      </c>
      <c r="L29" s="232">
        <v>7.3876258942222819</v>
      </c>
      <c r="M29" s="232">
        <v>5.2148506049244432</v>
      </c>
      <c r="N29" s="232">
        <v>4.1843718844240776</v>
      </c>
      <c r="O29" s="232">
        <v>4.0450999192226638</v>
      </c>
      <c r="P29" s="232">
        <v>4.9662659232215933</v>
      </c>
      <c r="Q29" s="232">
        <v>4.9017283556537636</v>
      </c>
      <c r="R29" s="232">
        <v>4.0753412459406686</v>
      </c>
      <c r="S29" s="232">
        <v>3.9036926298412462</v>
      </c>
      <c r="T29" s="232">
        <v>3.487964461997227</v>
      </c>
      <c r="U29" s="232">
        <v>2.963466160999054</v>
      </c>
      <c r="V29" s="232">
        <v>3.1654694438846991</v>
      </c>
      <c r="W29" s="232">
        <v>6.9079120368650297</v>
      </c>
      <c r="DA29" s="71" t="s">
        <v>2324</v>
      </c>
    </row>
    <row r="30" spans="1:105" ht="12" customHeight="1" x14ac:dyDescent="0.25">
      <c r="A30" s="59" t="s">
        <v>70</v>
      </c>
      <c r="B30" s="232">
        <v>92.170573499536971</v>
      </c>
      <c r="C30" s="232">
        <v>98.454396767147401</v>
      </c>
      <c r="D30" s="232">
        <v>121.494905853926</v>
      </c>
      <c r="E30" s="232">
        <v>125.4566039881099</v>
      </c>
      <c r="F30" s="232">
        <v>125.276871535087</v>
      </c>
      <c r="G30" s="232">
        <v>111.9950290977964</v>
      </c>
      <c r="H30" s="232">
        <v>99.163632735482622</v>
      </c>
      <c r="I30" s="232">
        <v>75.598144463018542</v>
      </c>
      <c r="J30" s="232">
        <v>100.6911398599723</v>
      </c>
      <c r="K30" s="232">
        <v>58.685311360340727</v>
      </c>
      <c r="L30" s="232">
        <v>22.13772023373091</v>
      </c>
      <c r="M30" s="232">
        <v>13.298061991349069</v>
      </c>
      <c r="N30" s="232">
        <v>15.58375887537394</v>
      </c>
      <c r="O30" s="232">
        <v>15.892424907866641</v>
      </c>
      <c r="P30" s="232">
        <v>16.00817952522943</v>
      </c>
      <c r="Q30" s="232">
        <v>22.448618087727692</v>
      </c>
      <c r="R30" s="232">
        <v>35.205040522867087</v>
      </c>
      <c r="S30" s="232">
        <v>21.630041266445851</v>
      </c>
      <c r="T30" s="232">
        <v>17.458886664380191</v>
      </c>
      <c r="U30" s="232">
        <v>6.7710620896874554</v>
      </c>
      <c r="V30" s="232">
        <v>4.9506466103779836</v>
      </c>
      <c r="W30" s="232">
        <v>11.36519037612128</v>
      </c>
      <c r="DA30" s="71" t="s">
        <v>2325</v>
      </c>
    </row>
    <row r="31" spans="1:105" ht="12" customHeight="1" x14ac:dyDescent="0.25">
      <c r="A31" s="59" t="s">
        <v>162</v>
      </c>
      <c r="B31" s="232">
        <v>223.94936750919319</v>
      </c>
      <c r="C31" s="232">
        <v>222.65086623458291</v>
      </c>
      <c r="D31" s="232">
        <v>223.4252606306014</v>
      </c>
      <c r="E31" s="232">
        <v>227.73350406119241</v>
      </c>
      <c r="F31" s="232">
        <v>191.99154032504481</v>
      </c>
      <c r="G31" s="232">
        <v>159.86975710015031</v>
      </c>
      <c r="H31" s="232">
        <v>150.02362377322919</v>
      </c>
      <c r="I31" s="232">
        <v>146.96981077650301</v>
      </c>
      <c r="J31" s="232">
        <v>146.64404561704299</v>
      </c>
      <c r="K31" s="232">
        <v>137.92247704542299</v>
      </c>
      <c r="L31" s="232">
        <v>123.5566108443269</v>
      </c>
      <c r="M31" s="232">
        <v>120.8750334281127</v>
      </c>
      <c r="N31" s="232">
        <v>122.0290609526878</v>
      </c>
      <c r="O31" s="232">
        <v>121.81396876633509</v>
      </c>
      <c r="P31" s="232">
        <v>127.81582866823869</v>
      </c>
      <c r="Q31" s="232">
        <v>117.01221448047001</v>
      </c>
      <c r="R31" s="232">
        <v>124.8099074851573</v>
      </c>
      <c r="S31" s="232">
        <v>131.28114111603711</v>
      </c>
      <c r="T31" s="232">
        <v>122.7188532056955</v>
      </c>
      <c r="U31" s="232">
        <v>109.3317867682272</v>
      </c>
      <c r="V31" s="232">
        <v>90.288119598867794</v>
      </c>
      <c r="W31" s="232">
        <v>173.14160160705981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4600.7014231818503</v>
      </c>
      <c r="C34" s="263">
        <v>4707.4918750306178</v>
      </c>
      <c r="D34" s="263">
        <v>4978.9988904721522</v>
      </c>
      <c r="E34" s="263">
        <v>5025.8467746707383</v>
      </c>
      <c r="F34" s="263">
        <v>4386.8351587779234</v>
      </c>
      <c r="G34" s="263">
        <v>4009.2932745359722</v>
      </c>
      <c r="H34" s="263">
        <v>3781.886630205649</v>
      </c>
      <c r="I34" s="263">
        <v>3465.7588110614879</v>
      </c>
      <c r="J34" s="263">
        <v>3652.9491338299931</v>
      </c>
      <c r="K34" s="263">
        <v>3194.2578099357738</v>
      </c>
      <c r="L34" s="263">
        <v>2736.2894900406959</v>
      </c>
      <c r="M34" s="263">
        <v>2458.023912661854</v>
      </c>
      <c r="N34" s="263">
        <v>2349.280458354423</v>
      </c>
      <c r="O34" s="263">
        <v>2339.1748414344261</v>
      </c>
      <c r="P34" s="263">
        <v>2233.7045761015411</v>
      </c>
      <c r="Q34" s="263">
        <v>2276.4682516847929</v>
      </c>
      <c r="R34" s="263">
        <v>2440.1180467250588</v>
      </c>
      <c r="S34" s="263">
        <v>2356.7637054446268</v>
      </c>
      <c r="T34" s="263">
        <v>2228.4355414415591</v>
      </c>
      <c r="U34" s="263">
        <v>2108.7474003120869</v>
      </c>
      <c r="V34" s="263">
        <v>1997.257518080487</v>
      </c>
      <c r="W34" s="263">
        <v>2988.8824853888491</v>
      </c>
      <c r="DA34" s="70" t="s">
        <v>2329</v>
      </c>
    </row>
    <row r="35" spans="1:105" ht="12" customHeight="1" x14ac:dyDescent="0.25">
      <c r="A35" s="64" t="s">
        <v>30</v>
      </c>
      <c r="B35" s="231">
        <v>102.2563673762552</v>
      </c>
      <c r="C35" s="231">
        <v>102.32380218796651</v>
      </c>
      <c r="D35" s="231">
        <v>105.80472324106771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93.562390276553813</v>
      </c>
      <c r="C37" s="231">
        <v>97.978779858292896</v>
      </c>
      <c r="D37" s="231">
        <v>89.143798813620577</v>
      </c>
      <c r="E37" s="231">
        <v>102.225144994087</v>
      </c>
      <c r="F37" s="231">
        <v>94.721611371157522</v>
      </c>
      <c r="G37" s="231">
        <v>93.188829581870962</v>
      </c>
      <c r="H37" s="231">
        <v>89.23375235073415</v>
      </c>
      <c r="I37" s="231">
        <v>82.719118323361869</v>
      </c>
      <c r="J37" s="231">
        <v>71.445730843883069</v>
      </c>
      <c r="K37" s="231">
        <v>54.785984051989409</v>
      </c>
      <c r="L37" s="231">
        <v>33.315409694406803</v>
      </c>
      <c r="M37" s="231">
        <v>68.310114448538471</v>
      </c>
      <c r="N37" s="231">
        <v>58.995694974744822</v>
      </c>
      <c r="O37" s="231">
        <v>52.442478529219507</v>
      </c>
      <c r="P37" s="231">
        <v>38.692431083458793</v>
      </c>
      <c r="Q37" s="231">
        <v>32.497759769752967</v>
      </c>
      <c r="R37" s="231">
        <v>45.162337370844583</v>
      </c>
      <c r="S37" s="231">
        <v>60.14685296480932</v>
      </c>
      <c r="T37" s="231">
        <v>55.960252459322462</v>
      </c>
      <c r="U37" s="231">
        <v>59.20052276712974</v>
      </c>
      <c r="V37" s="231">
        <v>53.017624295697793</v>
      </c>
      <c r="W37" s="231">
        <v>46.682971359707963</v>
      </c>
      <c r="DA37" s="73" t="s">
        <v>2332</v>
      </c>
    </row>
    <row r="38" spans="1:105" ht="12" customHeight="1" x14ac:dyDescent="0.25">
      <c r="A38" s="64" t="s">
        <v>160</v>
      </c>
      <c r="B38" s="231">
        <v>103.699932133385</v>
      </c>
      <c r="C38" s="231">
        <v>108.37006902431921</v>
      </c>
      <c r="D38" s="231">
        <v>110.3896612313641</v>
      </c>
      <c r="E38" s="231">
        <v>133.45661239072501</v>
      </c>
      <c r="F38" s="231">
        <v>134.23033630409779</v>
      </c>
      <c r="G38" s="231">
        <v>128.47487598173191</v>
      </c>
      <c r="H38" s="231">
        <v>99.190912761272628</v>
      </c>
      <c r="I38" s="231">
        <v>115.5437938944867</v>
      </c>
      <c r="J38" s="231">
        <v>98.621381335256245</v>
      </c>
      <c r="K38" s="231">
        <v>93.22768258800923</v>
      </c>
      <c r="L38" s="231">
        <v>130.44359833336719</v>
      </c>
      <c r="M38" s="231">
        <v>89.405151604922366</v>
      </c>
      <c r="N38" s="231">
        <v>67.585281876685542</v>
      </c>
      <c r="O38" s="231">
        <v>65.255473942327455</v>
      </c>
      <c r="P38" s="231">
        <v>73.264291510825828</v>
      </c>
      <c r="Q38" s="231">
        <v>76.19242634017985</v>
      </c>
      <c r="R38" s="231">
        <v>59.481044423209013</v>
      </c>
      <c r="S38" s="231">
        <v>57.171147060443573</v>
      </c>
      <c r="T38" s="231">
        <v>52.744088352654543</v>
      </c>
      <c r="U38" s="231">
        <v>51.011596487393867</v>
      </c>
      <c r="V38" s="231">
        <v>62.542348248620357</v>
      </c>
      <c r="W38" s="231">
        <v>106.1802202807359</v>
      </c>
      <c r="DA38" s="73" t="s">
        <v>2333</v>
      </c>
    </row>
    <row r="39" spans="1:105" ht="12" customHeight="1" x14ac:dyDescent="0.25">
      <c r="A39" s="64" t="s">
        <v>70</v>
      </c>
      <c r="B39" s="231">
        <v>1253.258690996774</v>
      </c>
      <c r="C39" s="231">
        <v>1346.980280378873</v>
      </c>
      <c r="D39" s="231">
        <v>1644.2475259187111</v>
      </c>
      <c r="E39" s="231">
        <v>1700.502473223929</v>
      </c>
      <c r="F39" s="231">
        <v>1641.785256342625</v>
      </c>
      <c r="G39" s="231">
        <v>1560.318604410483</v>
      </c>
      <c r="H39" s="231">
        <v>1430.0119016841199</v>
      </c>
      <c r="I39" s="231">
        <v>1109.8481213401519</v>
      </c>
      <c r="J39" s="231">
        <v>1417.895153418918</v>
      </c>
      <c r="K39" s="231">
        <v>909.27113050057676</v>
      </c>
      <c r="L39" s="231">
        <v>390.88658894377471</v>
      </c>
      <c r="M39" s="231">
        <v>227.9864445714924</v>
      </c>
      <c r="N39" s="231">
        <v>251.70629317413341</v>
      </c>
      <c r="O39" s="231">
        <v>256.37629234507972</v>
      </c>
      <c r="P39" s="231">
        <v>236.15890679757109</v>
      </c>
      <c r="Q39" s="231">
        <v>348.94113993795492</v>
      </c>
      <c r="R39" s="231">
        <v>513.82999677569069</v>
      </c>
      <c r="S39" s="231">
        <v>316.78064525734158</v>
      </c>
      <c r="T39" s="231">
        <v>264.00872795526288</v>
      </c>
      <c r="U39" s="231">
        <v>116.5536126769145</v>
      </c>
      <c r="V39" s="231">
        <v>97.813316429343388</v>
      </c>
      <c r="W39" s="231">
        <v>174.69220963281271</v>
      </c>
      <c r="DA39" s="73" t="s">
        <v>2334</v>
      </c>
    </row>
    <row r="40" spans="1:105" ht="12" customHeight="1" x14ac:dyDescent="0.25">
      <c r="A40" s="64" t="s">
        <v>34</v>
      </c>
      <c r="B40" s="231">
        <v>2.8470669850647048</v>
      </c>
      <c r="C40" s="231">
        <v>5.6943723380957438</v>
      </c>
      <c r="D40" s="231">
        <v>5.6943723380966276</v>
      </c>
      <c r="E40" s="231">
        <v>2.8470669850653452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3045.0769754138182</v>
      </c>
      <c r="C41" s="231">
        <v>3046.1445712430709</v>
      </c>
      <c r="D41" s="231">
        <v>3023.7188089292922</v>
      </c>
      <c r="E41" s="231">
        <v>3086.815477076932</v>
      </c>
      <c r="F41" s="231">
        <v>2516.0979547600441</v>
      </c>
      <c r="G41" s="231">
        <v>2227.3109645618861</v>
      </c>
      <c r="H41" s="231">
        <v>2163.450063409522</v>
      </c>
      <c r="I41" s="231">
        <v>2157.6477775034869</v>
      </c>
      <c r="J41" s="231">
        <v>2064.9868682319361</v>
      </c>
      <c r="K41" s="231">
        <v>2136.9730127951989</v>
      </c>
      <c r="L41" s="231">
        <v>2181.643893069147</v>
      </c>
      <c r="M41" s="231">
        <v>2072.3222020368999</v>
      </c>
      <c r="N41" s="231">
        <v>1970.9931883288591</v>
      </c>
      <c r="O41" s="231">
        <v>1965.1005966178</v>
      </c>
      <c r="P41" s="231">
        <v>1885.5889467096849</v>
      </c>
      <c r="Q41" s="231">
        <v>1818.836925636906</v>
      </c>
      <c r="R41" s="231">
        <v>1821.644668155315</v>
      </c>
      <c r="S41" s="231">
        <v>1922.665060162032</v>
      </c>
      <c r="T41" s="231">
        <v>1855.7224726743191</v>
      </c>
      <c r="U41" s="231">
        <v>1881.9816683806489</v>
      </c>
      <c r="V41" s="231">
        <v>1783.8842291068261</v>
      </c>
      <c r="W41" s="231">
        <v>2661.3270841155918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729.3454126083343</v>
      </c>
      <c r="C45" s="263">
        <f t="shared" si="2"/>
        <v>746.57720292366275</v>
      </c>
      <c r="D45" s="263">
        <f t="shared" si="2"/>
        <v>790.2858212623587</v>
      </c>
      <c r="E45" s="263">
        <f t="shared" si="2"/>
        <v>796.88796035677149</v>
      </c>
      <c r="F45" s="263">
        <f t="shared" si="2"/>
        <v>731.84578431780892</v>
      </c>
      <c r="G45" s="263">
        <f t="shared" si="2"/>
        <v>672.83577909714563</v>
      </c>
      <c r="H45" s="263">
        <f t="shared" si="2"/>
        <v>633.3860075777269</v>
      </c>
      <c r="I45" s="263">
        <f t="shared" si="2"/>
        <v>588.99478238558413</v>
      </c>
      <c r="J45" s="263">
        <f t="shared" si="2"/>
        <v>624.05122547225494</v>
      </c>
      <c r="K45" s="263">
        <f t="shared" si="2"/>
        <v>539.54882425512278</v>
      </c>
      <c r="L45" s="263">
        <f t="shared" si="2"/>
        <v>461.51748964475451</v>
      </c>
      <c r="M45" s="263">
        <f t="shared" si="2"/>
        <v>430.89374822270929</v>
      </c>
      <c r="N45" s="263">
        <f t="shared" si="2"/>
        <v>419.54536691245949</v>
      </c>
      <c r="O45" s="263">
        <f t="shared" si="2"/>
        <v>417.24166169975553</v>
      </c>
      <c r="P45" s="263">
        <f t="shared" si="2"/>
        <v>418.97347515287771</v>
      </c>
      <c r="Q45" s="263">
        <f t="shared" si="2"/>
        <v>420.25673972223052</v>
      </c>
      <c r="R45" s="263">
        <f t="shared" si="2"/>
        <v>452.22654919830438</v>
      </c>
      <c r="S45" s="263">
        <f t="shared" si="2"/>
        <v>441.67906435891251</v>
      </c>
      <c r="T45" s="263">
        <f t="shared" si="2"/>
        <v>422.27240054329309</v>
      </c>
      <c r="U45" s="263">
        <f t="shared" si="2"/>
        <v>398.57060733304832</v>
      </c>
      <c r="V45" s="263">
        <f t="shared" si="2"/>
        <v>378.3285354337001</v>
      </c>
      <c r="W45" s="263">
        <f t="shared" si="2"/>
        <v>531.86428332646824</v>
      </c>
      <c r="DA45" s="70"/>
    </row>
    <row r="46" spans="1:105" ht="12" customHeight="1" x14ac:dyDescent="0.25">
      <c r="A46" s="165" t="s">
        <v>2186</v>
      </c>
      <c r="B46" s="348">
        <v>396.84892329507778</v>
      </c>
      <c r="C46" s="348">
        <v>406.36287950950629</v>
      </c>
      <c r="D46" s="348">
        <v>430.44946173793539</v>
      </c>
      <c r="E46" s="348">
        <v>433.66586557265578</v>
      </c>
      <c r="F46" s="348">
        <v>414.80558646014231</v>
      </c>
      <c r="G46" s="348">
        <v>383.08084484007651</v>
      </c>
      <c r="H46" s="348">
        <v>360.06593920987848</v>
      </c>
      <c r="I46" s="348">
        <v>338.52153244199991</v>
      </c>
      <c r="J46" s="348">
        <v>360.04957639363232</v>
      </c>
      <c r="K46" s="348">
        <v>308.69717576223672</v>
      </c>
      <c r="L46" s="348">
        <v>263.76358964181338</v>
      </c>
      <c r="M46" s="348">
        <v>253.2503311798215</v>
      </c>
      <c r="N46" s="348">
        <v>249.7609290701848</v>
      </c>
      <c r="O46" s="348">
        <v>248.18756513355501</v>
      </c>
      <c r="P46" s="348">
        <v>257.54180171838061</v>
      </c>
      <c r="Q46" s="348">
        <v>255.73450015581341</v>
      </c>
      <c r="R46" s="348">
        <v>275.87720386632992</v>
      </c>
      <c r="S46" s="348">
        <v>271.35380607269002</v>
      </c>
      <c r="T46" s="348">
        <v>261.22152459278101</v>
      </c>
      <c r="U46" s="348">
        <v>246.1696921336202</v>
      </c>
      <c r="V46" s="348">
        <v>233.9850860478908</v>
      </c>
      <c r="W46" s="348">
        <v>315.85527905720932</v>
      </c>
      <c r="DA46" s="167" t="s">
        <v>2340</v>
      </c>
    </row>
    <row r="47" spans="1:105" ht="12" customHeight="1" x14ac:dyDescent="0.25">
      <c r="A47" s="59" t="s">
        <v>30</v>
      </c>
      <c r="B47" s="232">
        <v>8.8259275195701683</v>
      </c>
      <c r="C47" s="232">
        <v>8.8435528913467003</v>
      </c>
      <c r="D47" s="232">
        <v>9.1576105992271657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8.0755350138748714</v>
      </c>
      <c r="C48" s="232">
        <v>8.4680250672734374</v>
      </c>
      <c r="D48" s="232">
        <v>7.7155742377493937</v>
      </c>
      <c r="E48" s="232">
        <v>8.825713431621228</v>
      </c>
      <c r="F48" s="232">
        <v>8.9565830794080483</v>
      </c>
      <c r="G48" s="232">
        <v>8.9040269996244561</v>
      </c>
      <c r="H48" s="232">
        <v>8.4957689087685964</v>
      </c>
      <c r="I48" s="232">
        <v>8.0796743869487866</v>
      </c>
      <c r="J48" s="232">
        <v>7.0419828426416684</v>
      </c>
      <c r="K48" s="232">
        <v>5.2945878368359116</v>
      </c>
      <c r="L48" s="232">
        <v>3.2114263068173079</v>
      </c>
      <c r="M48" s="232">
        <v>7.037994633782783</v>
      </c>
      <c r="N48" s="232">
        <v>6.2720564229077436</v>
      </c>
      <c r="O48" s="232">
        <v>5.564171957216475</v>
      </c>
      <c r="P48" s="232">
        <v>4.4611621969678321</v>
      </c>
      <c r="Q48" s="232">
        <v>3.650742040768955</v>
      </c>
      <c r="R48" s="232">
        <v>5.1060068059651176</v>
      </c>
      <c r="S48" s="232">
        <v>6.9252074094616676</v>
      </c>
      <c r="T48" s="232">
        <v>6.5597690362472161</v>
      </c>
      <c r="U48" s="232">
        <v>6.9109152009277626</v>
      </c>
      <c r="V48" s="232">
        <v>6.2111837209685614</v>
      </c>
      <c r="W48" s="232">
        <v>4.9333030047589661</v>
      </c>
      <c r="DA48" s="71" t="s">
        <v>2342</v>
      </c>
    </row>
    <row r="49" spans="1:105" ht="12" customHeight="1" x14ac:dyDescent="0.25">
      <c r="A49" s="59" t="s">
        <v>160</v>
      </c>
      <c r="B49" s="232">
        <v>8.9505241412099092</v>
      </c>
      <c r="C49" s="232">
        <v>9.3661144011727036</v>
      </c>
      <c r="D49" s="232">
        <v>9.5544461605383013</v>
      </c>
      <c r="E49" s="232">
        <v>11.522114413079301</v>
      </c>
      <c r="F49" s="232">
        <v>12.69240610966437</v>
      </c>
      <c r="G49" s="232">
        <v>12.27554600317985</v>
      </c>
      <c r="H49" s="232">
        <v>9.443770439657694</v>
      </c>
      <c r="I49" s="232">
        <v>11.28585810659583</v>
      </c>
      <c r="J49" s="232">
        <v>9.7205258743595842</v>
      </c>
      <c r="K49" s="232">
        <v>9.0096429374795353</v>
      </c>
      <c r="L49" s="232">
        <v>12.574061285340131</v>
      </c>
      <c r="M49" s="232">
        <v>9.2114174058662019</v>
      </c>
      <c r="N49" s="232">
        <v>7.1852480332702333</v>
      </c>
      <c r="O49" s="232">
        <v>6.9236368750661503</v>
      </c>
      <c r="P49" s="232">
        <v>8.4472305958426794</v>
      </c>
      <c r="Q49" s="232">
        <v>8.5593251965380261</v>
      </c>
      <c r="R49" s="232">
        <v>6.7248649058382224</v>
      </c>
      <c r="S49" s="232">
        <v>6.5825896404264466</v>
      </c>
      <c r="T49" s="232">
        <v>6.1827640586920163</v>
      </c>
      <c r="U49" s="232">
        <v>5.9549612251746007</v>
      </c>
      <c r="V49" s="232">
        <v>7.3270354994857776</v>
      </c>
      <c r="W49" s="232">
        <v>11.2207767522063</v>
      </c>
      <c r="DA49" s="71" t="s">
        <v>2343</v>
      </c>
    </row>
    <row r="50" spans="1:105" ht="12" customHeight="1" x14ac:dyDescent="0.25">
      <c r="A50" s="59" t="s">
        <v>70</v>
      </c>
      <c r="B50" s="232">
        <v>108.170969239588</v>
      </c>
      <c r="C50" s="232">
        <v>116.4156442432558</v>
      </c>
      <c r="D50" s="232">
        <v>142.31291486675121</v>
      </c>
      <c r="E50" s="232">
        <v>146.81463664645011</v>
      </c>
      <c r="F50" s="232">
        <v>155.24214415399541</v>
      </c>
      <c r="G50" s="232">
        <v>149.0856687869601</v>
      </c>
      <c r="H50" s="232">
        <v>136.14860222110849</v>
      </c>
      <c r="I50" s="232">
        <v>108.4055490574867</v>
      </c>
      <c r="J50" s="232">
        <v>139.75353355764099</v>
      </c>
      <c r="K50" s="232">
        <v>87.873129437009297</v>
      </c>
      <c r="L50" s="232">
        <v>37.679364781363333</v>
      </c>
      <c r="M50" s="232">
        <v>23.489455206200581</v>
      </c>
      <c r="N50" s="232">
        <v>26.759852112343911</v>
      </c>
      <c r="O50" s="232">
        <v>27.201646763640401</v>
      </c>
      <c r="P50" s="232">
        <v>27.228663539132569</v>
      </c>
      <c r="Q50" s="232">
        <v>39.199443233961063</v>
      </c>
      <c r="R50" s="232">
        <v>58.093084047050198</v>
      </c>
      <c r="S50" s="232">
        <v>36.473590280670557</v>
      </c>
      <c r="T50" s="232">
        <v>30.947613758512279</v>
      </c>
      <c r="U50" s="232">
        <v>13.60616589046699</v>
      </c>
      <c r="V50" s="232">
        <v>11.45914187537792</v>
      </c>
      <c r="W50" s="232">
        <v>18.460898644368768</v>
      </c>
      <c r="DA50" s="71" t="s">
        <v>2344</v>
      </c>
    </row>
    <row r="51" spans="1:105" ht="12" customHeight="1" x14ac:dyDescent="0.25">
      <c r="A51" s="59" t="s">
        <v>162</v>
      </c>
      <c r="B51" s="232">
        <v>262.82596738083481</v>
      </c>
      <c r="C51" s="232">
        <v>263.26954290645767</v>
      </c>
      <c r="D51" s="232">
        <v>261.7089158736693</v>
      </c>
      <c r="E51" s="232">
        <v>266.50340108150522</v>
      </c>
      <c r="F51" s="232">
        <v>237.91445311707449</v>
      </c>
      <c r="G51" s="232">
        <v>212.81560305031201</v>
      </c>
      <c r="H51" s="232">
        <v>205.97779764034371</v>
      </c>
      <c r="I51" s="232">
        <v>210.75045089096861</v>
      </c>
      <c r="J51" s="232">
        <v>203.53353411898999</v>
      </c>
      <c r="K51" s="232">
        <v>206.51981555091189</v>
      </c>
      <c r="L51" s="232">
        <v>210.2987372682926</v>
      </c>
      <c r="M51" s="232">
        <v>213.51146393397201</v>
      </c>
      <c r="N51" s="232">
        <v>209.54377250166289</v>
      </c>
      <c r="O51" s="232">
        <v>208.49810953763199</v>
      </c>
      <c r="P51" s="232">
        <v>217.4047453864375</v>
      </c>
      <c r="Q51" s="232">
        <v>204.3249896845453</v>
      </c>
      <c r="R51" s="232">
        <v>205.95324810747641</v>
      </c>
      <c r="S51" s="232">
        <v>221.37241874213129</v>
      </c>
      <c r="T51" s="232">
        <v>217.53137773932951</v>
      </c>
      <c r="U51" s="232">
        <v>219.69764981705089</v>
      </c>
      <c r="V51" s="232">
        <v>208.98772495205861</v>
      </c>
      <c r="W51" s="232">
        <v>281.24030065587527</v>
      </c>
      <c r="DA51" s="71" t="s">
        <v>2345</v>
      </c>
    </row>
    <row r="52" spans="1:105" ht="12" customHeight="1" x14ac:dyDescent="0.25">
      <c r="A52" s="165" t="s">
        <v>2193</v>
      </c>
      <c r="B52" s="348">
        <v>332.49648931325652</v>
      </c>
      <c r="C52" s="348">
        <v>340.21432341415652</v>
      </c>
      <c r="D52" s="348">
        <v>359.8363595244233</v>
      </c>
      <c r="E52" s="348">
        <v>363.22209478411571</v>
      </c>
      <c r="F52" s="348">
        <v>317.04019785766661</v>
      </c>
      <c r="G52" s="348">
        <v>289.75493425706918</v>
      </c>
      <c r="H52" s="348">
        <v>273.32006836784842</v>
      </c>
      <c r="I52" s="348">
        <v>250.47324994358419</v>
      </c>
      <c r="J52" s="348">
        <v>264.00164907862262</v>
      </c>
      <c r="K52" s="348">
        <v>230.851648492886</v>
      </c>
      <c r="L52" s="348">
        <v>197.75390000294109</v>
      </c>
      <c r="M52" s="348">
        <v>177.64341704288779</v>
      </c>
      <c r="N52" s="348">
        <v>169.78443784227471</v>
      </c>
      <c r="O52" s="348">
        <v>169.05409656620051</v>
      </c>
      <c r="P52" s="348">
        <v>161.4316734344971</v>
      </c>
      <c r="Q52" s="348">
        <v>164.52223956641711</v>
      </c>
      <c r="R52" s="348">
        <v>176.34934533197449</v>
      </c>
      <c r="S52" s="348">
        <v>170.32525828622249</v>
      </c>
      <c r="T52" s="348">
        <v>161.05087595051211</v>
      </c>
      <c r="U52" s="348">
        <v>152.40091519942811</v>
      </c>
      <c r="V52" s="348">
        <v>144.34344938580929</v>
      </c>
      <c r="W52" s="348">
        <v>216.0090042692589</v>
      </c>
      <c r="DA52" s="167" t="s">
        <v>2346</v>
      </c>
    </row>
    <row r="53" spans="1:105" ht="12" customHeight="1" x14ac:dyDescent="0.25">
      <c r="A53" s="64" t="s">
        <v>30</v>
      </c>
      <c r="B53" s="231">
        <v>7.3901520735977497</v>
      </c>
      <c r="C53" s="231">
        <v>7.3950256431014187</v>
      </c>
      <c r="D53" s="231">
        <v>7.646594680792262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6.7618311725162492</v>
      </c>
      <c r="C55" s="231">
        <v>7.0810072929158059</v>
      </c>
      <c r="D55" s="231">
        <v>6.4424959203453431</v>
      </c>
      <c r="E55" s="231">
        <v>7.3878956062672181</v>
      </c>
      <c r="F55" s="231">
        <v>6.8456090378546692</v>
      </c>
      <c r="G55" s="231">
        <v>6.7348336327712017</v>
      </c>
      <c r="H55" s="231">
        <v>6.4489969367209934</v>
      </c>
      <c r="I55" s="231">
        <v>5.9781789583258877</v>
      </c>
      <c r="J55" s="231">
        <v>5.1634419400295881</v>
      </c>
      <c r="K55" s="231">
        <v>3.9594282882761469</v>
      </c>
      <c r="L55" s="231">
        <v>2.407732157450472</v>
      </c>
      <c r="M55" s="231">
        <v>4.9368283549723513</v>
      </c>
      <c r="N55" s="231">
        <v>4.2636675713965442</v>
      </c>
      <c r="O55" s="231">
        <v>3.790061209795248</v>
      </c>
      <c r="P55" s="231">
        <v>2.796333931478574</v>
      </c>
      <c r="Q55" s="231">
        <v>2.3486399225002148</v>
      </c>
      <c r="R55" s="231">
        <v>3.263919399186181</v>
      </c>
      <c r="S55" s="231">
        <v>4.3468627095145571</v>
      </c>
      <c r="T55" s="231">
        <v>4.0442936353257029</v>
      </c>
      <c r="U55" s="231">
        <v>4.2784706450188859</v>
      </c>
      <c r="V55" s="231">
        <v>3.8316274690690681</v>
      </c>
      <c r="W55" s="231">
        <v>3.373816872706167</v>
      </c>
      <c r="DA55" s="73" t="s">
        <v>2349</v>
      </c>
    </row>
    <row r="56" spans="1:105" ht="12" customHeight="1" x14ac:dyDescent="0.25">
      <c r="A56" s="64" t="s">
        <v>160</v>
      </c>
      <c r="B56" s="231">
        <v>7.4944796901267248</v>
      </c>
      <c r="C56" s="231">
        <v>7.8319943380070924</v>
      </c>
      <c r="D56" s="231">
        <v>7.9779519337996101</v>
      </c>
      <c r="E56" s="231">
        <v>9.6450195337534232</v>
      </c>
      <c r="F56" s="231">
        <v>9.7009371996114755</v>
      </c>
      <c r="G56" s="231">
        <v>9.2849853315059203</v>
      </c>
      <c r="H56" s="231">
        <v>7.1686091383194377</v>
      </c>
      <c r="I56" s="231">
        <v>8.350445355630459</v>
      </c>
      <c r="J56" s="231">
        <v>7.1274486320649268</v>
      </c>
      <c r="K56" s="231">
        <v>6.7376415715944296</v>
      </c>
      <c r="L56" s="231">
        <v>9.4272665208595559</v>
      </c>
      <c r="M56" s="231">
        <v>6.4613841022956446</v>
      </c>
      <c r="N56" s="231">
        <v>4.8844441067212818</v>
      </c>
      <c r="O56" s="231">
        <v>4.7160669642610182</v>
      </c>
      <c r="P56" s="231">
        <v>5.2948708204857011</v>
      </c>
      <c r="Q56" s="231">
        <v>5.506489541511665</v>
      </c>
      <c r="R56" s="231">
        <v>4.298744176648805</v>
      </c>
      <c r="S56" s="231">
        <v>4.1318059876319042</v>
      </c>
      <c r="T56" s="231">
        <v>3.811858800686331</v>
      </c>
      <c r="U56" s="231">
        <v>3.6866501835697361</v>
      </c>
      <c r="V56" s="231">
        <v>4.5199871309387101</v>
      </c>
      <c r="W56" s="231">
        <v>7.6737321617876848</v>
      </c>
      <c r="DA56" s="73" t="s">
        <v>2350</v>
      </c>
    </row>
    <row r="57" spans="1:105" ht="12" customHeight="1" x14ac:dyDescent="0.25">
      <c r="A57" s="64" t="s">
        <v>70</v>
      </c>
      <c r="B57" s="231">
        <v>90.574040049215299</v>
      </c>
      <c r="C57" s="231">
        <v>97.347376672493681</v>
      </c>
      <c r="D57" s="231">
        <v>118.8311258746881</v>
      </c>
      <c r="E57" s="231">
        <v>122.8967173497704</v>
      </c>
      <c r="F57" s="231">
        <v>118.6531756200451</v>
      </c>
      <c r="G57" s="231">
        <v>112.7655134416097</v>
      </c>
      <c r="H57" s="231">
        <v>103.34814047926319</v>
      </c>
      <c r="I57" s="231">
        <v>80.2096398077706</v>
      </c>
      <c r="J57" s="231">
        <v>102.47245308086519</v>
      </c>
      <c r="K57" s="231">
        <v>65.713775121760975</v>
      </c>
      <c r="L57" s="231">
        <v>28.24969642423628</v>
      </c>
      <c r="M57" s="231">
        <v>16.476768531222351</v>
      </c>
      <c r="N57" s="231">
        <v>18.19102156830937</v>
      </c>
      <c r="O57" s="231">
        <v>18.528526263052552</v>
      </c>
      <c r="P57" s="231">
        <v>17.067399121924119</v>
      </c>
      <c r="Q57" s="231">
        <v>25.218264202438721</v>
      </c>
      <c r="R57" s="231">
        <v>37.134917986831958</v>
      </c>
      <c r="S57" s="231">
        <v>22.893998706312249</v>
      </c>
      <c r="T57" s="231">
        <v>19.08012868448078</v>
      </c>
      <c r="U57" s="231">
        <v>8.4234257925499243</v>
      </c>
      <c r="V57" s="231">
        <v>7.0690491143306344</v>
      </c>
      <c r="W57" s="231">
        <v>12.625150182668101</v>
      </c>
      <c r="DA57" s="73" t="s">
        <v>2351</v>
      </c>
    </row>
    <row r="58" spans="1:105" ht="12" customHeight="1" x14ac:dyDescent="0.25">
      <c r="A58" s="64" t="s">
        <v>34</v>
      </c>
      <c r="B58" s="231">
        <v>0.2057598810050566</v>
      </c>
      <c r="C58" s="231">
        <v>0.4115369890597913</v>
      </c>
      <c r="D58" s="231">
        <v>0.4115369890598552</v>
      </c>
      <c r="E58" s="231">
        <v>0.20575988100510281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220.07022644679549</v>
      </c>
      <c r="C59" s="231">
        <v>220.14738247857869</v>
      </c>
      <c r="D59" s="231">
        <v>218.5266541257381</v>
      </c>
      <c r="E59" s="231">
        <v>223.08670241331961</v>
      </c>
      <c r="F59" s="231">
        <v>181.84047600015529</v>
      </c>
      <c r="G59" s="231">
        <v>160.9696018511824</v>
      </c>
      <c r="H59" s="231">
        <v>156.35432181354469</v>
      </c>
      <c r="I59" s="231">
        <v>155.93498582185731</v>
      </c>
      <c r="J59" s="231">
        <v>149.23830542566299</v>
      </c>
      <c r="K59" s="231">
        <v>154.4408035112545</v>
      </c>
      <c r="L59" s="231">
        <v>157.66920490039479</v>
      </c>
      <c r="M59" s="231">
        <v>149.76843605439751</v>
      </c>
      <c r="N59" s="231">
        <v>142.44530459584749</v>
      </c>
      <c r="O59" s="231">
        <v>142.01944212909169</v>
      </c>
      <c r="P59" s="231">
        <v>136.27306956060869</v>
      </c>
      <c r="Q59" s="231">
        <v>131.4488458999665</v>
      </c>
      <c r="R59" s="231">
        <v>131.65176376930759</v>
      </c>
      <c r="S59" s="231">
        <v>138.95259088276379</v>
      </c>
      <c r="T59" s="231">
        <v>134.11459483001931</v>
      </c>
      <c r="U59" s="231">
        <v>136.01236857828951</v>
      </c>
      <c r="V59" s="231">
        <v>128.9227856714709</v>
      </c>
      <c r="W59" s="231">
        <v>192.33630505209689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206.2643723113672</v>
      </c>
      <c r="C66" s="263">
        <f t="shared" si="3"/>
        <v>210.47976297401368</v>
      </c>
      <c r="D66" s="263">
        <f t="shared" si="3"/>
        <v>220.6686035929373</v>
      </c>
      <c r="E66" s="263">
        <f t="shared" si="3"/>
        <v>223.63833970039545</v>
      </c>
      <c r="F66" s="263">
        <f t="shared" si="3"/>
        <v>206.06344329253068</v>
      </c>
      <c r="G66" s="263">
        <f t="shared" si="3"/>
        <v>188.94118732496531</v>
      </c>
      <c r="H66" s="263">
        <f t="shared" si="3"/>
        <v>178.50836397397222</v>
      </c>
      <c r="I66" s="263">
        <f t="shared" si="3"/>
        <v>168.76238686914098</v>
      </c>
      <c r="J66" s="263">
        <f t="shared" si="3"/>
        <v>176.32129927206674</v>
      </c>
      <c r="K66" s="263">
        <f t="shared" si="3"/>
        <v>155.97768516794036</v>
      </c>
      <c r="L66" s="263">
        <f t="shared" si="3"/>
        <v>137.45512070916118</v>
      </c>
      <c r="M66" s="263">
        <f t="shared" si="3"/>
        <v>131.2496065689667</v>
      </c>
      <c r="N66" s="263">
        <f t="shared" si="3"/>
        <v>128.09318746701382</v>
      </c>
      <c r="O66" s="263">
        <f t="shared" si="3"/>
        <v>127.33784290080672</v>
      </c>
      <c r="P66" s="263">
        <f t="shared" si="3"/>
        <v>129.54315762574305</v>
      </c>
      <c r="Q66" s="263">
        <f t="shared" si="3"/>
        <v>127.96283617162207</v>
      </c>
      <c r="R66" s="263">
        <f t="shared" si="3"/>
        <v>136.06471564860809</v>
      </c>
      <c r="S66" s="263">
        <f t="shared" si="3"/>
        <v>135.70518755438027</v>
      </c>
      <c r="T66" s="263">
        <f t="shared" si="3"/>
        <v>130.61633772103679</v>
      </c>
      <c r="U66" s="263">
        <f t="shared" si="3"/>
        <v>125.0754443643151</v>
      </c>
      <c r="V66" s="263">
        <f t="shared" si="3"/>
        <v>118.80857589349731</v>
      </c>
      <c r="W66" s="263">
        <f t="shared" si="3"/>
        <v>164.10179500510719</v>
      </c>
      <c r="DA66" s="70"/>
    </row>
    <row r="67" spans="1:105" ht="12" customHeight="1" x14ac:dyDescent="0.25">
      <c r="A67" s="165" t="s">
        <v>2212</v>
      </c>
      <c r="B67" s="348">
        <v>143.63345465679259</v>
      </c>
      <c r="C67" s="348">
        <v>146.3950704749482</v>
      </c>
      <c r="D67" s="348">
        <v>152.8877934886138</v>
      </c>
      <c r="E67" s="348">
        <v>155.2197733698695</v>
      </c>
      <c r="F67" s="348">
        <v>146.343960039563</v>
      </c>
      <c r="G67" s="348">
        <v>134.36131051199939</v>
      </c>
      <c r="H67" s="348">
        <v>127.0242513728263</v>
      </c>
      <c r="I67" s="348">
        <v>121.5818300930642</v>
      </c>
      <c r="J67" s="348">
        <v>126.59245678634279</v>
      </c>
      <c r="K67" s="348">
        <v>112.493164122189</v>
      </c>
      <c r="L67" s="348">
        <v>100.20507860334401</v>
      </c>
      <c r="M67" s="348">
        <v>97.787688677231586</v>
      </c>
      <c r="N67" s="348">
        <v>96.111631308358184</v>
      </c>
      <c r="O67" s="348">
        <v>95.493857952048742</v>
      </c>
      <c r="P67" s="348">
        <v>99.134975372153576</v>
      </c>
      <c r="Q67" s="348">
        <v>96.972497416729098</v>
      </c>
      <c r="R67" s="348">
        <v>102.8465564171004</v>
      </c>
      <c r="S67" s="348">
        <v>103.6217594007428</v>
      </c>
      <c r="T67" s="348">
        <v>100.2798846334057</v>
      </c>
      <c r="U67" s="348">
        <v>96.368346764422839</v>
      </c>
      <c r="V67" s="348">
        <v>91.619228086752059</v>
      </c>
      <c r="W67" s="348">
        <v>123.41311830064851</v>
      </c>
      <c r="DA67" s="167" t="s">
        <v>2360</v>
      </c>
    </row>
    <row r="68" spans="1:105" ht="12" customHeight="1" x14ac:dyDescent="0.25">
      <c r="A68" s="165" t="s">
        <v>2214</v>
      </c>
      <c r="B68" s="348">
        <v>62.630917654574617</v>
      </c>
      <c r="C68" s="348">
        <v>64.084692499065468</v>
      </c>
      <c r="D68" s="348">
        <v>67.780810104323507</v>
      </c>
      <c r="E68" s="348">
        <v>68.418566330525948</v>
      </c>
      <c r="F68" s="348">
        <v>59.71948325296767</v>
      </c>
      <c r="G68" s="348">
        <v>54.579876812965921</v>
      </c>
      <c r="H68" s="348">
        <v>51.484112601145917</v>
      </c>
      <c r="I68" s="348">
        <v>47.180556776076777</v>
      </c>
      <c r="J68" s="348">
        <v>49.728842485723938</v>
      </c>
      <c r="K68" s="348">
        <v>43.484521045751372</v>
      </c>
      <c r="L68" s="348">
        <v>37.250042105817158</v>
      </c>
      <c r="M68" s="348">
        <v>33.461917891735112</v>
      </c>
      <c r="N68" s="348">
        <v>31.981556158655629</v>
      </c>
      <c r="O68" s="348">
        <v>31.843984948757981</v>
      </c>
      <c r="P68" s="348">
        <v>30.408182253589469</v>
      </c>
      <c r="Q68" s="348">
        <v>30.990338754892971</v>
      </c>
      <c r="R68" s="348">
        <v>33.218159231507677</v>
      </c>
      <c r="S68" s="348">
        <v>32.083428153637477</v>
      </c>
      <c r="T68" s="348">
        <v>30.336453087631089</v>
      </c>
      <c r="U68" s="348">
        <v>28.707097599892268</v>
      </c>
      <c r="V68" s="348">
        <v>27.189347806745239</v>
      </c>
      <c r="W68" s="348">
        <v>40.6886767044587</v>
      </c>
      <c r="DA68" s="167" t="s">
        <v>2361</v>
      </c>
    </row>
    <row r="69" spans="1:105" ht="12" customHeight="1" x14ac:dyDescent="0.25">
      <c r="A69" s="64" t="s">
        <v>30</v>
      </c>
      <c r="B69" s="231">
        <v>1.3920508061070549</v>
      </c>
      <c r="C69" s="231">
        <v>1.392968819199158</v>
      </c>
      <c r="D69" s="231">
        <v>1.440355784747573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1.273696730557077</v>
      </c>
      <c r="C71" s="231">
        <v>1.333818548250068</v>
      </c>
      <c r="D71" s="231">
        <v>1.2135449379043859</v>
      </c>
      <c r="E71" s="231">
        <v>1.3916257651694479</v>
      </c>
      <c r="F71" s="231">
        <v>1.289477602698387</v>
      </c>
      <c r="G71" s="231">
        <v>1.268611321408426</v>
      </c>
      <c r="H71" s="231">
        <v>1.214769506085948</v>
      </c>
      <c r="I71" s="231">
        <v>1.1260835710973971</v>
      </c>
      <c r="J71" s="231">
        <v>0.97261510227704173</v>
      </c>
      <c r="K71" s="231">
        <v>0.74582028698830449</v>
      </c>
      <c r="L71" s="231">
        <v>0.45353403519842678</v>
      </c>
      <c r="M71" s="231">
        <v>0.9299288868091965</v>
      </c>
      <c r="N71" s="231">
        <v>0.80312851760378134</v>
      </c>
      <c r="O71" s="231">
        <v>0.71391734699744291</v>
      </c>
      <c r="P71" s="231">
        <v>0.52673326133114406</v>
      </c>
      <c r="Q71" s="231">
        <v>0.44240308789477722</v>
      </c>
      <c r="R71" s="231">
        <v>0.61481030233977929</v>
      </c>
      <c r="S71" s="231">
        <v>0.81879962395288042</v>
      </c>
      <c r="T71" s="231">
        <v>0.76180600333004922</v>
      </c>
      <c r="U71" s="231">
        <v>0.80591690820300321</v>
      </c>
      <c r="V71" s="231">
        <v>0.72174700248392409</v>
      </c>
      <c r="W71" s="231">
        <v>0.63551121147927758</v>
      </c>
      <c r="DA71" s="73" t="s">
        <v>2364</v>
      </c>
    </row>
    <row r="72" spans="1:105" ht="12" customHeight="1" x14ac:dyDescent="0.25">
      <c r="A72" s="64" t="s">
        <v>160</v>
      </c>
      <c r="B72" s="231">
        <v>1.4117025455086349</v>
      </c>
      <c r="C72" s="231">
        <v>1.475278711868371</v>
      </c>
      <c r="D72" s="231">
        <v>1.5027721094137769</v>
      </c>
      <c r="E72" s="231">
        <v>1.816790383089288</v>
      </c>
      <c r="F72" s="231">
        <v>1.8273233506193369</v>
      </c>
      <c r="G72" s="231">
        <v>1.7489723062116409</v>
      </c>
      <c r="H72" s="231">
        <v>1.350319726885655</v>
      </c>
      <c r="I72" s="231">
        <v>1.572937075298811</v>
      </c>
      <c r="J72" s="231">
        <v>1.3425665013307899</v>
      </c>
      <c r="K72" s="231">
        <v>1.2691402406327461</v>
      </c>
      <c r="L72" s="231">
        <v>1.775773195064958</v>
      </c>
      <c r="M72" s="231">
        <v>1.217102822593086</v>
      </c>
      <c r="N72" s="231">
        <v>0.92006149378683433</v>
      </c>
      <c r="O72" s="231">
        <v>0.88834502373891755</v>
      </c>
      <c r="P72" s="231">
        <v>0.9973717889003535</v>
      </c>
      <c r="Q72" s="231">
        <v>1.037233487043749</v>
      </c>
      <c r="R72" s="231">
        <v>0.8097357451859245</v>
      </c>
      <c r="S72" s="231">
        <v>0.77829032454008151</v>
      </c>
      <c r="T72" s="231">
        <v>0.71802326439520914</v>
      </c>
      <c r="U72" s="231">
        <v>0.6944382617250473</v>
      </c>
      <c r="V72" s="231">
        <v>0.85141031829316416</v>
      </c>
      <c r="W72" s="231">
        <v>1.4454675540209481</v>
      </c>
      <c r="DA72" s="73" t="s">
        <v>2365</v>
      </c>
    </row>
    <row r="73" spans="1:105" ht="12" customHeight="1" x14ac:dyDescent="0.25">
      <c r="A73" s="64" t="s">
        <v>70</v>
      </c>
      <c r="B73" s="231">
        <v>17.061038014810642</v>
      </c>
      <c r="C73" s="231">
        <v>18.336901977090221</v>
      </c>
      <c r="D73" s="231">
        <v>22.383702380827678</v>
      </c>
      <c r="E73" s="231">
        <v>23.149520165607719</v>
      </c>
      <c r="F73" s="231">
        <v>22.350182665271671</v>
      </c>
      <c r="G73" s="231">
        <v>21.241149346341981</v>
      </c>
      <c r="H73" s="231">
        <v>19.467239757866739</v>
      </c>
      <c r="I73" s="231">
        <v>15.10874101642216</v>
      </c>
      <c r="J73" s="231">
        <v>19.302290331021691</v>
      </c>
      <c r="K73" s="231">
        <v>12.37821802847575</v>
      </c>
      <c r="L73" s="231">
        <v>5.3212724566428466</v>
      </c>
      <c r="M73" s="231">
        <v>3.103657230257951</v>
      </c>
      <c r="N73" s="231">
        <v>3.4265636195153388</v>
      </c>
      <c r="O73" s="231">
        <v>3.4901379110459092</v>
      </c>
      <c r="P73" s="231">
        <v>3.2149117459580072</v>
      </c>
      <c r="Q73" s="231">
        <v>4.7502547528139427</v>
      </c>
      <c r="R73" s="231">
        <v>6.9949430002896786</v>
      </c>
      <c r="S73" s="231">
        <v>4.3124429696100623</v>
      </c>
      <c r="T73" s="231">
        <v>3.5940408602346059</v>
      </c>
      <c r="U73" s="231">
        <v>1.586684082807188</v>
      </c>
      <c r="V73" s="231">
        <v>1.3315660381564629</v>
      </c>
      <c r="W73" s="231">
        <v>2.378144632746344</v>
      </c>
      <c r="DA73" s="73" t="s">
        <v>2366</v>
      </c>
    </row>
    <row r="74" spans="1:105" ht="12" customHeight="1" x14ac:dyDescent="0.25">
      <c r="A74" s="64" t="s">
        <v>34</v>
      </c>
      <c r="B74" s="231">
        <v>3.8758093928930329E-2</v>
      </c>
      <c r="C74" s="231">
        <v>7.7519432842287544E-2</v>
      </c>
      <c r="D74" s="231">
        <v>7.751943284229959E-2</v>
      </c>
      <c r="E74" s="231">
        <v>3.8758093928939037E-2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41.453671463662289</v>
      </c>
      <c r="C75" s="231">
        <v>41.468205009815357</v>
      </c>
      <c r="D75" s="231">
        <v>41.162915458587783</v>
      </c>
      <c r="E75" s="231">
        <v>42.021871922730547</v>
      </c>
      <c r="F75" s="231">
        <v>34.252499634378282</v>
      </c>
      <c r="G75" s="231">
        <v>30.32114383900387</v>
      </c>
      <c r="H75" s="231">
        <v>29.45178361030759</v>
      </c>
      <c r="I75" s="231">
        <v>29.37279511325842</v>
      </c>
      <c r="J75" s="231">
        <v>28.11137055109441</v>
      </c>
      <c r="K75" s="231">
        <v>29.091342489654568</v>
      </c>
      <c r="L75" s="231">
        <v>29.69946241891093</v>
      </c>
      <c r="M75" s="231">
        <v>28.21122895207488</v>
      </c>
      <c r="N75" s="231">
        <v>26.831802527749669</v>
      </c>
      <c r="O75" s="231">
        <v>26.75158466697571</v>
      </c>
      <c r="P75" s="231">
        <v>25.66916545739997</v>
      </c>
      <c r="Q75" s="231">
        <v>24.760447427140509</v>
      </c>
      <c r="R75" s="231">
        <v>24.798670183692298</v>
      </c>
      <c r="S75" s="231">
        <v>26.173895235534449</v>
      </c>
      <c r="T75" s="231">
        <v>25.262582959671221</v>
      </c>
      <c r="U75" s="231">
        <v>25.62005834715703</v>
      </c>
      <c r="V75" s="231">
        <v>24.284624447811691</v>
      </c>
      <c r="W75" s="231">
        <v>36.229553306212132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0.99999999999999933</v>
      </c>
      <c r="C84" s="234">
        <f t="shared" si="4"/>
        <v>1</v>
      </c>
      <c r="D84" s="234">
        <f t="shared" si="4"/>
        <v>1</v>
      </c>
      <c r="E84" s="234">
        <f t="shared" si="4"/>
        <v>1</v>
      </c>
      <c r="F84" s="234">
        <f t="shared" si="4"/>
        <v>0.99999999999999989</v>
      </c>
      <c r="G84" s="234">
        <f t="shared" si="4"/>
        <v>1.0000000000000002</v>
      </c>
      <c r="H84" s="234">
        <f t="shared" si="4"/>
        <v>1</v>
      </c>
      <c r="I84" s="234">
        <f t="shared" si="4"/>
        <v>0.99999999999999978</v>
      </c>
      <c r="J84" s="234">
        <f t="shared" si="4"/>
        <v>1.0000000000000002</v>
      </c>
      <c r="K84" s="234">
        <f t="shared" si="4"/>
        <v>0.99999999999999989</v>
      </c>
      <c r="L84" s="234">
        <f t="shared" si="4"/>
        <v>1</v>
      </c>
      <c r="M84" s="234">
        <f t="shared" si="4"/>
        <v>1.0000000000000002</v>
      </c>
      <c r="N84" s="234">
        <f t="shared" si="4"/>
        <v>1.0000000000000002</v>
      </c>
      <c r="O84" s="234">
        <f t="shared" si="4"/>
        <v>1</v>
      </c>
      <c r="P84" s="234">
        <f t="shared" si="4"/>
        <v>1</v>
      </c>
      <c r="Q84" s="234">
        <f t="shared" si="4"/>
        <v>1</v>
      </c>
      <c r="R84" s="234">
        <f t="shared" si="4"/>
        <v>0.99999999999999989</v>
      </c>
      <c r="S84" s="234">
        <f t="shared" si="4"/>
        <v>1.0000000000000002</v>
      </c>
      <c r="T84" s="234">
        <f t="shared" si="4"/>
        <v>1.0000000000000002</v>
      </c>
      <c r="U84" s="234">
        <f t="shared" si="4"/>
        <v>1.0000000000000002</v>
      </c>
      <c r="V84" s="234">
        <f t="shared" si="4"/>
        <v>0.99999999999999967</v>
      </c>
      <c r="W84" s="234">
        <f t="shared" si="4"/>
        <v>1.0000000000000004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1.7642750165771961E-2</v>
      </c>
      <c r="C89" s="302">
        <f t="shared" si="9"/>
        <v>1.734475428782857E-2</v>
      </c>
      <c r="D89" s="302">
        <f t="shared" si="9"/>
        <v>1.7035491328335699E-2</v>
      </c>
      <c r="E89" s="302">
        <f t="shared" si="9"/>
        <v>1.7227021898230378E-2</v>
      </c>
      <c r="F89" s="302">
        <f t="shared" si="9"/>
        <v>1.6841597545968093E-2</v>
      </c>
      <c r="G89" s="302">
        <f t="shared" si="9"/>
        <v>1.5420254397100095E-2</v>
      </c>
      <c r="H89" s="302">
        <f t="shared" si="9"/>
        <v>1.4992939464335933E-2</v>
      </c>
      <c r="I89" s="302">
        <f t="shared" si="9"/>
        <v>1.5378500729058466E-2</v>
      </c>
      <c r="J89" s="302">
        <f t="shared" si="9"/>
        <v>1.5123596347216151E-2</v>
      </c>
      <c r="K89" s="302">
        <f t="shared" si="9"/>
        <v>1.5106199318494896E-2</v>
      </c>
      <c r="L89" s="302">
        <f t="shared" si="9"/>
        <v>1.492655171288307E-2</v>
      </c>
      <c r="M89" s="302">
        <f t="shared" si="9"/>
        <v>1.5594781554275076E-2</v>
      </c>
      <c r="N89" s="302">
        <f t="shared" si="9"/>
        <v>1.6257939699780108E-2</v>
      </c>
      <c r="O89" s="302">
        <f t="shared" si="9"/>
        <v>1.628103323827193E-2</v>
      </c>
      <c r="P89" s="302">
        <f t="shared" si="9"/>
        <v>1.7568490953968074E-2</v>
      </c>
      <c r="Q89" s="302">
        <f t="shared" si="9"/>
        <v>1.6253882037575659E-2</v>
      </c>
      <c r="R89" s="302">
        <f t="shared" si="9"/>
        <v>1.6423243699952926E-2</v>
      </c>
      <c r="S89" s="302">
        <f t="shared" si="9"/>
        <v>1.722749742694606E-2</v>
      </c>
      <c r="T89" s="302">
        <f t="shared" si="9"/>
        <v>1.6872953646405703E-2</v>
      </c>
      <c r="U89" s="302">
        <f t="shared" si="9"/>
        <v>1.5672148636889083E-2</v>
      </c>
      <c r="V89" s="302">
        <f t="shared" si="9"/>
        <v>1.3877947935784988E-2</v>
      </c>
      <c r="W89" s="302">
        <f t="shared" si="9"/>
        <v>1.7671807598658329E-2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6.3471894518853614E-2</v>
      </c>
      <c r="C90" s="303">
        <f t="shared" si="10"/>
        <v>6.3116587882754649E-2</v>
      </c>
      <c r="D90" s="303">
        <f t="shared" si="10"/>
        <v>6.3759871758228878E-2</v>
      </c>
      <c r="E90" s="303">
        <f t="shared" si="10"/>
        <v>6.3692114435105557E-2</v>
      </c>
      <c r="F90" s="303">
        <f t="shared" si="10"/>
        <v>6.5155965005109423E-2</v>
      </c>
      <c r="G90" s="303">
        <f t="shared" si="10"/>
        <v>6.1772211669538064E-2</v>
      </c>
      <c r="H90" s="303">
        <f t="shared" si="10"/>
        <v>5.9950012937655561E-2</v>
      </c>
      <c r="I90" s="303">
        <f t="shared" si="10"/>
        <v>5.8810476917435309E-2</v>
      </c>
      <c r="J90" s="303">
        <f t="shared" si="10"/>
        <v>6.1024131411557395E-2</v>
      </c>
      <c r="K90" s="303">
        <f t="shared" si="10"/>
        <v>5.6098726490253166E-2</v>
      </c>
      <c r="L90" s="303">
        <f t="shared" si="10"/>
        <v>4.9830549630552806E-2</v>
      </c>
      <c r="M90" s="303">
        <f t="shared" si="10"/>
        <v>5.0774818813223453E-2</v>
      </c>
      <c r="N90" s="303">
        <f t="shared" si="10"/>
        <v>5.3374865279520518E-2</v>
      </c>
      <c r="O90" s="303">
        <f t="shared" si="10"/>
        <v>5.3444492279069208E-2</v>
      </c>
      <c r="P90" s="303">
        <f t="shared" si="10"/>
        <v>5.7298444043663431E-2</v>
      </c>
      <c r="Q90" s="303">
        <f t="shared" si="10"/>
        <v>5.4939213795284353E-2</v>
      </c>
      <c r="R90" s="303">
        <f t="shared" si="10"/>
        <v>5.8101923143494508E-2</v>
      </c>
      <c r="S90" s="303">
        <f t="shared" si="10"/>
        <v>5.7715699408019495E-2</v>
      </c>
      <c r="T90" s="303">
        <f t="shared" si="10"/>
        <v>5.5982651306435045E-2</v>
      </c>
      <c r="U90" s="303">
        <f t="shared" si="10"/>
        <v>4.9864717214581911E-2</v>
      </c>
      <c r="V90" s="303">
        <f t="shared" si="10"/>
        <v>4.4030565918142167E-2</v>
      </c>
      <c r="W90" s="303">
        <f t="shared" si="10"/>
        <v>5.5735115365334667E-2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6.3471894518853614E-2</v>
      </c>
      <c r="C91" s="304">
        <f t="shared" si="11"/>
        <v>6.3116587882754649E-2</v>
      </c>
      <c r="D91" s="304">
        <f t="shared" si="11"/>
        <v>6.3759871758228878E-2</v>
      </c>
      <c r="E91" s="304">
        <f t="shared" si="11"/>
        <v>6.3692114435105557E-2</v>
      </c>
      <c r="F91" s="304">
        <f t="shared" si="11"/>
        <v>6.5155965005109423E-2</v>
      </c>
      <c r="G91" s="304">
        <f t="shared" si="11"/>
        <v>6.1772211669538064E-2</v>
      </c>
      <c r="H91" s="304">
        <f t="shared" si="11"/>
        <v>5.9950012937655561E-2</v>
      </c>
      <c r="I91" s="304">
        <f t="shared" si="11"/>
        <v>5.8810476917435309E-2</v>
      </c>
      <c r="J91" s="304">
        <f t="shared" si="11"/>
        <v>6.1024131411557395E-2</v>
      </c>
      <c r="K91" s="304">
        <f t="shared" si="11"/>
        <v>5.6098726490253166E-2</v>
      </c>
      <c r="L91" s="304">
        <f t="shared" si="11"/>
        <v>4.9830549630552806E-2</v>
      </c>
      <c r="M91" s="304">
        <f t="shared" si="11"/>
        <v>5.0774818813223453E-2</v>
      </c>
      <c r="N91" s="304">
        <f t="shared" si="11"/>
        <v>5.3374865279520518E-2</v>
      </c>
      <c r="O91" s="304">
        <f t="shared" si="11"/>
        <v>5.3444492279069208E-2</v>
      </c>
      <c r="P91" s="304">
        <f t="shared" si="11"/>
        <v>5.7298444043663431E-2</v>
      </c>
      <c r="Q91" s="304">
        <f t="shared" si="11"/>
        <v>5.4939213795284353E-2</v>
      </c>
      <c r="R91" s="304">
        <f t="shared" si="11"/>
        <v>5.8101923143494508E-2</v>
      </c>
      <c r="S91" s="304">
        <f t="shared" si="11"/>
        <v>5.7715699408019495E-2</v>
      </c>
      <c r="T91" s="304">
        <f t="shared" si="11"/>
        <v>5.5982651306435045E-2</v>
      </c>
      <c r="U91" s="304">
        <f t="shared" si="11"/>
        <v>4.9864717214581911E-2</v>
      </c>
      <c r="V91" s="304">
        <f t="shared" si="11"/>
        <v>4.4030565918142167E-2</v>
      </c>
      <c r="W91" s="304">
        <f t="shared" si="11"/>
        <v>5.5735115365334667E-2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5.2893245432378042E-2</v>
      </c>
      <c r="C94" s="303">
        <f t="shared" si="14"/>
        <v>5.2597156568962224E-2</v>
      </c>
      <c r="D94" s="303">
        <f t="shared" si="14"/>
        <v>5.3133226465190718E-2</v>
      </c>
      <c r="E94" s="303">
        <f t="shared" si="14"/>
        <v>5.3076762029254626E-2</v>
      </c>
      <c r="F94" s="303">
        <f t="shared" si="14"/>
        <v>5.429663750425788E-2</v>
      </c>
      <c r="G94" s="303">
        <f t="shared" si="14"/>
        <v>5.1476843057948397E-2</v>
      </c>
      <c r="H94" s="303">
        <f t="shared" si="14"/>
        <v>4.9958344114713005E-2</v>
      </c>
      <c r="I94" s="303">
        <f t="shared" si="14"/>
        <v>4.9008730764529419E-2</v>
      </c>
      <c r="J94" s="303">
        <f t="shared" si="14"/>
        <v>5.0853442842964482E-2</v>
      </c>
      <c r="K94" s="303">
        <f t="shared" si="14"/>
        <v>4.6748938741877633E-2</v>
      </c>
      <c r="L94" s="303">
        <f t="shared" si="14"/>
        <v>4.152545802546069E-2</v>
      </c>
      <c r="M94" s="303">
        <f t="shared" si="14"/>
        <v>4.2312349011019559E-2</v>
      </c>
      <c r="N94" s="303">
        <f t="shared" si="14"/>
        <v>4.4479054399600419E-2</v>
      </c>
      <c r="O94" s="303">
        <f t="shared" si="14"/>
        <v>4.4537076899224336E-2</v>
      </c>
      <c r="P94" s="303">
        <f t="shared" si="14"/>
        <v>4.7748703369719522E-2</v>
      </c>
      <c r="Q94" s="303">
        <f t="shared" si="14"/>
        <v>4.5782678162736942E-2</v>
      </c>
      <c r="R94" s="303">
        <f t="shared" si="14"/>
        <v>4.8418269286245416E-2</v>
      </c>
      <c r="S94" s="303">
        <f t="shared" si="14"/>
        <v>4.8096416173349608E-2</v>
      </c>
      <c r="T94" s="303">
        <f t="shared" si="14"/>
        <v>4.6652209422029224E-2</v>
      </c>
      <c r="U94" s="303">
        <f t="shared" si="14"/>
        <v>4.1553931012151581E-2</v>
      </c>
      <c r="V94" s="303">
        <f t="shared" si="14"/>
        <v>3.6692138265118475E-2</v>
      </c>
      <c r="W94" s="303">
        <f t="shared" si="14"/>
        <v>4.6445929471112229E-2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5.2893245432378042E-2</v>
      </c>
      <c r="C95" s="304">
        <f t="shared" si="15"/>
        <v>5.2597156568962224E-2</v>
      </c>
      <c r="D95" s="304">
        <f t="shared" si="15"/>
        <v>5.3133226465190718E-2</v>
      </c>
      <c r="E95" s="304">
        <f t="shared" si="15"/>
        <v>5.3076762029254626E-2</v>
      </c>
      <c r="F95" s="304">
        <f t="shared" si="15"/>
        <v>5.429663750425788E-2</v>
      </c>
      <c r="G95" s="304">
        <f t="shared" si="15"/>
        <v>5.1476843057948397E-2</v>
      </c>
      <c r="H95" s="304">
        <f t="shared" si="15"/>
        <v>4.9958344114713005E-2</v>
      </c>
      <c r="I95" s="304">
        <f t="shared" si="15"/>
        <v>4.9008730764529419E-2</v>
      </c>
      <c r="J95" s="304">
        <f t="shared" si="15"/>
        <v>5.0853442842964482E-2</v>
      </c>
      <c r="K95" s="304">
        <f t="shared" si="15"/>
        <v>4.6748938741877633E-2</v>
      </c>
      <c r="L95" s="304">
        <f t="shared" si="15"/>
        <v>4.152545802546069E-2</v>
      </c>
      <c r="M95" s="304">
        <f t="shared" si="15"/>
        <v>4.2312349011019559E-2</v>
      </c>
      <c r="N95" s="304">
        <f t="shared" si="15"/>
        <v>4.4479054399600419E-2</v>
      </c>
      <c r="O95" s="304">
        <f t="shared" si="15"/>
        <v>4.4537076899224336E-2</v>
      </c>
      <c r="P95" s="304">
        <f t="shared" si="15"/>
        <v>4.7748703369719522E-2</v>
      </c>
      <c r="Q95" s="304">
        <f t="shared" si="15"/>
        <v>4.5782678162736942E-2</v>
      </c>
      <c r="R95" s="304">
        <f t="shared" si="15"/>
        <v>4.8418269286245416E-2</v>
      </c>
      <c r="S95" s="304">
        <f t="shared" si="15"/>
        <v>4.8096416173349608E-2</v>
      </c>
      <c r="T95" s="304">
        <f t="shared" si="15"/>
        <v>4.6652209422029224E-2</v>
      </c>
      <c r="U95" s="304">
        <f t="shared" si="15"/>
        <v>4.1553931012151581E-2</v>
      </c>
      <c r="V95" s="304">
        <f t="shared" si="15"/>
        <v>3.6692138265118475E-2</v>
      </c>
      <c r="W95" s="304">
        <f t="shared" si="15"/>
        <v>4.6445929471112229E-2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0.71964363682675969</v>
      </c>
      <c r="C98" s="303">
        <f t="shared" si="18"/>
        <v>0.72046692294767645</v>
      </c>
      <c r="D98" s="303">
        <f t="shared" si="18"/>
        <v>0.7199002003333197</v>
      </c>
      <c r="E98" s="303">
        <f t="shared" si="18"/>
        <v>0.71983714323844761</v>
      </c>
      <c r="F98" s="303">
        <f t="shared" si="18"/>
        <v>0.71157124081362233</v>
      </c>
      <c r="G98" s="303">
        <f t="shared" si="18"/>
        <v>0.71717715122425796</v>
      </c>
      <c r="H98" s="303">
        <f t="shared" si="18"/>
        <v>0.72043575554596895</v>
      </c>
      <c r="I98" s="303">
        <f t="shared" si="18"/>
        <v>0.71949183613740875</v>
      </c>
      <c r="J98" s="303">
        <f t="shared" si="18"/>
        <v>0.71609925403544994</v>
      </c>
      <c r="K98" s="303">
        <f t="shared" si="18"/>
        <v>0.72432878678148493</v>
      </c>
      <c r="L98" s="303">
        <f t="shared" si="18"/>
        <v>0.73321663073364529</v>
      </c>
      <c r="M98" s="303">
        <f t="shared" si="18"/>
        <v>0.72541713362187554</v>
      </c>
      <c r="N98" s="303">
        <f t="shared" si="18"/>
        <v>0.71841832232824565</v>
      </c>
      <c r="O98" s="303">
        <f t="shared" si="18"/>
        <v>0.71847126624829138</v>
      </c>
      <c r="P98" s="303">
        <f t="shared" si="18"/>
        <v>0.7044074918714317</v>
      </c>
      <c r="Q98" s="303">
        <f t="shared" si="18"/>
        <v>0.71164558304154513</v>
      </c>
      <c r="R98" s="303">
        <f t="shared" si="18"/>
        <v>0.70668173595983363</v>
      </c>
      <c r="S98" s="303">
        <f t="shared" si="18"/>
        <v>0.70439133990902625</v>
      </c>
      <c r="T98" s="303">
        <f t="shared" si="18"/>
        <v>0.70546253621892774</v>
      </c>
      <c r="U98" s="303">
        <f t="shared" si="18"/>
        <v>0.71528819500414631</v>
      </c>
      <c r="V98" s="303">
        <f t="shared" si="18"/>
        <v>0.72495171096876754</v>
      </c>
      <c r="W98" s="303">
        <f t="shared" si="18"/>
        <v>0.71391167056960814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0.11408451384992846</v>
      </c>
      <c r="C99" s="303">
        <f t="shared" si="19"/>
        <v>0.11426130823216682</v>
      </c>
      <c r="D99" s="303">
        <f t="shared" si="19"/>
        <v>0.11426532392607212</v>
      </c>
      <c r="E99" s="303">
        <f t="shared" si="19"/>
        <v>0.11413590158683505</v>
      </c>
      <c r="F99" s="303">
        <f t="shared" si="19"/>
        <v>0.11870982017393933</v>
      </c>
      <c r="G99" s="303">
        <f t="shared" si="19"/>
        <v>0.1203559865174726</v>
      </c>
      <c r="H99" s="303">
        <f t="shared" si="19"/>
        <v>0.1206577487746351</v>
      </c>
      <c r="I99" s="303">
        <f t="shared" si="19"/>
        <v>0.12227536899030883</v>
      </c>
      <c r="J99" s="303">
        <f t="shared" si="19"/>
        <v>0.12233474944997355</v>
      </c>
      <c r="K99" s="303">
        <f t="shared" si="19"/>
        <v>0.12234790318629531</v>
      </c>
      <c r="L99" s="303">
        <f t="shared" si="19"/>
        <v>0.12366831068628785</v>
      </c>
      <c r="M99" s="303">
        <f t="shared" si="19"/>
        <v>0.12716625990542374</v>
      </c>
      <c r="N99" s="303">
        <f t="shared" si="19"/>
        <v>0.12829846584130802</v>
      </c>
      <c r="O99" s="303">
        <f t="shared" si="19"/>
        <v>0.12815465509586971</v>
      </c>
      <c r="P99" s="303">
        <f t="shared" si="19"/>
        <v>0.13212492732954856</v>
      </c>
      <c r="Q99" s="303">
        <f t="shared" si="19"/>
        <v>0.13137624579012858</v>
      </c>
      <c r="R99" s="303">
        <f t="shared" si="19"/>
        <v>0.13096917309533415</v>
      </c>
      <c r="S99" s="303">
        <f t="shared" si="19"/>
        <v>0.13200937677154381</v>
      </c>
      <c r="T99" s="303">
        <f t="shared" si="19"/>
        <v>0.13368004284737747</v>
      </c>
      <c r="U99" s="303">
        <f t="shared" si="19"/>
        <v>0.13519535353488513</v>
      </c>
      <c r="V99" s="303">
        <f t="shared" si="19"/>
        <v>0.13732326281818816</v>
      </c>
      <c r="W99" s="303">
        <f t="shared" si="19"/>
        <v>0.12703882500636601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6.2075274216195353E-2</v>
      </c>
      <c r="C100" s="304">
        <f t="shared" si="20"/>
        <v>6.2192569030927368E-2</v>
      </c>
      <c r="D100" s="304">
        <f t="shared" si="20"/>
        <v>6.223754223595012E-2</v>
      </c>
      <c r="E100" s="304">
        <f t="shared" si="20"/>
        <v>6.211267708500734E-2</v>
      </c>
      <c r="F100" s="304">
        <f t="shared" si="20"/>
        <v>6.7283979263103186E-2</v>
      </c>
      <c r="G100" s="304">
        <f t="shared" si="20"/>
        <v>6.8525001834091465E-2</v>
      </c>
      <c r="H100" s="304">
        <f t="shared" si="20"/>
        <v>6.8591262067242878E-2</v>
      </c>
      <c r="I100" s="304">
        <f t="shared" si="20"/>
        <v>7.0277100117692726E-2</v>
      </c>
      <c r="J100" s="304">
        <f t="shared" si="20"/>
        <v>7.0581665286133494E-2</v>
      </c>
      <c r="K100" s="304">
        <f t="shared" si="20"/>
        <v>7.0000063898169693E-2</v>
      </c>
      <c r="L100" s="304">
        <f t="shared" si="20"/>
        <v>7.0678139579634147E-2</v>
      </c>
      <c r="M100" s="304">
        <f t="shared" si="20"/>
        <v>7.4739764892811991E-2</v>
      </c>
      <c r="N100" s="304">
        <f t="shared" si="20"/>
        <v>7.6377780697768058E-2</v>
      </c>
      <c r="O100" s="304">
        <f t="shared" si="20"/>
        <v>7.6230143651527582E-2</v>
      </c>
      <c r="P100" s="304">
        <f t="shared" si="20"/>
        <v>8.1216816467786654E-2</v>
      </c>
      <c r="Q100" s="304">
        <f t="shared" si="20"/>
        <v>7.9945032105117705E-2</v>
      </c>
      <c r="R100" s="304">
        <f t="shared" si="20"/>
        <v>7.9896700736122164E-2</v>
      </c>
      <c r="S100" s="304">
        <f t="shared" si="20"/>
        <v>8.1102433225436948E-2</v>
      </c>
      <c r="T100" s="304">
        <f t="shared" si="20"/>
        <v>8.2695683059779049E-2</v>
      </c>
      <c r="U100" s="304">
        <f t="shared" si="20"/>
        <v>8.3500885276692721E-2</v>
      </c>
      <c r="V100" s="304">
        <f t="shared" si="20"/>
        <v>8.4930404284880481E-2</v>
      </c>
      <c r="W100" s="304">
        <f t="shared" si="20"/>
        <v>7.5443839305253182E-2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5.2009239633733099E-2</v>
      </c>
      <c r="C101" s="304">
        <f t="shared" si="21"/>
        <v>5.2068739201239465E-2</v>
      </c>
      <c r="D101" s="304">
        <f t="shared" si="21"/>
        <v>5.2027781690122003E-2</v>
      </c>
      <c r="E101" s="304">
        <f t="shared" si="21"/>
        <v>5.2023224501827711E-2</v>
      </c>
      <c r="F101" s="304">
        <f t="shared" si="21"/>
        <v>5.142584091083615E-2</v>
      </c>
      <c r="G101" s="304">
        <f t="shared" si="21"/>
        <v>5.1830984683381154E-2</v>
      </c>
      <c r="H101" s="304">
        <f t="shared" si="21"/>
        <v>5.2066486707392216E-2</v>
      </c>
      <c r="I101" s="304">
        <f t="shared" si="21"/>
        <v>5.1998268872616091E-2</v>
      </c>
      <c r="J101" s="304">
        <f t="shared" si="21"/>
        <v>5.1753084163840057E-2</v>
      </c>
      <c r="K101" s="304">
        <f t="shared" si="21"/>
        <v>5.23478392881256E-2</v>
      </c>
      <c r="L101" s="304">
        <f t="shared" si="21"/>
        <v>5.2990171106653702E-2</v>
      </c>
      <c r="M101" s="304">
        <f t="shared" si="21"/>
        <v>5.2426495012611748E-2</v>
      </c>
      <c r="N101" s="304">
        <f t="shared" si="21"/>
        <v>5.1920685143539994E-2</v>
      </c>
      <c r="O101" s="304">
        <f t="shared" si="21"/>
        <v>5.1924511444342118E-2</v>
      </c>
      <c r="P101" s="304">
        <f t="shared" si="21"/>
        <v>5.0908110861761897E-2</v>
      </c>
      <c r="Q101" s="304">
        <f t="shared" si="21"/>
        <v>5.1431213685010864E-2</v>
      </c>
      <c r="R101" s="304">
        <f t="shared" si="21"/>
        <v>5.1072472359211994E-2</v>
      </c>
      <c r="S101" s="304">
        <f t="shared" si="21"/>
        <v>5.0906943546106864E-2</v>
      </c>
      <c r="T101" s="304">
        <f t="shared" si="21"/>
        <v>5.0984359787598445E-2</v>
      </c>
      <c r="U101" s="304">
        <f t="shared" si="21"/>
        <v>5.1694468258192391E-2</v>
      </c>
      <c r="V101" s="304">
        <f t="shared" si="21"/>
        <v>5.2392858533307669E-2</v>
      </c>
      <c r="W101" s="304">
        <f t="shared" si="21"/>
        <v>5.1594985701112824E-2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3.2263959206307723E-2</v>
      </c>
      <c r="C105" s="303">
        <f t="shared" si="25"/>
        <v>3.2213270080611159E-2</v>
      </c>
      <c r="D105" s="303">
        <f t="shared" si="25"/>
        <v>3.1905886188852928E-2</v>
      </c>
      <c r="E105" s="303">
        <f t="shared" si="25"/>
        <v>3.2031056812126701E-2</v>
      </c>
      <c r="F105" s="303">
        <f t="shared" si="25"/>
        <v>3.342473895710299E-2</v>
      </c>
      <c r="G105" s="303">
        <f t="shared" si="25"/>
        <v>3.3797553133683024E-2</v>
      </c>
      <c r="H105" s="303">
        <f t="shared" si="25"/>
        <v>3.4005199162691548E-2</v>
      </c>
      <c r="I105" s="303">
        <f t="shared" si="25"/>
        <v>3.5035086461259156E-2</v>
      </c>
      <c r="J105" s="303">
        <f t="shared" si="25"/>
        <v>3.4564825912838611E-2</v>
      </c>
      <c r="K105" s="303">
        <f t="shared" si="25"/>
        <v>3.5369445481593834E-2</v>
      </c>
      <c r="L105" s="303">
        <f t="shared" si="25"/>
        <v>3.6832499211170357E-2</v>
      </c>
      <c r="M105" s="303">
        <f t="shared" si="25"/>
        <v>3.873465709418291E-2</v>
      </c>
      <c r="N105" s="303">
        <f t="shared" si="25"/>
        <v>3.917135245154553E-2</v>
      </c>
      <c r="O105" s="303">
        <f t="shared" si="25"/>
        <v>3.9111476239273371E-2</v>
      </c>
      <c r="P105" s="303">
        <f t="shared" si="25"/>
        <v>4.0851942431668745E-2</v>
      </c>
      <c r="Q105" s="303">
        <f t="shared" si="25"/>
        <v>4.000239717272927E-2</v>
      </c>
      <c r="R105" s="303">
        <f t="shared" si="25"/>
        <v>3.940565481513926E-2</v>
      </c>
      <c r="S105" s="303">
        <f t="shared" si="25"/>
        <v>4.0559670311114931E-2</v>
      </c>
      <c r="T105" s="303">
        <f t="shared" si="25"/>
        <v>4.134960655882499E-2</v>
      </c>
      <c r="U105" s="303">
        <f t="shared" si="25"/>
        <v>4.2425654597346263E-2</v>
      </c>
      <c r="V105" s="303">
        <f t="shared" si="25"/>
        <v>4.3124374093998323E-2</v>
      </c>
      <c r="W105" s="303">
        <f t="shared" si="25"/>
        <v>3.9196651988920826E-2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2.2467204926269357E-2</v>
      </c>
      <c r="C106" s="304">
        <f t="shared" si="26"/>
        <v>2.2405308125807051E-2</v>
      </c>
      <c r="D106" s="304">
        <f t="shared" si="26"/>
        <v>2.2105639222292549E-2</v>
      </c>
      <c r="E106" s="304">
        <f t="shared" si="26"/>
        <v>2.2231668263305974E-2</v>
      </c>
      <c r="F106" s="304">
        <f t="shared" si="26"/>
        <v>2.3737876957277897E-2</v>
      </c>
      <c r="G106" s="304">
        <f t="shared" si="26"/>
        <v>2.403437596340624E-2</v>
      </c>
      <c r="H106" s="304">
        <f t="shared" si="26"/>
        <v>2.4197661500357289E-2</v>
      </c>
      <c r="I106" s="304">
        <f t="shared" si="26"/>
        <v>2.5240398695780229E-2</v>
      </c>
      <c r="J106" s="304">
        <f t="shared" si="26"/>
        <v>2.4816322524636048E-2</v>
      </c>
      <c r="K106" s="304">
        <f t="shared" si="26"/>
        <v>2.5508910657237767E-2</v>
      </c>
      <c r="L106" s="304">
        <f t="shared" si="26"/>
        <v>2.6850971135678799E-2</v>
      </c>
      <c r="M106" s="304">
        <f t="shared" si="26"/>
        <v>2.8859306233081521E-2</v>
      </c>
      <c r="N106" s="304">
        <f t="shared" si="26"/>
        <v>2.939127879569866E-2</v>
      </c>
      <c r="O106" s="304">
        <f t="shared" si="26"/>
        <v>2.9330681839785107E-2</v>
      </c>
      <c r="P106" s="304">
        <f t="shared" si="26"/>
        <v>3.1262602989564008E-2</v>
      </c>
      <c r="Q106" s="304">
        <f t="shared" si="26"/>
        <v>3.0314523126799248E-2</v>
      </c>
      <c r="R106" s="304">
        <f t="shared" si="26"/>
        <v>2.9785355312573002E-2</v>
      </c>
      <c r="S106" s="304">
        <f t="shared" si="26"/>
        <v>3.0970550751183445E-2</v>
      </c>
      <c r="T106" s="304">
        <f t="shared" si="26"/>
        <v>3.1745904438169333E-2</v>
      </c>
      <c r="U106" s="304">
        <f t="shared" si="26"/>
        <v>3.2688192432368202E-2</v>
      </c>
      <c r="V106" s="304">
        <f t="shared" si="26"/>
        <v>3.3255359190217375E-2</v>
      </c>
      <c r="W106" s="304">
        <f t="shared" si="26"/>
        <v>2.9477928920567175E-2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9.7967542800383653E-3</v>
      </c>
      <c r="C107" s="304">
        <f t="shared" si="27"/>
        <v>9.807961954804106E-3</v>
      </c>
      <c r="D107" s="304">
        <f t="shared" si="27"/>
        <v>9.8002469665603772E-3</v>
      </c>
      <c r="E107" s="304">
        <f t="shared" si="27"/>
        <v>9.7993885488207311E-3</v>
      </c>
      <c r="F107" s="304">
        <f t="shared" si="27"/>
        <v>9.6868619998250922E-3</v>
      </c>
      <c r="G107" s="304">
        <f t="shared" si="27"/>
        <v>9.7631771702767784E-3</v>
      </c>
      <c r="H107" s="304">
        <f t="shared" si="27"/>
        <v>9.8075376623342585E-3</v>
      </c>
      <c r="I107" s="304">
        <f t="shared" si="27"/>
        <v>9.7946877654789266E-3</v>
      </c>
      <c r="J107" s="304">
        <f t="shared" si="27"/>
        <v>9.7485033882025625E-3</v>
      </c>
      <c r="K107" s="304">
        <f t="shared" si="27"/>
        <v>9.8605348243560667E-3</v>
      </c>
      <c r="L107" s="304">
        <f t="shared" si="27"/>
        <v>9.9815280754915556E-3</v>
      </c>
      <c r="M107" s="304">
        <f t="shared" si="27"/>
        <v>9.8753508611013861E-3</v>
      </c>
      <c r="N107" s="304">
        <f t="shared" si="27"/>
        <v>9.7800736558468701E-3</v>
      </c>
      <c r="O107" s="304">
        <f t="shared" si="27"/>
        <v>9.7807943994882626E-3</v>
      </c>
      <c r="P107" s="304">
        <f t="shared" si="27"/>
        <v>9.5893394421047301E-3</v>
      </c>
      <c r="Q107" s="304">
        <f t="shared" si="27"/>
        <v>9.6878740459300228E-3</v>
      </c>
      <c r="R107" s="304">
        <f t="shared" si="27"/>
        <v>9.6202995025662531E-3</v>
      </c>
      <c r="S107" s="304">
        <f t="shared" si="27"/>
        <v>9.5891195599314867E-3</v>
      </c>
      <c r="T107" s="304">
        <f t="shared" si="27"/>
        <v>9.6037021206556612E-3</v>
      </c>
      <c r="U107" s="304">
        <f t="shared" si="27"/>
        <v>9.7374621649780665E-3</v>
      </c>
      <c r="V107" s="304">
        <f t="shared" si="27"/>
        <v>9.8690149037809465E-3</v>
      </c>
      <c r="W107" s="304">
        <f t="shared" si="27"/>
        <v>9.7187230683536529E-3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1.8288183374620095</v>
      </c>
      <c r="C113" s="322">
        <f>IF(C$5=0,0,C$5/FBT_fec!C$5)</f>
        <v>1.8268303009609719</v>
      </c>
      <c r="D113" s="322">
        <f>IF(D$5=0,0,D$5/FBT_fec!D$5)</f>
        <v>1.8575219826939218</v>
      </c>
      <c r="E113" s="322">
        <f>IF(E$5=0,0,E$5/FBT_fec!E$5)</f>
        <v>1.8478486075812248</v>
      </c>
      <c r="F113" s="322">
        <f>IF(F$5=0,0,F$5/FBT_fec!F$5)</f>
        <v>1.6910146111601072</v>
      </c>
      <c r="G113" s="322">
        <f>IF(G$5=0,0,G$5/FBT_fec!G$5)</f>
        <v>1.6232152039485042</v>
      </c>
      <c r="H113" s="322">
        <f>IF(H$5=0,0,H$5/FBT_fec!H$5)</f>
        <v>1.5944124072336046</v>
      </c>
      <c r="I113" s="322">
        <f>IF(I$5=0,0,I$5/FBT_fec!I$5)</f>
        <v>1.5095785013016567</v>
      </c>
      <c r="J113" s="322">
        <f>IF(J$5=0,0,J$5/FBT_fec!J$5)</f>
        <v>1.5509344780642067</v>
      </c>
      <c r="K113" s="322">
        <f>IF(K$5=0,0,K$5/FBT_fec!K$5)</f>
        <v>1.4723578197101588</v>
      </c>
      <c r="L113" s="322">
        <f>IF(L$5=0,0,L$5/FBT_fec!L$5)</f>
        <v>1.3436299034168493</v>
      </c>
      <c r="M113" s="322">
        <f>IF(M$5=0,0,M$5/FBT_fec!M$5)</f>
        <v>1.2431961821203852</v>
      </c>
      <c r="N113" s="322">
        <f>IF(N$5=0,0,N$5/FBT_fec!N$5)</f>
        <v>1.2217088740733437</v>
      </c>
      <c r="O113" s="322">
        <f>IF(O$5=0,0,O$5/FBT_fec!O$5)</f>
        <v>1.2252935652945267</v>
      </c>
      <c r="P113" s="322">
        <f>IF(P$5=0,0,P$5/FBT_fec!P$5)</f>
        <v>1.1585189688759576</v>
      </c>
      <c r="Q113" s="322">
        <f>IF(Q$5=0,0,Q$5/FBT_fec!Q$5)</f>
        <v>1.1813756451183468</v>
      </c>
      <c r="R113" s="322">
        <f>IF(R$5=0,0,R$5/FBT_fec!R$5)</f>
        <v>1.2226924747270524</v>
      </c>
      <c r="S113" s="322">
        <f>IF(S$5=0,0,S$5/FBT_fec!S$5)</f>
        <v>1.1726926114853764</v>
      </c>
      <c r="T113" s="322">
        <f>IF(T$5=0,0,T$5/FBT_fec!T$5)</f>
        <v>1.1280294907887256</v>
      </c>
      <c r="U113" s="322">
        <f>IF(U$5=0,0,U$5/FBT_fec!U$5)</f>
        <v>1.0575806647906032</v>
      </c>
      <c r="V113" s="322">
        <f>IF(V$5=0,0,V$5/FBT_fec!V$5)</f>
        <v>0.99663965591992376</v>
      </c>
      <c r="W113" s="322">
        <f>IF(W$5=0,0,W$5/FBT_fec!W$5)</f>
        <v>1.2458350922987973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1.6263509461596555</v>
      </c>
      <c r="C118" s="334">
        <f>IF(C$10=0,0,C$10/FBT_fec!C$10)</f>
        <v>1.5979287745218587</v>
      </c>
      <c r="D118" s="334">
        <f>IF(D$10=0,0,D$10/FBT_fec!D$10)</f>
        <v>1.5992583671840688</v>
      </c>
      <c r="E118" s="334">
        <f>IF(E$10=0,0,E$10/FBT_fec!E$10)</f>
        <v>1.6080123647345246</v>
      </c>
      <c r="F118" s="334">
        <f>IF(F$10=0,0,F$10/FBT_fec!F$10)</f>
        <v>1.4477849634070559</v>
      </c>
      <c r="G118" s="334">
        <f>IF(G$10=0,0,G$10/FBT_fec!G$10)</f>
        <v>1.2594257147205905</v>
      </c>
      <c r="H118" s="334">
        <f>IF(H$10=0,0,H$10/FBT_fec!H$10)</f>
        <v>1.1945925297302959</v>
      </c>
      <c r="I118" s="334">
        <f>IF(I$10=0,0,I$10/FBT_fec!I$10)</f>
        <v>1.153744355865697</v>
      </c>
      <c r="J118" s="334">
        <f>IF(J$10=0,0,J$10/FBT_fec!J$10)</f>
        <v>1.1743663947205292</v>
      </c>
      <c r="K118" s="334">
        <f>IF(K$10=0,0,K$10/FBT_fec!K$10)</f>
        <v>1.0946930086977944</v>
      </c>
      <c r="L118" s="334">
        <f>IF(L$10=0,0,L$10/FBT_fec!L$10)</f>
        <v>0.96422764134680383</v>
      </c>
      <c r="M118" s="334">
        <f>IF(M$10=0,0,M$10/FBT_fec!M$10)</f>
        <v>0.93213707457215988</v>
      </c>
      <c r="N118" s="334">
        <f>IF(N$10=0,0,N$10/FBT_fec!N$10)</f>
        <v>0.9642235929006937</v>
      </c>
      <c r="O118" s="334">
        <f>IF(O$10=0,0,O$10/FBT_fec!O$10)</f>
        <v>0.96895845662863922</v>
      </c>
      <c r="P118" s="334">
        <f>IF(P$10=0,0,P$10/FBT_fec!P$10)</f>
        <v>0.99999961877737675</v>
      </c>
      <c r="Q118" s="334">
        <f>IF(Q$10=0,0,Q$10/FBT_fec!Q$10)</f>
        <v>0.93321679906789778</v>
      </c>
      <c r="R118" s="334">
        <f>IF(R$10=0,0,R$10/FBT_fec!R$10)</f>
        <v>0.98748034832706699</v>
      </c>
      <c r="S118" s="334">
        <f>IF(S$10=0,0,S$10/FBT_fec!S$10)</f>
        <v>0.99307753773428287</v>
      </c>
      <c r="T118" s="334">
        <f>IF(T$10=0,0,T$10/FBT_fec!T$10)</f>
        <v>0.92742086976443461</v>
      </c>
      <c r="U118" s="334">
        <f>IF(U$10=0,0,U$10/FBT_fec!U$10)</f>
        <v>0.78500377341561667</v>
      </c>
      <c r="V118" s="334">
        <f>IF(V$10=0,0,V$10/FBT_fec!V$10)</f>
        <v>0.63206777616131593</v>
      </c>
      <c r="W118" s="334">
        <f>IF(W$10=0,0,W$10/FBT_fec!W$10)</f>
        <v>1.0801957695533289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1.8955560134400642</v>
      </c>
      <c r="C119" s="350">
        <f>IF(C$16=0,0,C$16/FBT_fec!C$16)</f>
        <v>1.8837840927007548</v>
      </c>
      <c r="D119" s="350">
        <f>IF(D$16=0,0,D$16/FBT_fec!D$16)</f>
        <v>1.9340060011253517</v>
      </c>
      <c r="E119" s="350">
        <f>IF(E$16=0,0,E$16/FBT_fec!E$16)</f>
        <v>1.9214679928764375</v>
      </c>
      <c r="F119" s="350">
        <f>IF(F$16=0,0,F$16/FBT_fec!F$16)</f>
        <v>1.8132550574568347</v>
      </c>
      <c r="G119" s="350">
        <f>IF(G$16=0,0,G$16/FBT_fec!G$16)</f>
        <v>1.6454609742954942</v>
      </c>
      <c r="H119" s="350">
        <f>IF(H$16=0,0,H$16/FBT_fec!H$16)</f>
        <v>1.5633248778005433</v>
      </c>
      <c r="I119" s="350">
        <f>IF(I$16=0,0,I$16/FBT_fec!I$16)</f>
        <v>1.4473545635091487</v>
      </c>
      <c r="J119" s="350">
        <f>IF(J$16=0,0,J$16/FBT_fec!J$16)</f>
        <v>1.5507706204516212</v>
      </c>
      <c r="K119" s="350">
        <f>IF(K$16=0,0,K$16/FBT_fec!K$16)</f>
        <v>1.3363962773354594</v>
      </c>
      <c r="L119" s="350">
        <f>IF(L$16=0,0,L$16/FBT_fec!L$16)</f>
        <v>1.0566286026732468</v>
      </c>
      <c r="M119" s="350">
        <f>IF(M$16=0,0,M$16/FBT_fec!M$16)</f>
        <v>0.99473477712787128</v>
      </c>
      <c r="N119" s="350">
        <f>IF(N$16=0,0,N$16/FBT_fec!N$16)</f>
        <v>1.0373862236640612</v>
      </c>
      <c r="O119" s="350">
        <f>IF(O$16=0,0,O$16/FBT_fec!O$16)</f>
        <v>1.0422830753627166</v>
      </c>
      <c r="P119" s="350">
        <f>IF(P$16=0,0,P$16/FBT_fec!P$16)</f>
        <v>1.0676761742270084</v>
      </c>
      <c r="Q119" s="350">
        <f>IF(Q$16=0,0,Q$16/FBT_fec!Q$16)</f>
        <v>1.0350944608041337</v>
      </c>
      <c r="R119" s="350">
        <f>IF(R$16=0,0,R$16/FBT_fec!R$16)</f>
        <v>1.1473020794719566</v>
      </c>
      <c r="S119" s="350">
        <f>IF(S$16=0,0,S$16/FBT_fec!S$16)</f>
        <v>1.0904423841892152</v>
      </c>
      <c r="T119" s="350">
        <f>IF(T$16=0,0,T$16/FBT_fec!T$16)</f>
        <v>1.00871354200917</v>
      </c>
      <c r="U119" s="350">
        <f>IF(U$16=0,0,U$16/FBT_fec!U$16)</f>
        <v>0.81759259746525226</v>
      </c>
      <c r="V119" s="350">
        <f>IF(V$16=0,0,V$16/FBT_fec!V$16)</f>
        <v>0.6566411394090752</v>
      </c>
      <c r="W119" s="350">
        <f>IF(W$16=0,0,W$16/FBT_fec!W$16)</f>
        <v>1.116610132247279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1.8955560134400649</v>
      </c>
      <c r="C120" s="350">
        <f>IF(C$25=0,0,C$25/FBT_fec!C$25)</f>
        <v>1.8837840927007552</v>
      </c>
      <c r="D120" s="350">
        <f>IF(D$25=0,0,D$25/FBT_fec!D$25)</f>
        <v>1.9340060011253517</v>
      </c>
      <c r="E120" s="350">
        <f>IF(E$25=0,0,E$25/FBT_fec!E$25)</f>
        <v>1.9214679928764375</v>
      </c>
      <c r="F120" s="350">
        <f>IF(F$25=0,0,F$25/FBT_fec!F$25)</f>
        <v>1.8132550574568358</v>
      </c>
      <c r="G120" s="350">
        <f>IF(G$25=0,0,G$25/FBT_fec!G$25)</f>
        <v>1.6454609742954955</v>
      </c>
      <c r="H120" s="350">
        <f>IF(H$25=0,0,H$25/FBT_fec!H$25)</f>
        <v>1.5633248778005431</v>
      </c>
      <c r="I120" s="350">
        <f>IF(I$25=0,0,I$25/FBT_fec!I$25)</f>
        <v>1.4473545635091489</v>
      </c>
      <c r="J120" s="350">
        <f>IF(J$25=0,0,J$25/FBT_fec!J$25)</f>
        <v>1.550770620451621</v>
      </c>
      <c r="K120" s="350">
        <f>IF(K$25=0,0,K$25/FBT_fec!K$25)</f>
        <v>1.336396277335459</v>
      </c>
      <c r="L120" s="350">
        <f>IF(L$25=0,0,L$25/FBT_fec!L$25)</f>
        <v>1.056628602673247</v>
      </c>
      <c r="M120" s="350">
        <f>IF(M$25=0,0,M$25/FBT_fec!M$25)</f>
        <v>0.99473477712787139</v>
      </c>
      <c r="N120" s="350">
        <f>IF(N$25=0,0,N$25/FBT_fec!N$25)</f>
        <v>1.037386223664061</v>
      </c>
      <c r="O120" s="350">
        <f>IF(O$25=0,0,O$25/FBT_fec!O$25)</f>
        <v>1.0422830753627161</v>
      </c>
      <c r="P120" s="350">
        <f>IF(P$25=0,0,P$25/FBT_fec!P$25)</f>
        <v>1.0676761742270089</v>
      </c>
      <c r="Q120" s="350">
        <f>IF(Q$25=0,0,Q$25/FBT_fec!Q$25)</f>
        <v>1.035094460804133</v>
      </c>
      <c r="R120" s="350">
        <f>IF(R$25=0,0,R$25/FBT_fec!R$25)</f>
        <v>1.1473020794719562</v>
      </c>
      <c r="S120" s="350">
        <f>IF(S$25=0,0,S$25/FBT_fec!S$25)</f>
        <v>1.0904423841892159</v>
      </c>
      <c r="T120" s="350">
        <f>IF(T$25=0,0,T$25/FBT_fec!T$25)</f>
        <v>1.00871354200917</v>
      </c>
      <c r="U120" s="350">
        <f>IF(U$25=0,0,U$25/FBT_fec!U$25)</f>
        <v>0.8175925974652517</v>
      </c>
      <c r="V120" s="350">
        <f>IF(V$25=0,0,V$25/FBT_fec!V$25)</f>
        <v>0.65664113940907565</v>
      </c>
      <c r="W120" s="350">
        <f>IF(W$25=0,0,W$25/FBT_fec!W$25)</f>
        <v>1.116610132247279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2.5679823395253298</v>
      </c>
      <c r="C121" s="350">
        <f>IF(C$34=0,0,C$34/FBT_fec!C$34)</f>
        <v>2.5763778358199714</v>
      </c>
      <c r="D121" s="350">
        <f>IF(D$34=0,0,D$34/FBT_fec!D$34)</f>
        <v>2.6048512181126591</v>
      </c>
      <c r="E121" s="350">
        <f>IF(E$34=0,0,E$34/FBT_fec!E$34)</f>
        <v>2.5910939208905202</v>
      </c>
      <c r="F121" s="350">
        <f>IF(F$34=0,0,F$34/FBT_fec!F$34)</f>
        <v>2.3667013876104708</v>
      </c>
      <c r="G121" s="350">
        <f>IF(G$34=0,0,G$34/FBT_fec!G$34)</f>
        <v>2.3525097319242958</v>
      </c>
      <c r="H121" s="350">
        <f>IF(H$34=0,0,H$34/FBT_fec!H$34)</f>
        <v>2.3506719923410304</v>
      </c>
      <c r="I121" s="350">
        <f>IF(I$34=0,0,I$34/FBT_fec!I$34)</f>
        <v>2.2487579955747057</v>
      </c>
      <c r="J121" s="350">
        <f>IF(J$34=0,0,J$34/FBT_fec!J$34)</f>
        <v>2.2674521495825388</v>
      </c>
      <c r="K121" s="350">
        <f>IF(K$34=0,0,K$34/FBT_fec!K$34)</f>
        <v>2.2476404323237822</v>
      </c>
      <c r="L121" s="350">
        <f>IF(L$34=0,0,L$34/FBT_fec!L$34)</f>
        <v>2.1722333730852847</v>
      </c>
      <c r="M121" s="350">
        <f>IF(M$34=0,0,M$34/FBT_fec!M$34)</f>
        <v>1.9863124098869198</v>
      </c>
      <c r="N121" s="350">
        <f>IF(N$34=0,0,N$34/FBT_fec!N$34)</f>
        <v>1.9031776263342506</v>
      </c>
      <c r="O121" s="350">
        <f>IF(O$34=0,0,O$34/FBT_fec!O$34)</f>
        <v>1.9076497209877921</v>
      </c>
      <c r="P121" s="350">
        <f>IF(P$34=0,0,P$34/FBT_fec!P$34)</f>
        <v>1.735821638606615</v>
      </c>
      <c r="Q121" s="350">
        <f>IF(Q$34=0,0,Q$34/FBT_fec!Q$34)</f>
        <v>1.8125977524580725</v>
      </c>
      <c r="R121" s="350">
        <f>IF(R$34=0,0,R$34/FBT_fec!R$34)</f>
        <v>1.8263355861585535</v>
      </c>
      <c r="S121" s="350">
        <f>IF(S$34=0,0,S$34/FBT_fec!S$34)</f>
        <v>1.752396871036078</v>
      </c>
      <c r="T121" s="350">
        <f>IF(T$34=0,0,T$34/FBT_fec!T$34)</f>
        <v>1.7094036958627297</v>
      </c>
      <c r="U121" s="350">
        <f>IF(U$34=0,0,U$34/FBT_fec!U$34)</f>
        <v>1.6919348497464717</v>
      </c>
      <c r="V121" s="350">
        <f>IF(V$34=0,0,V$34/FBT_fec!V$34)</f>
        <v>1.6871112114318763</v>
      </c>
      <c r="W121" s="350">
        <f>IF(W$34=0,0,W$34/FBT_fec!W$34)</f>
        <v>1.8961724430289217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2.1717623369748384</v>
      </c>
      <c r="C122" s="350">
        <f>IF(C$45=0,0,C$45/FBT_fec!C$45)</f>
        <v>2.1759499630867718</v>
      </c>
      <c r="D122" s="350">
        <f>IF(D$45=0,0,D$45/FBT_fec!D$45)</f>
        <v>2.207877630872753</v>
      </c>
      <c r="E122" s="350">
        <f>IF(E$45=0,0,E$45/FBT_fec!E$45)</f>
        <v>2.1936728378396353</v>
      </c>
      <c r="F122" s="350">
        <f>IF(F$45=0,0,F$45/FBT_fec!F$45)</f>
        <v>2.1054540240606681</v>
      </c>
      <c r="G122" s="350">
        <f>IF(G$45=0,0,G$45/FBT_fec!G$45)</f>
        <v>2.0751113337469174</v>
      </c>
      <c r="H122" s="350">
        <f>IF(H$45=0,0,H$45/FBT_fec!H$45)</f>
        <v>2.0548481541681562</v>
      </c>
      <c r="I122" s="350">
        <f>IF(I$45=0,0,I$45/FBT_fec!I$45)</f>
        <v>1.9845567146937182</v>
      </c>
      <c r="J122" s="350">
        <f>IF(J$45=0,0,J$45/FBT_fec!J$45)</f>
        <v>2.0276337842981058</v>
      </c>
      <c r="K122" s="350">
        <f>IF(K$45=0,0,K$45/FBT_fec!K$45)</f>
        <v>1.9518081847025768</v>
      </c>
      <c r="L122" s="350">
        <f>IF(L$45=0,0,L$45/FBT_fec!L$45)</f>
        <v>1.8386043986828156</v>
      </c>
      <c r="M122" s="350">
        <f>IF(M$45=0,0,M$45/FBT_fec!M$45)</f>
        <v>1.7537252717529597</v>
      </c>
      <c r="N122" s="350">
        <f>IF(N$45=0,0,N$45/FBT_fec!N$45)</f>
        <v>1.7286015028206905</v>
      </c>
      <c r="O122" s="350">
        <f>IF(O$45=0,0,O$45/FBT_fec!O$45)</f>
        <v>1.7310363773445008</v>
      </c>
      <c r="P122" s="350">
        <f>IF(P$45=0,0,P$45/FBT_fec!P$45)</f>
        <v>1.6795310263551644</v>
      </c>
      <c r="Q122" s="350">
        <f>IF(Q$45=0,0,Q$45/FBT_fec!Q$45)</f>
        <v>1.7115230547627081</v>
      </c>
      <c r="R122" s="350">
        <f>IF(R$45=0,0,R$45/FBT_fec!R$45)</f>
        <v>1.7502562107912283</v>
      </c>
      <c r="S122" s="350">
        <f>IF(S$45=0,0,S$45/FBT_fec!S$45)</f>
        <v>1.6964022820209359</v>
      </c>
      <c r="T122" s="350">
        <f>IF(T$45=0,0,T$45/FBT_fec!T$45)</f>
        <v>1.6634480496404389</v>
      </c>
      <c r="U122" s="350">
        <f>IF(U$45=0,0,U$45/FBT_fec!U$45)</f>
        <v>1.6069325812011612</v>
      </c>
      <c r="V122" s="350">
        <f>IF(V$45=0,0,V$45/FBT_fec!V$45)</f>
        <v>1.5699761052845183</v>
      </c>
      <c r="W122" s="350">
        <f>IF(W$45=0,0,W$45/FBT_fec!W$45)</f>
        <v>1.7312797663773454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0.71258787842558657</v>
      </c>
      <c r="C123" s="350">
        <f>IF(C$66=0,0,C$66/FBT_fec!C$66)</f>
        <v>0.70735486450947949</v>
      </c>
      <c r="D123" s="350">
        <f>IF(D$66=0,0,D$66/FBT_fec!D$66)</f>
        <v>0.7176152972317642</v>
      </c>
      <c r="E123" s="350">
        <f>IF(E$66=0,0,E$66/FBT_fec!E$66)</f>
        <v>0.71670679430209516</v>
      </c>
      <c r="F123" s="350">
        <f>IF(F$66=0,0,F$66/FBT_fec!F$66)</f>
        <v>0.67359241618536803</v>
      </c>
      <c r="G123" s="350">
        <f>IF(G$66=0,0,G$66/FBT_fec!G$66)</f>
        <v>0.63094650759483717</v>
      </c>
      <c r="H123" s="350">
        <f>IF(H$66=0,0,H$66/FBT_fec!H$66)</f>
        <v>0.61410107441397976</v>
      </c>
      <c r="I123" s="350">
        <f>IF(I$66=0,0,I$66/FBT_fec!I$66)</f>
        <v>0.59079835122482294</v>
      </c>
      <c r="J123" s="350">
        <f>IF(J$66=0,0,J$66/FBT_fec!J$66)</f>
        <v>0.60878838284075321</v>
      </c>
      <c r="K123" s="350">
        <f>IF(K$66=0,0,K$66/FBT_fec!K$66)</f>
        <v>0.57046380179037126</v>
      </c>
      <c r="L123" s="350">
        <f>IF(L$66=0,0,L$66/FBT_fec!L$66)</f>
        <v>0.51847548525941889</v>
      </c>
      <c r="M123" s="350">
        <f>IF(M$66=0,0,M$66/FBT_fec!M$66)</f>
        <v>0.50537789370912611</v>
      </c>
      <c r="N123" s="350">
        <f>IF(N$66=0,0,N$66/FBT_fec!N$66)</f>
        <v>0.50962579635922622</v>
      </c>
      <c r="O123" s="350">
        <f>IF(O$66=0,0,O$66/FBT_fec!O$66)</f>
        <v>0.51063504413232119</v>
      </c>
      <c r="P123" s="350">
        <f>IF(P$66=0,0,P$66/FBT_fec!P$66)</f>
        <v>0.51369328280310289</v>
      </c>
      <c r="Q123" s="350">
        <f>IF(Q$66=0,0,Q$66/FBT_fec!Q$66)</f>
        <v>0.50636840039039799</v>
      </c>
      <c r="R123" s="350">
        <f>IF(R$66=0,0,R$66/FBT_fec!R$66)</f>
        <v>0.52642502165634264</v>
      </c>
      <c r="S123" s="350">
        <f>IF(S$66=0,0,S$66/FBT_fec!S$66)</f>
        <v>0.51767412061813456</v>
      </c>
      <c r="T123" s="350">
        <f>IF(T$66=0,0,T$66/FBT_fec!T$66)</f>
        <v>0.50168146174241335</v>
      </c>
      <c r="U123" s="350">
        <f>IF(U$66=0,0,U$66/FBT_fec!U$66)</f>
        <v>0.46567259366649028</v>
      </c>
      <c r="V123" s="350">
        <f>IF(V$66=0,0,V$66/FBT_fec!V$66)</f>
        <v>0.43158794458103217</v>
      </c>
      <c r="W123" s="350">
        <f>IF(W$66=0,0,W$66/FBT_fec!W$66)</f>
        <v>0.52839481037362745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IT: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23827.3714891362</v>
      </c>
      <c r="C3" s="205">
        <v>21826.784323240579</v>
      </c>
      <c r="D3" s="205">
        <v>20584.29664100596</v>
      </c>
      <c r="E3" s="205">
        <v>19206.425088440581</v>
      </c>
      <c r="F3" s="205">
        <v>20168.54654900356</v>
      </c>
      <c r="G3" s="205">
        <v>19205.47348137273</v>
      </c>
      <c r="H3" s="205">
        <v>20944.377841615951</v>
      </c>
      <c r="I3" s="205">
        <v>22130.09402660964</v>
      </c>
      <c r="J3" s="205">
        <v>21268.045888115488</v>
      </c>
      <c r="K3" s="205">
        <v>16718.429225667209</v>
      </c>
      <c r="L3" s="205">
        <v>17974.891692755271</v>
      </c>
      <c r="M3" s="205">
        <v>17371.26526370486</v>
      </c>
      <c r="N3" s="205">
        <v>15638.72081197415</v>
      </c>
      <c r="O3" s="205">
        <v>15562.28224323748</v>
      </c>
      <c r="P3" s="205">
        <v>17054.611466895269</v>
      </c>
      <c r="Q3" s="205">
        <v>18168.400000000001</v>
      </c>
      <c r="R3" s="205">
        <v>20999.990095185269</v>
      </c>
      <c r="S3" s="205">
        <v>22539.79184291813</v>
      </c>
      <c r="T3" s="205">
        <v>22479.054967937798</v>
      </c>
      <c r="U3" s="205">
        <v>21744.557301463279</v>
      </c>
      <c r="V3" s="205">
        <v>18081.868574406599</v>
      </c>
      <c r="W3" s="205">
        <v>22059.51743131339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9468.3596104451644</v>
      </c>
      <c r="C5" s="205">
        <v>9301.1311960559833</v>
      </c>
      <c r="D5" s="205">
        <v>9508.4381313323338</v>
      </c>
      <c r="E5" s="205">
        <v>8944.4582874306052</v>
      </c>
      <c r="F5" s="205">
        <v>10979.1264762304</v>
      </c>
      <c r="G5" s="205">
        <v>11501.532822466879</v>
      </c>
      <c r="H5" s="205">
        <v>13066.37635490401</v>
      </c>
      <c r="I5" s="205">
        <v>12980.102966184229</v>
      </c>
      <c r="J5" s="205">
        <v>12546.144333805139</v>
      </c>
      <c r="K5" s="205">
        <v>10421.09418867065</v>
      </c>
      <c r="L5" s="205">
        <v>14233.72065244121</v>
      </c>
      <c r="M5" s="205">
        <v>13131.836979045111</v>
      </c>
      <c r="N5" s="205">
        <v>11639.71892414112</v>
      </c>
      <c r="O5" s="205">
        <v>11255.861080861639</v>
      </c>
      <c r="P5" s="205">
        <v>13181.412176226841</v>
      </c>
      <c r="Q5" s="205">
        <v>14800.63339359247</v>
      </c>
      <c r="R5" s="205">
        <v>15605.518966729191</v>
      </c>
      <c r="S5" s="205">
        <v>16088.81977912239</v>
      </c>
      <c r="T5" s="205">
        <v>15258.93739125424</v>
      </c>
      <c r="U5" s="205">
        <v>15524.014159848541</v>
      </c>
      <c r="V5" s="205">
        <v>14844.994326815709</v>
      </c>
      <c r="W5" s="205">
        <v>14228.602448243921</v>
      </c>
      <c r="DA5" s="112" t="s">
        <v>2375</v>
      </c>
    </row>
    <row r="6" spans="1:105" ht="12" customHeight="1" x14ac:dyDescent="0.25">
      <c r="A6" s="154" t="s">
        <v>2114</v>
      </c>
      <c r="B6" s="340">
        <v>11835.449513056459</v>
      </c>
      <c r="C6" s="340">
        <v>11243.67703740363</v>
      </c>
      <c r="D6" s="340">
        <v>10651.904561750811</v>
      </c>
      <c r="E6" s="340">
        <v>10651.904561750811</v>
      </c>
      <c r="F6" s="340">
        <v>11835.449513056459</v>
      </c>
      <c r="G6" s="340">
        <v>12427.22198870928</v>
      </c>
      <c r="H6" s="340">
        <v>14202.53941566775</v>
      </c>
      <c r="I6" s="340">
        <v>14202.53941566775</v>
      </c>
      <c r="J6" s="340">
        <v>13610.76694001493</v>
      </c>
      <c r="K6" s="340">
        <v>13610.76694001493</v>
      </c>
      <c r="L6" s="340">
        <v>15386.084366973389</v>
      </c>
      <c r="M6" s="340">
        <v>14794.311891320571</v>
      </c>
      <c r="N6" s="340">
        <v>14794.311891320571</v>
      </c>
      <c r="O6" s="340">
        <v>14202.53941566775</v>
      </c>
      <c r="P6" s="340">
        <v>14202.53941566775</v>
      </c>
      <c r="Q6" s="340">
        <v>15977.856842626221</v>
      </c>
      <c r="R6" s="340">
        <v>16569.62931827904</v>
      </c>
      <c r="S6" s="340">
        <v>17161.401793931869</v>
      </c>
      <c r="T6" s="340">
        <v>17161.401793931869</v>
      </c>
      <c r="U6" s="340">
        <v>16569.62931827904</v>
      </c>
      <c r="V6" s="340">
        <v>15977.856842626221</v>
      </c>
      <c r="W6" s="340">
        <v>15977.856842626221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1775.3174269584681</v>
      </c>
      <c r="G7" s="342">
        <v>1183.544951305646</v>
      </c>
      <c r="H7" s="342">
        <v>1775.3174269584681</v>
      </c>
      <c r="I7" s="342">
        <v>591.77247565282278</v>
      </c>
      <c r="J7" s="342">
        <v>0</v>
      </c>
      <c r="K7" s="342">
        <v>0</v>
      </c>
      <c r="L7" s="342">
        <v>2367.0899026112911</v>
      </c>
      <c r="M7" s="342">
        <v>0</v>
      </c>
      <c r="N7" s="342">
        <v>0</v>
      </c>
      <c r="O7" s="342">
        <v>0</v>
      </c>
      <c r="P7" s="342">
        <v>591.77247565282278</v>
      </c>
      <c r="Q7" s="342">
        <v>1775.3174269584681</v>
      </c>
      <c r="R7" s="342">
        <v>1183.544951305646</v>
      </c>
      <c r="S7" s="342">
        <v>1183.544951305646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591.7724756528296</v>
      </c>
      <c r="D8" s="344">
        <f t="shared" si="0"/>
        <v>591.77247565281868</v>
      </c>
      <c r="E8" s="344">
        <f t="shared" si="0"/>
        <v>0</v>
      </c>
      <c r="F8" s="344">
        <f t="shared" si="0"/>
        <v>591.7724756528205</v>
      </c>
      <c r="G8" s="344">
        <f t="shared" si="0"/>
        <v>591.77247565282596</v>
      </c>
      <c r="H8" s="344">
        <f t="shared" si="0"/>
        <v>0</v>
      </c>
      <c r="I8" s="344">
        <f t="shared" si="0"/>
        <v>591.77247565282232</v>
      </c>
      <c r="J8" s="344">
        <f t="shared" si="0"/>
        <v>591.7724756528205</v>
      </c>
      <c r="K8" s="344">
        <f t="shared" si="0"/>
        <v>0</v>
      </c>
      <c r="L8" s="344">
        <f t="shared" si="0"/>
        <v>591.77247565283142</v>
      </c>
      <c r="M8" s="344">
        <f t="shared" si="0"/>
        <v>591.77247565281868</v>
      </c>
      <c r="N8" s="344">
        <f t="shared" si="0"/>
        <v>0</v>
      </c>
      <c r="O8" s="344">
        <f t="shared" si="0"/>
        <v>591.7724756528205</v>
      </c>
      <c r="P8" s="344">
        <f t="shared" si="0"/>
        <v>591.77247565282232</v>
      </c>
      <c r="Q8" s="344">
        <f t="shared" si="0"/>
        <v>0</v>
      </c>
      <c r="R8" s="344">
        <f t="shared" si="0"/>
        <v>591.77247565282596</v>
      </c>
      <c r="S8" s="344">
        <f t="shared" si="0"/>
        <v>591.77247565281505</v>
      </c>
      <c r="T8" s="344">
        <f t="shared" si="0"/>
        <v>0</v>
      </c>
      <c r="U8" s="344">
        <f t="shared" si="0"/>
        <v>591.7724756528296</v>
      </c>
      <c r="V8" s="344">
        <f t="shared" si="0"/>
        <v>591.77247565281868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2367.0899026112947</v>
      </c>
      <c r="C9" s="345">
        <f t="shared" si="1"/>
        <v>1942.5458413476463</v>
      </c>
      <c r="D9" s="345">
        <f t="shared" si="1"/>
        <v>1143.4664304184771</v>
      </c>
      <c r="E9" s="345">
        <f t="shared" si="1"/>
        <v>1707.4462743202057</v>
      </c>
      <c r="F9" s="345">
        <f t="shared" si="1"/>
        <v>856.32303682605925</v>
      </c>
      <c r="G9" s="345">
        <f t="shared" si="1"/>
        <v>925.68916624240046</v>
      </c>
      <c r="H9" s="345">
        <f t="shared" si="1"/>
        <v>1136.1630607637398</v>
      </c>
      <c r="I9" s="345">
        <f t="shared" si="1"/>
        <v>1222.4364494835208</v>
      </c>
      <c r="J9" s="345">
        <f t="shared" si="1"/>
        <v>1064.6226062097903</v>
      </c>
      <c r="K9" s="345">
        <f t="shared" si="1"/>
        <v>3189.6727513442802</v>
      </c>
      <c r="L9" s="345">
        <f t="shared" si="1"/>
        <v>1152.3637145321791</v>
      </c>
      <c r="M9" s="345">
        <f t="shared" si="1"/>
        <v>1662.4749122754602</v>
      </c>
      <c r="N9" s="345">
        <f t="shared" si="1"/>
        <v>3154.5929671794511</v>
      </c>
      <c r="O9" s="345">
        <f t="shared" si="1"/>
        <v>2946.6783348061108</v>
      </c>
      <c r="P9" s="345">
        <f t="shared" si="1"/>
        <v>1021.1272394409098</v>
      </c>
      <c r="Q9" s="345">
        <f t="shared" si="1"/>
        <v>1177.2234490337505</v>
      </c>
      <c r="R9" s="345">
        <f t="shared" si="1"/>
        <v>964.11035154984893</v>
      </c>
      <c r="S9" s="345">
        <f t="shared" si="1"/>
        <v>1072.582014809479</v>
      </c>
      <c r="T9" s="345">
        <f t="shared" si="1"/>
        <v>1902.4644026776296</v>
      </c>
      <c r="U9" s="345">
        <f t="shared" si="1"/>
        <v>1045.6151584304989</v>
      </c>
      <c r="V9" s="345">
        <f t="shared" si="1"/>
        <v>1132.8625158105115</v>
      </c>
      <c r="W9" s="345">
        <f t="shared" si="1"/>
        <v>1749.2543943823002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405.07308684436799</v>
      </c>
      <c r="C12" s="212">
        <v>389.25193465176272</v>
      </c>
      <c r="D12" s="212">
        <v>381.16938950988822</v>
      </c>
      <c r="E12" s="212">
        <v>379.01977644024072</v>
      </c>
      <c r="F12" s="212">
        <v>476.5644024075666</v>
      </c>
      <c r="G12" s="212">
        <v>478.47042132416158</v>
      </c>
      <c r="H12" s="212">
        <v>494.067067927773</v>
      </c>
      <c r="I12" s="212">
        <v>475.28899398108331</v>
      </c>
      <c r="J12" s="212">
        <v>464.34505588993972</v>
      </c>
      <c r="K12" s="212">
        <v>408.80859845227849</v>
      </c>
      <c r="L12" s="212">
        <v>497.03353396388638</v>
      </c>
      <c r="M12" s="212">
        <v>414.73198624247641</v>
      </c>
      <c r="N12" s="212">
        <v>375.26036113499572</v>
      </c>
      <c r="O12" s="212">
        <v>364.86096302665521</v>
      </c>
      <c r="P12" s="212">
        <v>373.96104901117792</v>
      </c>
      <c r="Q12" s="212">
        <v>398.48572656921749</v>
      </c>
      <c r="R12" s="212">
        <v>419.17454858125529</v>
      </c>
      <c r="S12" s="212">
        <v>419.9233018056749</v>
      </c>
      <c r="T12" s="212">
        <v>409.52055030094579</v>
      </c>
      <c r="U12" s="212">
        <v>409.8375752364575</v>
      </c>
      <c r="V12" s="212">
        <v>433.94918314703352</v>
      </c>
      <c r="W12" s="212">
        <v>412.26801375752359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</v>
      </c>
      <c r="U20" s="206">
        <f t="shared" si="3"/>
        <v>0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112.1619948409286</v>
      </c>
      <c r="G30" s="206">
        <v>114.2399828030954</v>
      </c>
      <c r="H30" s="206">
        <v>113.4995700773861</v>
      </c>
      <c r="I30" s="206">
        <v>90.164316423043857</v>
      </c>
      <c r="J30" s="206">
        <v>98.308942390369737</v>
      </c>
      <c r="K30" s="206">
        <v>96.684780739466888</v>
      </c>
      <c r="L30" s="206">
        <v>171.32416165090279</v>
      </c>
      <c r="M30" s="206">
        <v>101.31840068787621</v>
      </c>
      <c r="N30" s="206">
        <v>90.307652622527939</v>
      </c>
      <c r="O30" s="206">
        <v>78.962424763542558</v>
      </c>
      <c r="P30" s="206">
        <v>86.772742906276861</v>
      </c>
      <c r="Q30" s="206">
        <v>95.992175408426462</v>
      </c>
      <c r="R30" s="206">
        <v>108.7704213241616</v>
      </c>
      <c r="S30" s="206">
        <v>111.1961306964746</v>
      </c>
      <c r="T30" s="206">
        <v>102.8853826311264</v>
      </c>
      <c r="U30" s="206">
        <v>94.857953568357701</v>
      </c>
      <c r="V30" s="206">
        <v>100.2799656061909</v>
      </c>
      <c r="W30" s="206">
        <v>46.602407566638</v>
      </c>
      <c r="DA30" s="71" t="s">
        <v>2393</v>
      </c>
    </row>
    <row r="31" spans="1:105" ht="12" customHeight="1" x14ac:dyDescent="0.25">
      <c r="A31" s="21" t="s">
        <v>38</v>
      </c>
      <c r="B31" s="209">
        <v>405.07308684436799</v>
      </c>
      <c r="C31" s="209">
        <v>389.25193465176272</v>
      </c>
      <c r="D31" s="209">
        <v>381.16938950988822</v>
      </c>
      <c r="E31" s="209">
        <v>379.01977644024072</v>
      </c>
      <c r="F31" s="209">
        <v>364.40240756663798</v>
      </c>
      <c r="G31" s="209">
        <v>364.23043852106622</v>
      </c>
      <c r="H31" s="209">
        <v>380.56749785038693</v>
      </c>
      <c r="I31" s="209">
        <v>385.12467755803948</v>
      </c>
      <c r="J31" s="209">
        <v>366.03611349956998</v>
      </c>
      <c r="K31" s="209">
        <v>312.12381771281167</v>
      </c>
      <c r="L31" s="209">
        <v>325.70937231298359</v>
      </c>
      <c r="M31" s="209">
        <v>313.41358555460022</v>
      </c>
      <c r="N31" s="209">
        <v>284.95270851246772</v>
      </c>
      <c r="O31" s="209">
        <v>285.89853826311258</v>
      </c>
      <c r="P31" s="209">
        <v>287.18830610490107</v>
      </c>
      <c r="Q31" s="209">
        <v>302.49355116079101</v>
      </c>
      <c r="R31" s="209">
        <v>310.40412725709371</v>
      </c>
      <c r="S31" s="209">
        <v>308.7271711092003</v>
      </c>
      <c r="T31" s="209">
        <v>306.6351676698194</v>
      </c>
      <c r="U31" s="209">
        <v>314.97962166809981</v>
      </c>
      <c r="V31" s="209">
        <v>333.66921754084262</v>
      </c>
      <c r="W31" s="209">
        <v>365.66560619088563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0</v>
      </c>
      <c r="C33" s="205">
        <f>TRE_emi!C5</f>
        <v>0</v>
      </c>
      <c r="D33" s="205">
        <f>TRE_emi!D5</f>
        <v>0</v>
      </c>
      <c r="E33" s="205">
        <f>TRE_emi!E5</f>
        <v>0</v>
      </c>
      <c r="F33" s="205">
        <f>TRE_emi!F5</f>
        <v>0</v>
      </c>
      <c r="G33" s="205">
        <f>TRE_emi!G5</f>
        <v>0</v>
      </c>
      <c r="H33" s="205">
        <f>TRE_emi!H5</f>
        <v>0</v>
      </c>
      <c r="I33" s="205">
        <f>TRE_emi!I5</f>
        <v>0</v>
      </c>
      <c r="J33" s="205">
        <f>TRE_emi!J5</f>
        <v>0</v>
      </c>
      <c r="K33" s="205">
        <f>TRE_emi!K5</f>
        <v>0</v>
      </c>
      <c r="L33" s="205">
        <f>TRE_emi!L5</f>
        <v>0</v>
      </c>
      <c r="M33" s="205">
        <f>TRE_emi!M5</f>
        <v>0</v>
      </c>
      <c r="N33" s="205">
        <f>TRE_emi!N5</f>
        <v>0</v>
      </c>
      <c r="O33" s="205">
        <f>TRE_emi!O5</f>
        <v>0</v>
      </c>
      <c r="P33" s="205">
        <f>TRE_emi!P5</f>
        <v>0</v>
      </c>
      <c r="Q33" s="205">
        <f>TRE_emi!Q5</f>
        <v>0</v>
      </c>
      <c r="R33" s="205">
        <f>TRE_emi!R5</f>
        <v>0</v>
      </c>
      <c r="S33" s="205">
        <f>TRE_emi!S5</f>
        <v>0</v>
      </c>
      <c r="T33" s="205">
        <f>TRE_emi!T5</f>
        <v>0</v>
      </c>
      <c r="U33" s="205">
        <f>TRE_emi!U5</f>
        <v>0</v>
      </c>
      <c r="V33" s="205">
        <f>TRE_emi!V5</f>
        <v>0</v>
      </c>
      <c r="W33" s="205">
        <f>TRE_emi!W5</f>
        <v>0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17.000326159730044</v>
      </c>
      <c r="C35" s="286">
        <f t="shared" si="5"/>
        <v>17.833682180901821</v>
      </c>
      <c r="D35" s="286">
        <f t="shared" si="5"/>
        <v>18.517484282196019</v>
      </c>
      <c r="E35" s="286">
        <f t="shared" si="5"/>
        <v>19.734009566848254</v>
      </c>
      <c r="F35" s="286">
        <f t="shared" si="5"/>
        <v>23.629090041250965</v>
      </c>
      <c r="G35" s="286">
        <f t="shared" si="5"/>
        <v>24.913232250599137</v>
      </c>
      <c r="H35" s="286">
        <f t="shared" si="5"/>
        <v>23.58948409277043</v>
      </c>
      <c r="I35" s="286">
        <f t="shared" si="5"/>
        <v>21.477043586420688</v>
      </c>
      <c r="J35" s="286">
        <f t="shared" si="5"/>
        <v>21.832991067101943</v>
      </c>
      <c r="K35" s="286">
        <f t="shared" si="5"/>
        <v>24.452572244325992</v>
      </c>
      <c r="L35" s="286">
        <f t="shared" si="5"/>
        <v>27.651545414552587</v>
      </c>
      <c r="M35" s="286">
        <f t="shared" si="5"/>
        <v>23.874598651660012</v>
      </c>
      <c r="N35" s="286">
        <f t="shared" si="5"/>
        <v>23.995591816414354</v>
      </c>
      <c r="O35" s="286">
        <f t="shared" si="5"/>
        <v>23.445209213141212</v>
      </c>
      <c r="P35" s="286">
        <f t="shared" si="5"/>
        <v>21.927268747052626</v>
      </c>
      <c r="Q35" s="286">
        <f t="shared" si="5"/>
        <v>21.932901442571577</v>
      </c>
      <c r="R35" s="286">
        <f t="shared" si="5"/>
        <v>19.960702204205358</v>
      </c>
      <c r="S35" s="286">
        <f t="shared" si="5"/>
        <v>18.630309664444052</v>
      </c>
      <c r="T35" s="286">
        <f t="shared" si="5"/>
        <v>18.217872187467439</v>
      </c>
      <c r="U35" s="286">
        <f t="shared" si="5"/>
        <v>18.847823368143615</v>
      </c>
      <c r="V35" s="286">
        <f t="shared" si="5"/>
        <v>23.999133793133137</v>
      </c>
      <c r="W35" s="286">
        <f t="shared" si="5"/>
        <v>18.688895395885265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42.781759830658046</v>
      </c>
      <c r="C36" s="346">
        <f t="shared" si="6"/>
        <v>41.849956359804885</v>
      </c>
      <c r="D36" s="346">
        <f t="shared" si="6"/>
        <v>40.087486950549085</v>
      </c>
      <c r="E36" s="346">
        <f t="shared" si="6"/>
        <v>42.374816256102001</v>
      </c>
      <c r="F36" s="346">
        <f t="shared" si="6"/>
        <v>43.406404274449294</v>
      </c>
      <c r="G36" s="346">
        <f t="shared" si="6"/>
        <v>41.600578697608583</v>
      </c>
      <c r="H36" s="346">
        <f t="shared" si="6"/>
        <v>37.812095297740456</v>
      </c>
      <c r="I36" s="346">
        <f t="shared" si="6"/>
        <v>36.616735261600503</v>
      </c>
      <c r="J36" s="346">
        <f t="shared" si="6"/>
        <v>37.010976722049861</v>
      </c>
      <c r="K36" s="346">
        <f t="shared" si="6"/>
        <v>39.228951495008751</v>
      </c>
      <c r="L36" s="346">
        <f t="shared" si="6"/>
        <v>34.919438571294471</v>
      </c>
      <c r="M36" s="346">
        <f t="shared" si="6"/>
        <v>31.582175967024067</v>
      </c>
      <c r="N36" s="346">
        <f t="shared" si="6"/>
        <v>32.239641144314461</v>
      </c>
      <c r="O36" s="346">
        <f t="shared" si="6"/>
        <v>32.415197771677278</v>
      </c>
      <c r="P36" s="346">
        <f t="shared" si="6"/>
        <v>28.370332708784446</v>
      </c>
      <c r="Q36" s="346">
        <f t="shared" si="6"/>
        <v>26.923559010773889</v>
      </c>
      <c r="R36" s="346">
        <f t="shared" si="6"/>
        <v>26.86066060827142</v>
      </c>
      <c r="S36" s="346">
        <f t="shared" si="6"/>
        <v>26.100317336551132</v>
      </c>
      <c r="T36" s="346">
        <f t="shared" si="6"/>
        <v>26.838077894969619</v>
      </c>
      <c r="U36" s="346">
        <f t="shared" si="6"/>
        <v>26.40023199002648</v>
      </c>
      <c r="V36" s="346">
        <f t="shared" si="6"/>
        <v>29.232020814124269</v>
      </c>
      <c r="W36" s="346">
        <f t="shared" si="6"/>
        <v>28.974596433988168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22.745169418181145</v>
      </c>
      <c r="C37" s="346">
        <f>IF(TRE_ued!C$5=0,"",TRE_ued!C$5/C$5*1000)</f>
        <v>22.249770727409754</v>
      </c>
      <c r="D37" s="346">
        <f>IF(TRE_ued!D$5=0,"",TRE_ued!D$5/D$5*1000)</f>
        <v>21.312743698447804</v>
      </c>
      <c r="E37" s="346">
        <f>IF(TRE_ued!E$5=0,"",TRE_ued!E$5/E$5*1000)</f>
        <v>22.528815519146718</v>
      </c>
      <c r="F37" s="346">
        <f>IF(TRE_ued!F$5=0,"",TRE_ued!F$5/F$5*1000)</f>
        <v>24.664865301679463</v>
      </c>
      <c r="G37" s="346">
        <f>IF(TRE_ued!G$5=0,"",TRE_ued!G$5/G$5*1000)</f>
        <v>23.660754978269306</v>
      </c>
      <c r="H37" s="346">
        <f>IF(TRE_ued!H$5=0,"",TRE_ued!H$5/H$5*1000)</f>
        <v>21.452920546411764</v>
      </c>
      <c r="I37" s="346">
        <f>IF(TRE_ued!I$5=0,"",TRE_ued!I$5/I$5*1000)</f>
        <v>20.546991283832057</v>
      </c>
      <c r="J37" s="346">
        <f>IF(TRE_ued!J$5=0,"",TRE_ued!J$5/J$5*1000)</f>
        <v>20.894815013740274</v>
      </c>
      <c r="K37" s="346">
        <f>IF(TRE_ued!K$5=0,"",TRE_ued!K$5/K$5*1000)</f>
        <v>22.298108146485617</v>
      </c>
      <c r="L37" s="346">
        <f>IF(TRE_ued!L$5=0,"",TRE_ued!L$5/L$5*1000)</f>
        <v>20.435645233234599</v>
      </c>
      <c r="M37" s="346">
        <f>IF(TRE_ued!M$5=0,"",TRE_ued!M$5/M$5*1000)</f>
        <v>17.989864905092411</v>
      </c>
      <c r="N37" s="346">
        <f>IF(TRE_ued!N$5=0,"",TRE_ued!N$5/N$5*1000)</f>
        <v>18.346107776393758</v>
      </c>
      <c r="O37" s="346">
        <f>IF(TRE_ued!O$5=0,"",TRE_ued!O$5/O$5*1000)</f>
        <v>18.323923743597152</v>
      </c>
      <c r="P37" s="346">
        <f>IF(TRE_ued!P$5=0,"",TRE_ued!P$5/P$5*1000)</f>
        <v>16.10627206698075</v>
      </c>
      <c r="Q37" s="346">
        <f>IF(TRE_ued!Q$5=0,"",TRE_ued!Q$5/Q$5*1000)</f>
        <v>15.321968386333296</v>
      </c>
      <c r="R37" s="346">
        <f>IF(TRE_ued!R$5=0,"",TRE_ued!R$5/R$5*1000)</f>
        <v>15.363793029690186</v>
      </c>
      <c r="S37" s="346">
        <f>IF(TRE_ued!S$5=0,"",TRE_ued!S$5/S$5*1000)</f>
        <v>14.950444568759112</v>
      </c>
      <c r="T37" s="346">
        <f>IF(TRE_ued!T$5=0,"",TRE_ued!T$5/T$5*1000)</f>
        <v>15.316453108320959</v>
      </c>
      <c r="U37" s="346">
        <f>IF(TRE_ued!U$5=0,"",TRE_ued!U$5/U$5*1000)</f>
        <v>14.98541855110177</v>
      </c>
      <c r="V37" s="346">
        <f>IF(TRE_ued!V$5=0,"",TRE_ued!V$5/V$5*1000)</f>
        <v>16.591150124713053</v>
      </c>
      <c r="W37" s="346">
        <f>IF(TRE_ued!W$5=0,"",TRE_ued!W$5/W$5*1000)</f>
        <v>15.913501379896028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</v>
      </c>
      <c r="G38" s="347">
        <f t="shared" si="7"/>
        <v>0</v>
      </c>
      <c r="H38" s="347">
        <f t="shared" si="7"/>
        <v>0</v>
      </c>
      <c r="I38" s="347">
        <f t="shared" si="7"/>
        <v>0</v>
      </c>
      <c r="J38" s="347">
        <f t="shared" si="7"/>
        <v>0</v>
      </c>
      <c r="K38" s="347">
        <f t="shared" si="7"/>
        <v>0</v>
      </c>
      <c r="L38" s="347">
        <f t="shared" si="7"/>
        <v>0</v>
      </c>
      <c r="M38" s="347">
        <f t="shared" si="7"/>
        <v>0</v>
      </c>
      <c r="N38" s="347">
        <f t="shared" si="7"/>
        <v>0</v>
      </c>
      <c r="O38" s="347">
        <f t="shared" si="7"/>
        <v>0</v>
      </c>
      <c r="P38" s="347">
        <f t="shared" si="7"/>
        <v>0</v>
      </c>
      <c r="Q38" s="347">
        <f t="shared" si="7"/>
        <v>0</v>
      </c>
      <c r="R38" s="347">
        <f t="shared" si="7"/>
        <v>0</v>
      </c>
      <c r="S38" s="347">
        <f t="shared" si="7"/>
        <v>0</v>
      </c>
      <c r="T38" s="347">
        <f t="shared" si="7"/>
        <v>0</v>
      </c>
      <c r="U38" s="347">
        <f t="shared" si="7"/>
        <v>0</v>
      </c>
      <c r="V38" s="347">
        <f t="shared" si="7"/>
        <v>0</v>
      </c>
      <c r="W38" s="347">
        <f t="shared" si="7"/>
        <v>0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IT: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405.07308684436799</v>
      </c>
      <c r="C5" s="225">
        <v>389.25193465176301</v>
      </c>
      <c r="D5" s="225">
        <v>381.16938950988828</v>
      </c>
      <c r="E5" s="225">
        <v>379.01977644024072</v>
      </c>
      <c r="F5" s="225">
        <v>476.56440240756649</v>
      </c>
      <c r="G5" s="225">
        <v>478.47042132416169</v>
      </c>
      <c r="H5" s="225">
        <v>494.067067927773</v>
      </c>
      <c r="I5" s="225">
        <v>475.28899398108331</v>
      </c>
      <c r="J5" s="225">
        <v>464.34505588993977</v>
      </c>
      <c r="K5" s="225">
        <v>408.80859845227837</v>
      </c>
      <c r="L5" s="225">
        <v>497.03353396388638</v>
      </c>
      <c r="M5" s="225">
        <v>414.73198624247641</v>
      </c>
      <c r="N5" s="225">
        <v>375.26036113499572</v>
      </c>
      <c r="O5" s="225">
        <v>364.8609630266551</v>
      </c>
      <c r="P5" s="225">
        <v>373.96104901117798</v>
      </c>
      <c r="Q5" s="225">
        <v>398.48572656921749</v>
      </c>
      <c r="R5" s="225">
        <v>419.17454858125529</v>
      </c>
      <c r="S5" s="225">
        <v>419.9233018056749</v>
      </c>
      <c r="T5" s="225">
        <v>409.52055030094579</v>
      </c>
      <c r="U5" s="225">
        <v>409.8375752364575</v>
      </c>
      <c r="V5" s="225">
        <v>433.94918314703358</v>
      </c>
      <c r="W5" s="225">
        <v>412.2680137575237</v>
      </c>
      <c r="DA5" s="89" t="s">
        <v>2378</v>
      </c>
    </row>
    <row r="6" spans="1:105" ht="12" customHeight="1" x14ac:dyDescent="0.25">
      <c r="A6" s="55" t="s">
        <v>92</v>
      </c>
      <c r="B6" s="261">
        <v>12.56806461013637</v>
      </c>
      <c r="C6" s="261">
        <v>12.077187113158001</v>
      </c>
      <c r="D6" s="261">
        <v>11.826412739701659</v>
      </c>
      <c r="E6" s="261">
        <v>11.759717427612211</v>
      </c>
      <c r="F6" s="261">
        <v>11.30618930542142</v>
      </c>
      <c r="G6" s="261">
        <v>11.30085368045504</v>
      </c>
      <c r="H6" s="261">
        <v>11.80773805233356</v>
      </c>
      <c r="I6" s="261">
        <v>11.94913211396303</v>
      </c>
      <c r="J6" s="261">
        <v>11.35687774261671</v>
      </c>
      <c r="K6" s="261">
        <v>9.684159315418869</v>
      </c>
      <c r="L6" s="261">
        <v>10.10567368781467</v>
      </c>
      <c r="M6" s="261">
        <v>9.7241765026589437</v>
      </c>
      <c r="N6" s="261">
        <v>8.8411305706070351</v>
      </c>
      <c r="O6" s="261">
        <v>8.8704765079180543</v>
      </c>
      <c r="P6" s="261">
        <v>8.9104936951772054</v>
      </c>
      <c r="Q6" s="261">
        <v>9.3853643172432868</v>
      </c>
      <c r="R6" s="261">
        <v>9.6308030657366466</v>
      </c>
      <c r="S6" s="261">
        <v>9.5787727188704253</v>
      </c>
      <c r="T6" s="261">
        <v>9.5138648411420466</v>
      </c>
      <c r="U6" s="261">
        <v>9.7727653714342555</v>
      </c>
      <c r="V6" s="261">
        <v>10.352641092866341</v>
      </c>
      <c r="W6" s="261">
        <v>11.34538213858408</v>
      </c>
      <c r="DA6" s="67" t="s">
        <v>2395</v>
      </c>
    </row>
    <row r="7" spans="1:105" ht="12" customHeight="1" x14ac:dyDescent="0.25">
      <c r="A7" s="202" t="s">
        <v>93</v>
      </c>
      <c r="B7" s="226">
        <v>17.092567869785459</v>
      </c>
      <c r="C7" s="226">
        <v>16.424974473894888</v>
      </c>
      <c r="D7" s="226">
        <v>16.083921325994261</v>
      </c>
      <c r="E7" s="226">
        <v>15.9932157015526</v>
      </c>
      <c r="F7" s="226">
        <v>15.376417455373129</v>
      </c>
      <c r="G7" s="226">
        <v>15.36916100541886</v>
      </c>
      <c r="H7" s="226">
        <v>16.058523751173642</v>
      </c>
      <c r="I7" s="226">
        <v>16.250819674989721</v>
      </c>
      <c r="J7" s="226">
        <v>15.44535372995872</v>
      </c>
      <c r="K7" s="226">
        <v>13.17045666896966</v>
      </c>
      <c r="L7" s="226">
        <v>13.74371621542795</v>
      </c>
      <c r="M7" s="226">
        <v>13.224880043616171</v>
      </c>
      <c r="N7" s="226">
        <v>12.02393757602557</v>
      </c>
      <c r="O7" s="226">
        <v>12.063848050768559</v>
      </c>
      <c r="P7" s="226">
        <v>12.118271425441</v>
      </c>
      <c r="Q7" s="226">
        <v>12.764095471450871</v>
      </c>
      <c r="R7" s="226">
        <v>13.09789216940184</v>
      </c>
      <c r="S7" s="226">
        <v>13.027130897663779</v>
      </c>
      <c r="T7" s="226">
        <v>12.938856183953179</v>
      </c>
      <c r="U7" s="226">
        <v>13.290960905150589</v>
      </c>
      <c r="V7" s="226">
        <v>14.07959188629823</v>
      </c>
      <c r="W7" s="226">
        <v>15.42971970847436</v>
      </c>
      <c r="DA7" s="174" t="s">
        <v>2396</v>
      </c>
    </row>
    <row r="8" spans="1:105" ht="12" customHeight="1" x14ac:dyDescent="0.25">
      <c r="A8" s="202" t="s">
        <v>94</v>
      </c>
      <c r="B8" s="226">
        <v>21.114348545029099</v>
      </c>
      <c r="C8" s="226">
        <v>20.28967435010545</v>
      </c>
      <c r="D8" s="226">
        <v>19.86837340269879</v>
      </c>
      <c r="E8" s="226">
        <v>19.756325278388509</v>
      </c>
      <c r="F8" s="226">
        <v>18.994398033107998</v>
      </c>
      <c r="G8" s="226">
        <v>18.985434183164479</v>
      </c>
      <c r="H8" s="226">
        <v>19.83699992792037</v>
      </c>
      <c r="I8" s="226">
        <v>20.074541951457881</v>
      </c>
      <c r="J8" s="226">
        <v>19.079554607596069</v>
      </c>
      <c r="K8" s="226">
        <v>16.269387649903699</v>
      </c>
      <c r="L8" s="226">
        <v>16.977531795528641</v>
      </c>
      <c r="M8" s="226">
        <v>16.336616524467029</v>
      </c>
      <c r="N8" s="226">
        <v>14.85309935861982</v>
      </c>
      <c r="O8" s="226">
        <v>14.902400533302339</v>
      </c>
      <c r="P8" s="226">
        <v>14.969629407897701</v>
      </c>
      <c r="Q8" s="226">
        <v>15.767412052968719</v>
      </c>
      <c r="R8" s="226">
        <v>16.179749150437559</v>
      </c>
      <c r="S8" s="226">
        <v>16.092338167702319</v>
      </c>
      <c r="T8" s="226">
        <v>15.983292933118641</v>
      </c>
      <c r="U8" s="226">
        <v>16.418245824009549</v>
      </c>
      <c r="V8" s="226">
        <v>17.392437036015458</v>
      </c>
      <c r="W8" s="226">
        <v>19.060241992821261</v>
      </c>
      <c r="DA8" s="174" t="s">
        <v>2397</v>
      </c>
    </row>
    <row r="9" spans="1:105" ht="12" customHeight="1" x14ac:dyDescent="0.25">
      <c r="A9" s="202" t="s">
        <v>95</v>
      </c>
      <c r="B9" s="226">
        <v>13.07078719454182</v>
      </c>
      <c r="C9" s="226">
        <v>12.56027459768433</v>
      </c>
      <c r="D9" s="226">
        <v>12.29946924928972</v>
      </c>
      <c r="E9" s="226">
        <v>12.23010612471669</v>
      </c>
      <c r="F9" s="226">
        <v>11.75843687763828</v>
      </c>
      <c r="G9" s="226">
        <v>11.75288782767324</v>
      </c>
      <c r="H9" s="226">
        <v>12.2800475744269</v>
      </c>
      <c r="I9" s="226">
        <v>12.427097398521539</v>
      </c>
      <c r="J9" s="226">
        <v>11.811152852321371</v>
      </c>
      <c r="K9" s="226">
        <v>10.071525688035621</v>
      </c>
      <c r="L9" s="226">
        <v>10.509900635327259</v>
      </c>
      <c r="M9" s="226">
        <v>10.1131435627653</v>
      </c>
      <c r="N9" s="226">
        <v>9.194775793431317</v>
      </c>
      <c r="O9" s="226">
        <v>9.2252955682347793</v>
      </c>
      <c r="P9" s="226">
        <v>9.2669134429842916</v>
      </c>
      <c r="Q9" s="226">
        <v>9.7607788899330181</v>
      </c>
      <c r="R9" s="226">
        <v>10.016035188366111</v>
      </c>
      <c r="S9" s="226">
        <v>9.9619236276252412</v>
      </c>
      <c r="T9" s="226">
        <v>9.894419434787725</v>
      </c>
      <c r="U9" s="226">
        <v>10.16367598629162</v>
      </c>
      <c r="V9" s="226">
        <v>10.766746736581</v>
      </c>
      <c r="W9" s="226">
        <v>11.799197424127451</v>
      </c>
      <c r="DA9" s="174" t="s">
        <v>2398</v>
      </c>
    </row>
    <row r="10" spans="1:105" ht="12" customHeight="1" x14ac:dyDescent="0.25">
      <c r="A10" s="56" t="s">
        <v>96</v>
      </c>
      <c r="B10" s="262">
        <v>13.57350977894728</v>
      </c>
      <c r="C10" s="262">
        <v>13.043362082210651</v>
      </c>
      <c r="D10" s="262">
        <v>12.772525758877791</v>
      </c>
      <c r="E10" s="262">
        <v>12.700494821821181</v>
      </c>
      <c r="F10" s="262">
        <v>12.21068444985514</v>
      </c>
      <c r="G10" s="262">
        <v>12.20492197489145</v>
      </c>
      <c r="H10" s="262">
        <v>12.752357096520241</v>
      </c>
      <c r="I10" s="262">
        <v>12.905062683080059</v>
      </c>
      <c r="J10" s="262">
        <v>12.26542796202604</v>
      </c>
      <c r="K10" s="262">
        <v>10.45889206065238</v>
      </c>
      <c r="L10" s="262">
        <v>10.914127582839839</v>
      </c>
      <c r="M10" s="262">
        <v>10.50211062287166</v>
      </c>
      <c r="N10" s="262">
        <v>9.5484210162555989</v>
      </c>
      <c r="O10" s="262">
        <v>9.5801146285515006</v>
      </c>
      <c r="P10" s="262">
        <v>9.6233331907913797</v>
      </c>
      <c r="Q10" s="262">
        <v>10.136193462622749</v>
      </c>
      <c r="R10" s="262">
        <v>10.40126731099558</v>
      </c>
      <c r="S10" s="262">
        <v>10.345074536380061</v>
      </c>
      <c r="T10" s="262">
        <v>10.274974028433411</v>
      </c>
      <c r="U10" s="262">
        <v>10.554586601148999</v>
      </c>
      <c r="V10" s="262">
        <v>11.180852380295651</v>
      </c>
      <c r="W10" s="262">
        <v>12.253012709670809</v>
      </c>
      <c r="DA10" s="68" t="s">
        <v>2399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2400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13.57350977894728</v>
      </c>
      <c r="C15" s="228">
        <v>13.043362082210651</v>
      </c>
      <c r="D15" s="228">
        <v>12.772525758877791</v>
      </c>
      <c r="E15" s="228">
        <v>12.700494821821181</v>
      </c>
      <c r="F15" s="228">
        <v>12.21068444985514</v>
      </c>
      <c r="G15" s="228">
        <v>12.20492197489145</v>
      </c>
      <c r="H15" s="228">
        <v>12.752357096520241</v>
      </c>
      <c r="I15" s="228">
        <v>12.905062683080059</v>
      </c>
      <c r="J15" s="228">
        <v>12.26542796202604</v>
      </c>
      <c r="K15" s="228">
        <v>10.45889206065238</v>
      </c>
      <c r="L15" s="228">
        <v>10.914127582839839</v>
      </c>
      <c r="M15" s="228">
        <v>10.50211062287166</v>
      </c>
      <c r="N15" s="228">
        <v>9.5484210162555989</v>
      </c>
      <c r="O15" s="228">
        <v>9.5801146285515006</v>
      </c>
      <c r="P15" s="228">
        <v>9.6233331907913797</v>
      </c>
      <c r="Q15" s="228">
        <v>10.136193462622749</v>
      </c>
      <c r="R15" s="228">
        <v>10.40126731099558</v>
      </c>
      <c r="S15" s="228">
        <v>10.345074536380061</v>
      </c>
      <c r="T15" s="228">
        <v>10.274974028433411</v>
      </c>
      <c r="U15" s="228">
        <v>10.554586601148999</v>
      </c>
      <c r="V15" s="228">
        <v>11.180852380295651</v>
      </c>
      <c r="W15" s="228">
        <v>12.253012709670809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87.976452270954582</v>
      </c>
      <c r="C16" s="263">
        <f t="shared" si="0"/>
        <v>84.540309792106015</v>
      </c>
      <c r="D16" s="263">
        <f t="shared" si="0"/>
        <v>82.784889177911595</v>
      </c>
      <c r="E16" s="263">
        <f t="shared" si="0"/>
        <v>82.318021993285441</v>
      </c>
      <c r="F16" s="263">
        <f t="shared" si="0"/>
        <v>79.143325137949944</v>
      </c>
      <c r="G16" s="263">
        <f t="shared" si="0"/>
        <v>79.105975763185299</v>
      </c>
      <c r="H16" s="263">
        <f t="shared" si="0"/>
        <v>82.654166366334906</v>
      </c>
      <c r="I16" s="263">
        <f t="shared" si="0"/>
        <v>83.64392479774115</v>
      </c>
      <c r="J16" s="263">
        <f t="shared" si="0"/>
        <v>79.498144198316936</v>
      </c>
      <c r="K16" s="263">
        <f t="shared" si="0"/>
        <v>67.78911520793207</v>
      </c>
      <c r="L16" s="263">
        <f t="shared" si="0"/>
        <v>70.739715814702691</v>
      </c>
      <c r="M16" s="263">
        <f t="shared" si="0"/>
        <v>68.069235518612629</v>
      </c>
      <c r="N16" s="263">
        <f t="shared" si="0"/>
        <v>61.887913994249267</v>
      </c>
      <c r="O16" s="263">
        <f t="shared" si="0"/>
        <v>62.093335555426371</v>
      </c>
      <c r="P16" s="263">
        <f t="shared" si="0"/>
        <v>62.373455866240413</v>
      </c>
      <c r="Q16" s="263">
        <f t="shared" si="0"/>
        <v>65.697550220702979</v>
      </c>
      <c r="R16" s="263">
        <f t="shared" si="0"/>
        <v>67.415621460156501</v>
      </c>
      <c r="S16" s="263">
        <f t="shared" si="0"/>
        <v>67.051409032092948</v>
      </c>
      <c r="T16" s="263">
        <f t="shared" si="0"/>
        <v>66.597053887994306</v>
      </c>
      <c r="U16" s="263">
        <f t="shared" si="0"/>
        <v>68.409357600039783</v>
      </c>
      <c r="V16" s="263">
        <f t="shared" si="0"/>
        <v>72.468487650064404</v>
      </c>
      <c r="W16" s="263">
        <f t="shared" si="0"/>
        <v>79.417674970088569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2412</v>
      </c>
    </row>
    <row r="23" spans="1:105" ht="12" customHeight="1" x14ac:dyDescent="0.25">
      <c r="A23" s="60" t="s">
        <v>2413</v>
      </c>
      <c r="B23" s="331">
        <v>87.976452270954582</v>
      </c>
      <c r="C23" s="331">
        <v>84.540309792106015</v>
      </c>
      <c r="D23" s="331">
        <v>82.784889177911595</v>
      </c>
      <c r="E23" s="331">
        <v>82.318021993285441</v>
      </c>
      <c r="F23" s="331">
        <v>79.143325137949944</v>
      </c>
      <c r="G23" s="331">
        <v>79.105975763185299</v>
      </c>
      <c r="H23" s="331">
        <v>82.654166366334906</v>
      </c>
      <c r="I23" s="331">
        <v>83.64392479774115</v>
      </c>
      <c r="J23" s="331">
        <v>79.498144198316936</v>
      </c>
      <c r="K23" s="331">
        <v>67.78911520793207</v>
      </c>
      <c r="L23" s="331">
        <v>70.739715814702691</v>
      </c>
      <c r="M23" s="331">
        <v>68.069235518612629</v>
      </c>
      <c r="N23" s="331">
        <v>61.887913994249267</v>
      </c>
      <c r="O23" s="331">
        <v>62.093335555426371</v>
      </c>
      <c r="P23" s="331">
        <v>62.373455866240413</v>
      </c>
      <c r="Q23" s="331">
        <v>65.697550220702979</v>
      </c>
      <c r="R23" s="331">
        <v>67.415621460156501</v>
      </c>
      <c r="S23" s="331">
        <v>67.051409032092948</v>
      </c>
      <c r="T23" s="331">
        <v>66.597053887994306</v>
      </c>
      <c r="U23" s="331">
        <v>68.409357600039783</v>
      </c>
      <c r="V23" s="331">
        <v>72.468487650064404</v>
      </c>
      <c r="W23" s="331">
        <v>79.417674970088569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12.8194259023391</v>
      </c>
      <c r="C24" s="263">
        <f t="shared" si="1"/>
        <v>12.318730855421171</v>
      </c>
      <c r="D24" s="263">
        <f t="shared" si="1"/>
        <v>12.062940994495699</v>
      </c>
      <c r="E24" s="263">
        <f t="shared" si="1"/>
        <v>11.994911776164461</v>
      </c>
      <c r="F24" s="263">
        <f t="shared" si="1"/>
        <v>11.53231309152986</v>
      </c>
      <c r="G24" s="263">
        <f t="shared" si="1"/>
        <v>11.52687075406414</v>
      </c>
      <c r="H24" s="263">
        <f t="shared" si="1"/>
        <v>12.04389281338023</v>
      </c>
      <c r="I24" s="263">
        <f t="shared" si="1"/>
        <v>12.188114756242291</v>
      </c>
      <c r="J24" s="263">
        <f t="shared" si="1"/>
        <v>11.58401529746904</v>
      </c>
      <c r="K24" s="263">
        <f t="shared" si="1"/>
        <v>9.8778425017272458</v>
      </c>
      <c r="L24" s="263">
        <f t="shared" si="1"/>
        <v>10.307787161570969</v>
      </c>
      <c r="M24" s="263">
        <f t="shared" si="1"/>
        <v>9.918660032712129</v>
      </c>
      <c r="N24" s="263">
        <f t="shared" si="1"/>
        <v>9.0179531820191805</v>
      </c>
      <c r="O24" s="263">
        <f t="shared" si="1"/>
        <v>9.0478860380764203</v>
      </c>
      <c r="P24" s="263">
        <f t="shared" si="1"/>
        <v>9.0887035690807512</v>
      </c>
      <c r="Q24" s="263">
        <f t="shared" si="1"/>
        <v>9.5730716035881542</v>
      </c>
      <c r="R24" s="263">
        <f t="shared" si="1"/>
        <v>9.8234191270513787</v>
      </c>
      <c r="S24" s="263">
        <f t="shared" si="1"/>
        <v>9.7703481732478394</v>
      </c>
      <c r="T24" s="263">
        <f t="shared" si="1"/>
        <v>9.7041421379648884</v>
      </c>
      <c r="U24" s="263">
        <f t="shared" si="1"/>
        <v>9.9682206788629451</v>
      </c>
      <c r="V24" s="263">
        <f t="shared" si="1"/>
        <v>10.55969391472367</v>
      </c>
      <c r="W24" s="263">
        <f t="shared" si="1"/>
        <v>11.572289781355771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2417</v>
      </c>
    </row>
    <row r="26" spans="1:105" ht="12" customHeight="1" x14ac:dyDescent="0.25">
      <c r="A26" s="60" t="s">
        <v>2418</v>
      </c>
      <c r="B26" s="264">
        <v>12.8194259023391</v>
      </c>
      <c r="C26" s="264">
        <v>12.318730855421171</v>
      </c>
      <c r="D26" s="264">
        <v>12.062940994495699</v>
      </c>
      <c r="E26" s="264">
        <v>11.994911776164461</v>
      </c>
      <c r="F26" s="264">
        <v>11.53231309152986</v>
      </c>
      <c r="G26" s="264">
        <v>11.52687075406414</v>
      </c>
      <c r="H26" s="264">
        <v>12.04389281338023</v>
      </c>
      <c r="I26" s="264">
        <v>12.188114756242291</v>
      </c>
      <c r="J26" s="264">
        <v>11.58401529746904</v>
      </c>
      <c r="K26" s="264">
        <v>9.8778425017272458</v>
      </c>
      <c r="L26" s="264">
        <v>10.307787161570969</v>
      </c>
      <c r="M26" s="264">
        <v>9.918660032712129</v>
      </c>
      <c r="N26" s="264">
        <v>9.0179531820191805</v>
      </c>
      <c r="O26" s="264">
        <v>9.0478860380764203</v>
      </c>
      <c r="P26" s="264">
        <v>9.0887035690807512</v>
      </c>
      <c r="Q26" s="264">
        <v>9.5730716035881542</v>
      </c>
      <c r="R26" s="264">
        <v>9.8234191270513787</v>
      </c>
      <c r="S26" s="264">
        <v>9.7703481732478394</v>
      </c>
      <c r="T26" s="264">
        <v>9.7041421379648884</v>
      </c>
      <c r="U26" s="264">
        <v>9.9682206788629451</v>
      </c>
      <c r="V26" s="264">
        <v>10.55969391472367</v>
      </c>
      <c r="W26" s="264">
        <v>11.572289781355771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125.68064610136371</v>
      </c>
      <c r="C27" s="263">
        <f t="shared" si="2"/>
        <v>120.77187113158</v>
      </c>
      <c r="D27" s="263">
        <f t="shared" si="2"/>
        <v>118.26412739701659</v>
      </c>
      <c r="E27" s="263">
        <f t="shared" si="2"/>
        <v>117.5971742761221</v>
      </c>
      <c r="F27" s="263">
        <f t="shared" si="2"/>
        <v>113.06189305421429</v>
      </c>
      <c r="G27" s="263">
        <f t="shared" si="2"/>
        <v>113.0085368045504</v>
      </c>
      <c r="H27" s="263">
        <f t="shared" si="2"/>
        <v>118.07738052333561</v>
      </c>
      <c r="I27" s="263">
        <f t="shared" si="2"/>
        <v>119.4913211396302</v>
      </c>
      <c r="J27" s="263">
        <f t="shared" si="2"/>
        <v>113.568777426167</v>
      </c>
      <c r="K27" s="263">
        <f t="shared" si="2"/>
        <v>96.841593154188686</v>
      </c>
      <c r="L27" s="263">
        <f t="shared" si="2"/>
        <v>101.05673687814669</v>
      </c>
      <c r="M27" s="263">
        <f t="shared" si="2"/>
        <v>97.241765026589434</v>
      </c>
      <c r="N27" s="263">
        <f t="shared" si="2"/>
        <v>88.411305706070365</v>
      </c>
      <c r="O27" s="263">
        <f t="shared" si="2"/>
        <v>88.704765079180561</v>
      </c>
      <c r="P27" s="263">
        <f t="shared" si="2"/>
        <v>89.104936951772032</v>
      </c>
      <c r="Q27" s="263">
        <f t="shared" si="2"/>
        <v>93.853643172432868</v>
      </c>
      <c r="R27" s="263">
        <f t="shared" si="2"/>
        <v>96.308030657366444</v>
      </c>
      <c r="S27" s="263">
        <f t="shared" si="2"/>
        <v>95.787727188704267</v>
      </c>
      <c r="T27" s="263">
        <f t="shared" si="2"/>
        <v>95.138648411420476</v>
      </c>
      <c r="U27" s="263">
        <f t="shared" si="2"/>
        <v>97.727653714342566</v>
      </c>
      <c r="V27" s="263">
        <f t="shared" si="2"/>
        <v>103.5264109286634</v>
      </c>
      <c r="W27" s="263">
        <f t="shared" si="2"/>
        <v>113.4538213858408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2427</v>
      </c>
    </row>
    <row r="34" spans="1:105" ht="12" customHeight="1" x14ac:dyDescent="0.25">
      <c r="A34" s="60" t="s">
        <v>2428</v>
      </c>
      <c r="B34" s="331">
        <v>125.68064610136371</v>
      </c>
      <c r="C34" s="331">
        <v>120.77187113158</v>
      </c>
      <c r="D34" s="331">
        <v>118.26412739701659</v>
      </c>
      <c r="E34" s="331">
        <v>117.5971742761221</v>
      </c>
      <c r="F34" s="331">
        <v>113.06189305421429</v>
      </c>
      <c r="G34" s="331">
        <v>113.0085368045504</v>
      </c>
      <c r="H34" s="331">
        <v>118.07738052333561</v>
      </c>
      <c r="I34" s="331">
        <v>119.4913211396302</v>
      </c>
      <c r="J34" s="331">
        <v>113.568777426167</v>
      </c>
      <c r="K34" s="331">
        <v>96.841593154188686</v>
      </c>
      <c r="L34" s="331">
        <v>101.05673687814669</v>
      </c>
      <c r="M34" s="331">
        <v>97.241765026589434</v>
      </c>
      <c r="N34" s="331">
        <v>88.411305706070365</v>
      </c>
      <c r="O34" s="331">
        <v>88.704765079180561</v>
      </c>
      <c r="P34" s="331">
        <v>89.104936951772032</v>
      </c>
      <c r="Q34" s="331">
        <v>93.853643172432868</v>
      </c>
      <c r="R34" s="331">
        <v>96.308030657366444</v>
      </c>
      <c r="S34" s="331">
        <v>95.787727188704267</v>
      </c>
      <c r="T34" s="331">
        <v>95.138648411420476</v>
      </c>
      <c r="U34" s="331">
        <v>97.727653714342566</v>
      </c>
      <c r="V34" s="331">
        <v>103.5264109286634</v>
      </c>
      <c r="W34" s="331">
        <v>113.4538213858408</v>
      </c>
      <c r="DA34" s="72" t="s">
        <v>2429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112.1619948403647</v>
      </c>
      <c r="G35" s="263">
        <v>114.2399828025068</v>
      </c>
      <c r="H35" s="263">
        <v>113.4995700768399</v>
      </c>
      <c r="I35" s="263">
        <v>90.164316422503234</v>
      </c>
      <c r="J35" s="263">
        <v>98.308942389570674</v>
      </c>
      <c r="K35" s="263">
        <v>96.684780738486552</v>
      </c>
      <c r="L35" s="263">
        <v>171.3241616502298</v>
      </c>
      <c r="M35" s="263">
        <v>101.3184006873342</v>
      </c>
      <c r="N35" s="263">
        <v>90.307652621584978</v>
      </c>
      <c r="O35" s="263">
        <v>78.962424762868324</v>
      </c>
      <c r="P35" s="263">
        <v>86.772742905426185</v>
      </c>
      <c r="Q35" s="263">
        <v>95.992175407924506</v>
      </c>
      <c r="R35" s="263">
        <v>108.770421323525</v>
      </c>
      <c r="S35" s="263">
        <v>111.19613069580561</v>
      </c>
      <c r="T35" s="263">
        <v>102.8853826305517</v>
      </c>
      <c r="U35" s="263">
        <v>94.857953567431977</v>
      </c>
      <c r="V35" s="263">
        <v>100.2799656052151</v>
      </c>
      <c r="W35" s="263">
        <v>46.602407567156831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112.1619948403647</v>
      </c>
      <c r="G45" s="231">
        <v>114.2399828025068</v>
      </c>
      <c r="H45" s="231">
        <v>113.4995700768399</v>
      </c>
      <c r="I45" s="231">
        <v>90.164316422503234</v>
      </c>
      <c r="J45" s="231">
        <v>98.308942389570674</v>
      </c>
      <c r="K45" s="231">
        <v>96.684780738486552</v>
      </c>
      <c r="L45" s="231">
        <v>171.3241616502298</v>
      </c>
      <c r="M45" s="231">
        <v>101.3184006873342</v>
      </c>
      <c r="N45" s="231">
        <v>90.307652621584978</v>
      </c>
      <c r="O45" s="231">
        <v>78.962424762868324</v>
      </c>
      <c r="P45" s="231">
        <v>86.772742905426185</v>
      </c>
      <c r="Q45" s="231">
        <v>95.992175407924506</v>
      </c>
      <c r="R45" s="231">
        <v>108.770421323525</v>
      </c>
      <c r="S45" s="231">
        <v>111.19613069580561</v>
      </c>
      <c r="T45" s="231">
        <v>102.8853826305517</v>
      </c>
      <c r="U45" s="231">
        <v>94.857953567431977</v>
      </c>
      <c r="V45" s="231">
        <v>100.2799656052151</v>
      </c>
      <c r="W45" s="231">
        <v>46.602407567156831</v>
      </c>
      <c r="DA45" s="73" t="s">
        <v>2441</v>
      </c>
    </row>
    <row r="46" spans="1:105" ht="12" customHeight="1" x14ac:dyDescent="0.25">
      <c r="A46" s="57" t="s">
        <v>2442</v>
      </c>
      <c r="B46" s="263">
        <v>60.326710128654582</v>
      </c>
      <c r="C46" s="263">
        <v>57.970498143158437</v>
      </c>
      <c r="D46" s="263">
        <v>56.766781150567958</v>
      </c>
      <c r="E46" s="263">
        <v>56.446643652538583</v>
      </c>
      <c r="F46" s="263">
        <v>54.269708666022851</v>
      </c>
      <c r="G46" s="263">
        <v>54.244097666184189</v>
      </c>
      <c r="H46" s="263">
        <v>56.677142651201088</v>
      </c>
      <c r="I46" s="263">
        <v>57.355834147022499</v>
      </c>
      <c r="J46" s="263">
        <v>54.513013164560178</v>
      </c>
      <c r="K46" s="263">
        <v>46.483964714010547</v>
      </c>
      <c r="L46" s="263">
        <v>48.507233701510422</v>
      </c>
      <c r="M46" s="263">
        <v>46.676047212762931</v>
      </c>
      <c r="N46" s="263">
        <v>42.437426738913757</v>
      </c>
      <c r="O46" s="263">
        <v>42.578287238006673</v>
      </c>
      <c r="P46" s="263">
        <v>42.770369736850583</v>
      </c>
      <c r="Q46" s="263">
        <v>45.04974872276776</v>
      </c>
      <c r="R46" s="263">
        <v>46.227854715535898</v>
      </c>
      <c r="S46" s="263">
        <v>45.978109050578027</v>
      </c>
      <c r="T46" s="263">
        <v>45.666551237481819</v>
      </c>
      <c r="U46" s="263">
        <v>46.909273782884434</v>
      </c>
      <c r="V46" s="263">
        <v>49.692677245758453</v>
      </c>
      <c r="W46" s="263">
        <v>54.45783426520358</v>
      </c>
      <c r="DA46" s="70" t="s">
        <v>2443</v>
      </c>
    </row>
    <row r="47" spans="1:105" ht="12" customHeight="1" x14ac:dyDescent="0.25">
      <c r="A47" s="41" t="s">
        <v>2444</v>
      </c>
      <c r="B47" s="352">
        <v>40.850574442616107</v>
      </c>
      <c r="C47" s="352">
        <v>39.255052112443913</v>
      </c>
      <c r="D47" s="352">
        <v>38.439948313334163</v>
      </c>
      <c r="E47" s="352">
        <v>38.223165388039028</v>
      </c>
      <c r="F47" s="352">
        <v>36.749041496088942</v>
      </c>
      <c r="G47" s="352">
        <v>36.731698862067837</v>
      </c>
      <c r="H47" s="352">
        <v>38.379249094306623</v>
      </c>
      <c r="I47" s="352">
        <v>38.838828895931748</v>
      </c>
      <c r="J47" s="352">
        <v>36.913796519336962</v>
      </c>
      <c r="K47" s="352">
        <v>31.476880752953139</v>
      </c>
      <c r="L47" s="352">
        <v>32.846948840787427</v>
      </c>
      <c r="M47" s="352">
        <v>31.606950508086019</v>
      </c>
      <c r="N47" s="352">
        <v>28.736744577218811</v>
      </c>
      <c r="O47" s="352">
        <v>28.83212906432157</v>
      </c>
      <c r="P47" s="352">
        <v>28.962198819516448</v>
      </c>
      <c r="Q47" s="352">
        <v>30.505693247582681</v>
      </c>
      <c r="R47" s="352">
        <v>31.30345441268237</v>
      </c>
      <c r="S47" s="352">
        <v>31.134337717004389</v>
      </c>
      <c r="T47" s="352">
        <v>30.923364574097651</v>
      </c>
      <c r="U47" s="352">
        <v>31.764881204860728</v>
      </c>
      <c r="V47" s="352">
        <v>33.64967867055185</v>
      </c>
      <c r="W47" s="352">
        <v>36.876431814200203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0.99999999999999967</v>
      </c>
      <c r="D51" s="234">
        <f t="shared" si="3"/>
        <v>0.99999999999999989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1</v>
      </c>
      <c r="K51" s="234">
        <f t="shared" si="3"/>
        <v>1.0000000000000002</v>
      </c>
      <c r="L51" s="234">
        <f t="shared" si="3"/>
        <v>0.99999999999999989</v>
      </c>
      <c r="M51" s="234">
        <f t="shared" si="3"/>
        <v>1.0000000000000002</v>
      </c>
      <c r="N51" s="234">
        <f t="shared" si="3"/>
        <v>1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3.1026659184013157E-2</v>
      </c>
      <c r="C52" s="301">
        <f t="shared" si="4"/>
        <v>3.1026659184013129E-2</v>
      </c>
      <c r="D52" s="301">
        <f t="shared" si="4"/>
        <v>3.1026659184013147E-2</v>
      </c>
      <c r="E52" s="301">
        <f t="shared" si="4"/>
        <v>3.1026659184013164E-2</v>
      </c>
      <c r="F52" s="301">
        <f t="shared" si="4"/>
        <v>2.3724368098631425E-2</v>
      </c>
      <c r="G52" s="301">
        <f t="shared" si="4"/>
        <v>2.3618709071252617E-2</v>
      </c>
      <c r="H52" s="301">
        <f t="shared" si="4"/>
        <v>2.3899059093045478E-2</v>
      </c>
      <c r="I52" s="301">
        <f t="shared" si="4"/>
        <v>2.5140771752098702E-2</v>
      </c>
      <c r="J52" s="301">
        <f t="shared" si="4"/>
        <v>2.4457841423229335E-2</v>
      </c>
      <c r="K52" s="301">
        <f t="shared" si="4"/>
        <v>2.3688736861412502E-2</v>
      </c>
      <c r="L52" s="301">
        <f t="shared" si="4"/>
        <v>2.0331975605792689E-2</v>
      </c>
      <c r="M52" s="301">
        <f t="shared" si="4"/>
        <v>2.3446892994102523E-2</v>
      </c>
      <c r="N52" s="301">
        <f t="shared" si="4"/>
        <v>2.3559990572589513E-2</v>
      </c>
      <c r="O52" s="301">
        <f t="shared" si="4"/>
        <v>2.4311936345105839E-2</v>
      </c>
      <c r="P52" s="301">
        <f t="shared" si="4"/>
        <v>2.382733099807639E-2</v>
      </c>
      <c r="Q52" s="301">
        <f t="shared" si="4"/>
        <v>2.3552573383360663E-2</v>
      </c>
      <c r="R52" s="301">
        <f t="shared" si="4"/>
        <v>2.2975638903490712E-2</v>
      </c>
      <c r="S52" s="301">
        <f t="shared" si="4"/>
        <v>2.281076729412632E-2</v>
      </c>
      <c r="T52" s="301">
        <f t="shared" si="4"/>
        <v>2.3231715317218047E-2</v>
      </c>
      <c r="U52" s="301">
        <f t="shared" si="4"/>
        <v>2.3845459669713832E-2</v>
      </c>
      <c r="V52" s="301">
        <f t="shared" si="4"/>
        <v>2.3856805116645625E-2</v>
      </c>
      <c r="W52" s="301">
        <f t="shared" si="4"/>
        <v>2.7519433378251097E-2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4.2196256490257884E-2</v>
      </c>
      <c r="C53" s="235">
        <f t="shared" si="5"/>
        <v>4.219625649025787E-2</v>
      </c>
      <c r="D53" s="235">
        <f t="shared" si="5"/>
        <v>4.2196256490257891E-2</v>
      </c>
      <c r="E53" s="235">
        <f t="shared" si="5"/>
        <v>4.2196256490257884E-2</v>
      </c>
      <c r="F53" s="235">
        <f t="shared" si="5"/>
        <v>3.2265140614138738E-2</v>
      </c>
      <c r="G53" s="235">
        <f t="shared" si="5"/>
        <v>3.2121444336903573E-2</v>
      </c>
      <c r="H53" s="235">
        <f t="shared" si="5"/>
        <v>3.2502720366541844E-2</v>
      </c>
      <c r="I53" s="235">
        <f t="shared" si="5"/>
        <v>3.4191449582854236E-2</v>
      </c>
      <c r="J53" s="235">
        <f t="shared" si="5"/>
        <v>3.3262664335591885E-2</v>
      </c>
      <c r="K53" s="235">
        <f t="shared" si="5"/>
        <v>3.2216682131520999E-2</v>
      </c>
      <c r="L53" s="235">
        <f t="shared" si="5"/>
        <v>2.7651486823878055E-2</v>
      </c>
      <c r="M53" s="235">
        <f t="shared" si="5"/>
        <v>3.1887774471979449E-2</v>
      </c>
      <c r="N53" s="235">
        <f t="shared" si="5"/>
        <v>3.2041587178721742E-2</v>
      </c>
      <c r="O53" s="235">
        <f t="shared" si="5"/>
        <v>3.3064233429343955E-2</v>
      </c>
      <c r="P53" s="235">
        <f t="shared" si="5"/>
        <v>3.2405170157383895E-2</v>
      </c>
      <c r="Q53" s="235">
        <f t="shared" si="5"/>
        <v>3.2031499801370503E-2</v>
      </c>
      <c r="R53" s="235">
        <f t="shared" si="5"/>
        <v>3.124686890874737E-2</v>
      </c>
      <c r="S53" s="235">
        <f t="shared" si="5"/>
        <v>3.10226435200118E-2</v>
      </c>
      <c r="T53" s="235">
        <f t="shared" si="5"/>
        <v>3.1595132831416538E-2</v>
      </c>
      <c r="U53" s="235">
        <f t="shared" si="5"/>
        <v>3.2429825150810818E-2</v>
      </c>
      <c r="V53" s="235">
        <f t="shared" si="5"/>
        <v>3.2445254958638065E-2</v>
      </c>
      <c r="W53" s="235">
        <f t="shared" si="5"/>
        <v>3.742642939442152E-2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5.2124787429142103E-2</v>
      </c>
      <c r="C54" s="235">
        <f t="shared" si="6"/>
        <v>5.2124787429142075E-2</v>
      </c>
      <c r="D54" s="235">
        <f t="shared" si="6"/>
        <v>5.2124787429142089E-2</v>
      </c>
      <c r="E54" s="235">
        <f t="shared" si="6"/>
        <v>5.2124787429142103E-2</v>
      </c>
      <c r="F54" s="235">
        <f t="shared" si="6"/>
        <v>3.9856938405700822E-2</v>
      </c>
      <c r="G54" s="235">
        <f t="shared" si="6"/>
        <v>3.9679431239704424E-2</v>
      </c>
      <c r="H54" s="235">
        <f t="shared" si="6"/>
        <v>4.0150419276316379E-2</v>
      </c>
      <c r="I54" s="235">
        <f t="shared" si="6"/>
        <v>4.2236496543525806E-2</v>
      </c>
      <c r="J54" s="235">
        <f t="shared" si="6"/>
        <v>4.1089173591025277E-2</v>
      </c>
      <c r="K54" s="235">
        <f t="shared" si="6"/>
        <v>3.9797077927173005E-2</v>
      </c>
      <c r="L54" s="235">
        <f t="shared" si="6"/>
        <v>3.4157719017731708E-2</v>
      </c>
      <c r="M54" s="235">
        <f t="shared" si="6"/>
        <v>3.9390780230092244E-2</v>
      </c>
      <c r="N54" s="235">
        <f t="shared" si="6"/>
        <v>3.9580784161950384E-2</v>
      </c>
      <c r="O54" s="235">
        <f t="shared" si="6"/>
        <v>4.0844053059777834E-2</v>
      </c>
      <c r="P54" s="235">
        <f t="shared" si="6"/>
        <v>4.0029916076768327E-2</v>
      </c>
      <c r="Q54" s="235">
        <f t="shared" si="6"/>
        <v>3.9568323284045907E-2</v>
      </c>
      <c r="R54" s="235">
        <f t="shared" si="6"/>
        <v>3.8599073357864375E-2</v>
      </c>
      <c r="S54" s="235">
        <f t="shared" si="6"/>
        <v>3.832208905413223E-2</v>
      </c>
      <c r="T54" s="235">
        <f t="shared" si="6"/>
        <v>3.902928173292633E-2</v>
      </c>
      <c r="U54" s="235">
        <f t="shared" si="6"/>
        <v>4.0060372245119234E-2</v>
      </c>
      <c r="V54" s="235">
        <f t="shared" si="6"/>
        <v>4.0079432595964665E-2</v>
      </c>
      <c r="W54" s="235">
        <f t="shared" si="6"/>
        <v>4.623264807546186E-2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3.2267725551373673E-2</v>
      </c>
      <c r="C55" s="235">
        <f t="shared" si="7"/>
        <v>3.226772555137368E-2</v>
      </c>
      <c r="D55" s="235">
        <f t="shared" si="7"/>
        <v>3.2267725551373659E-2</v>
      </c>
      <c r="E55" s="235">
        <f t="shared" si="7"/>
        <v>3.2267725551373666E-2</v>
      </c>
      <c r="F55" s="235">
        <f t="shared" si="7"/>
        <v>2.4673342822576688E-2</v>
      </c>
      <c r="G55" s="235">
        <f t="shared" si="7"/>
        <v>2.4563457434102719E-2</v>
      </c>
      <c r="H55" s="235">
        <f t="shared" si="7"/>
        <v>2.4855021456767292E-2</v>
      </c>
      <c r="I55" s="235">
        <f t="shared" si="7"/>
        <v>2.6146402622182627E-2</v>
      </c>
      <c r="J55" s="235">
        <f t="shared" si="7"/>
        <v>2.5436155080158493E-2</v>
      </c>
      <c r="K55" s="235">
        <f t="shared" si="7"/>
        <v>2.4636286335868996E-2</v>
      </c>
      <c r="L55" s="235">
        <f t="shared" si="7"/>
        <v>2.1145254630024403E-2</v>
      </c>
      <c r="M55" s="235">
        <f t="shared" si="7"/>
        <v>2.438476871386662E-2</v>
      </c>
      <c r="N55" s="235">
        <f t="shared" si="7"/>
        <v>2.4502390195493093E-2</v>
      </c>
      <c r="O55" s="235">
        <f t="shared" si="7"/>
        <v>2.5284413798910083E-2</v>
      </c>
      <c r="P55" s="235">
        <f t="shared" si="7"/>
        <v>2.4780424237999442E-2</v>
      </c>
      <c r="Q55" s="235">
        <f t="shared" si="7"/>
        <v>2.4494676318695088E-2</v>
      </c>
      <c r="R55" s="235">
        <f t="shared" si="7"/>
        <v>2.3894664459630337E-2</v>
      </c>
      <c r="S55" s="235">
        <f t="shared" si="7"/>
        <v>2.372319798589137E-2</v>
      </c>
      <c r="T55" s="235">
        <f t="shared" si="7"/>
        <v>2.4160983929906763E-2</v>
      </c>
      <c r="U55" s="235">
        <f t="shared" si="7"/>
        <v>2.4799278056502373E-2</v>
      </c>
      <c r="V55" s="235">
        <f t="shared" si="7"/>
        <v>2.4811077321311464E-2</v>
      </c>
      <c r="W55" s="235">
        <f t="shared" si="7"/>
        <v>2.862021071338116E-2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3.350879191873421E-2</v>
      </c>
      <c r="C56" s="302">
        <f t="shared" si="8"/>
        <v>3.3508791918734203E-2</v>
      </c>
      <c r="D56" s="302">
        <f t="shared" si="8"/>
        <v>3.3508791918734196E-2</v>
      </c>
      <c r="E56" s="302">
        <f t="shared" si="8"/>
        <v>3.3508791918734196E-2</v>
      </c>
      <c r="F56" s="302">
        <f t="shared" si="8"/>
        <v>2.5622317546521955E-2</v>
      </c>
      <c r="G56" s="302">
        <f t="shared" si="8"/>
        <v>2.5508205796952843E-2</v>
      </c>
      <c r="H56" s="302">
        <f t="shared" si="8"/>
        <v>2.5810983820489106E-2</v>
      </c>
      <c r="I56" s="302">
        <f t="shared" si="8"/>
        <v>2.7152033492266574E-2</v>
      </c>
      <c r="J56" s="302">
        <f t="shared" si="8"/>
        <v>2.6414468737087669E-2</v>
      </c>
      <c r="K56" s="302">
        <f t="shared" si="8"/>
        <v>2.5583835810325507E-2</v>
      </c>
      <c r="L56" s="302">
        <f t="shared" si="8"/>
        <v>2.1958533654256096E-2</v>
      </c>
      <c r="M56" s="302">
        <f t="shared" si="8"/>
        <v>2.5322644433630727E-2</v>
      </c>
      <c r="N56" s="302">
        <f t="shared" si="8"/>
        <v>2.5444789818396676E-2</v>
      </c>
      <c r="O56" s="302">
        <f t="shared" si="8"/>
        <v>2.6256891252714312E-2</v>
      </c>
      <c r="P56" s="302">
        <f t="shared" si="8"/>
        <v>2.5733517477922498E-2</v>
      </c>
      <c r="Q56" s="302">
        <f t="shared" si="8"/>
        <v>2.5436779254029516E-2</v>
      </c>
      <c r="R56" s="302">
        <f t="shared" si="8"/>
        <v>2.4813690015769975E-2</v>
      </c>
      <c r="S56" s="302">
        <f t="shared" si="8"/>
        <v>2.4635628677656431E-2</v>
      </c>
      <c r="T56" s="302">
        <f t="shared" si="8"/>
        <v>2.5090252542595493E-2</v>
      </c>
      <c r="U56" s="302">
        <f t="shared" si="8"/>
        <v>2.5753096443290949E-2</v>
      </c>
      <c r="V56" s="302">
        <f t="shared" si="8"/>
        <v>2.5765349525977282E-2</v>
      </c>
      <c r="W56" s="302">
        <f t="shared" si="8"/>
        <v>2.9720988048511192E-2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0.21718661428809208</v>
      </c>
      <c r="C57" s="303">
        <f t="shared" si="9"/>
        <v>0.21718661428809191</v>
      </c>
      <c r="D57" s="303">
        <f t="shared" si="9"/>
        <v>0.21718661428809197</v>
      </c>
      <c r="E57" s="303">
        <f t="shared" si="9"/>
        <v>0.21718661428809205</v>
      </c>
      <c r="F57" s="303">
        <f t="shared" si="9"/>
        <v>0.16607057669042</v>
      </c>
      <c r="G57" s="303">
        <f t="shared" si="9"/>
        <v>0.16533096349876836</v>
      </c>
      <c r="H57" s="303">
        <f t="shared" si="9"/>
        <v>0.16729341365131831</v>
      </c>
      <c r="I57" s="303">
        <f t="shared" si="9"/>
        <v>0.17598540226469081</v>
      </c>
      <c r="J57" s="303">
        <f t="shared" si="9"/>
        <v>0.17120488996260527</v>
      </c>
      <c r="K57" s="303">
        <f t="shared" si="9"/>
        <v>0.16582115802988748</v>
      </c>
      <c r="L57" s="303">
        <f t="shared" si="9"/>
        <v>0.14232382924054882</v>
      </c>
      <c r="M57" s="303">
        <f t="shared" si="9"/>
        <v>0.16412825095871772</v>
      </c>
      <c r="N57" s="303">
        <f t="shared" si="9"/>
        <v>0.16491993400812666</v>
      </c>
      <c r="O57" s="303">
        <f t="shared" si="9"/>
        <v>0.17018355441574085</v>
      </c>
      <c r="P57" s="303">
        <f t="shared" si="9"/>
        <v>0.16679131698653465</v>
      </c>
      <c r="Q57" s="303">
        <f t="shared" si="9"/>
        <v>0.16486801368352458</v>
      </c>
      <c r="R57" s="303">
        <f t="shared" si="9"/>
        <v>0.16082947232443492</v>
      </c>
      <c r="S57" s="303">
        <f t="shared" si="9"/>
        <v>0.15967537105888419</v>
      </c>
      <c r="T57" s="303">
        <f t="shared" si="9"/>
        <v>0.1626220072205263</v>
      </c>
      <c r="U57" s="303">
        <f t="shared" si="9"/>
        <v>0.16691821768799681</v>
      </c>
      <c r="V57" s="303">
        <f t="shared" si="9"/>
        <v>0.16699763581651944</v>
      </c>
      <c r="W57" s="303">
        <f t="shared" si="9"/>
        <v>0.19263603364775769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0.21718661428809208</v>
      </c>
      <c r="C59" s="304">
        <f t="shared" si="11"/>
        <v>0.21718661428809191</v>
      </c>
      <c r="D59" s="304">
        <f t="shared" si="11"/>
        <v>0.21718661428809197</v>
      </c>
      <c r="E59" s="304">
        <f t="shared" si="11"/>
        <v>0.21718661428809205</v>
      </c>
      <c r="F59" s="304">
        <f t="shared" si="11"/>
        <v>0.16607057669042</v>
      </c>
      <c r="G59" s="304">
        <f t="shared" si="11"/>
        <v>0.16533096349876836</v>
      </c>
      <c r="H59" s="304">
        <f t="shared" si="11"/>
        <v>0.16729341365131831</v>
      </c>
      <c r="I59" s="304">
        <f t="shared" si="11"/>
        <v>0.17598540226469081</v>
      </c>
      <c r="J59" s="304">
        <f t="shared" si="11"/>
        <v>0.17120488996260527</v>
      </c>
      <c r="K59" s="304">
        <f t="shared" si="11"/>
        <v>0.16582115802988748</v>
      </c>
      <c r="L59" s="304">
        <f t="shared" si="11"/>
        <v>0.14232382924054882</v>
      </c>
      <c r="M59" s="304">
        <f t="shared" si="11"/>
        <v>0.16412825095871772</v>
      </c>
      <c r="N59" s="304">
        <f t="shared" si="11"/>
        <v>0.16491993400812666</v>
      </c>
      <c r="O59" s="304">
        <f t="shared" si="11"/>
        <v>0.17018355441574085</v>
      </c>
      <c r="P59" s="304">
        <f t="shared" si="11"/>
        <v>0.16679131698653465</v>
      </c>
      <c r="Q59" s="304">
        <f t="shared" si="11"/>
        <v>0.16486801368352458</v>
      </c>
      <c r="R59" s="304">
        <f t="shared" si="11"/>
        <v>0.16082947232443492</v>
      </c>
      <c r="S59" s="304">
        <f t="shared" si="11"/>
        <v>0.15967537105888419</v>
      </c>
      <c r="T59" s="304">
        <f t="shared" si="11"/>
        <v>0.1626220072205263</v>
      </c>
      <c r="U59" s="304">
        <f t="shared" si="11"/>
        <v>0.16691821768799681</v>
      </c>
      <c r="V59" s="304">
        <f t="shared" si="11"/>
        <v>0.16699763581651944</v>
      </c>
      <c r="W59" s="304">
        <f t="shared" si="11"/>
        <v>0.19263603364775769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3.1647192367693429E-2</v>
      </c>
      <c r="C60" s="303">
        <f t="shared" si="12"/>
        <v>3.1647192367693415E-2</v>
      </c>
      <c r="D60" s="303">
        <f t="shared" si="12"/>
        <v>3.1647192367693429E-2</v>
      </c>
      <c r="E60" s="303">
        <f t="shared" si="12"/>
        <v>3.1647192367693443E-2</v>
      </c>
      <c r="F60" s="303">
        <f t="shared" si="12"/>
        <v>2.4198855460604077E-2</v>
      </c>
      <c r="G60" s="303">
        <f t="shared" si="12"/>
        <v>2.409108325267767E-2</v>
      </c>
      <c r="H60" s="303">
        <f t="shared" si="12"/>
        <v>2.4377040274906385E-2</v>
      </c>
      <c r="I60" s="303">
        <f t="shared" si="12"/>
        <v>2.5643587187140677E-2</v>
      </c>
      <c r="J60" s="303">
        <f t="shared" si="12"/>
        <v>2.4946998251693914E-2</v>
      </c>
      <c r="K60" s="303">
        <f t="shared" si="12"/>
        <v>2.4162511598640753E-2</v>
      </c>
      <c r="L60" s="303">
        <f t="shared" si="12"/>
        <v>2.0738615117908556E-2</v>
      </c>
      <c r="M60" s="303">
        <f t="shared" si="12"/>
        <v>2.3915830853984587E-2</v>
      </c>
      <c r="N60" s="303">
        <f t="shared" si="12"/>
        <v>2.4031190384041317E-2</v>
      </c>
      <c r="O60" s="303">
        <f t="shared" si="12"/>
        <v>2.4798175072007971E-2</v>
      </c>
      <c r="P60" s="303">
        <f t="shared" si="12"/>
        <v>2.4303877618037924E-2</v>
      </c>
      <c r="Q60" s="303">
        <f t="shared" si="12"/>
        <v>2.402362485102788E-2</v>
      </c>
      <c r="R60" s="303">
        <f t="shared" si="12"/>
        <v>2.3435151681560525E-2</v>
      </c>
      <c r="S60" s="303">
        <f t="shared" si="12"/>
        <v>2.326698264000886E-2</v>
      </c>
      <c r="T60" s="303">
        <f t="shared" si="12"/>
        <v>2.3696349623562412E-2</v>
      </c>
      <c r="U60" s="303">
        <f t="shared" si="12"/>
        <v>2.432236886310812E-2</v>
      </c>
      <c r="V60" s="303">
        <f t="shared" si="12"/>
        <v>2.4333941218978545E-2</v>
      </c>
      <c r="W60" s="303">
        <f t="shared" si="12"/>
        <v>2.806982204581614E-2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3.1647192367693429E-2</v>
      </c>
      <c r="C62" s="304">
        <f t="shared" si="14"/>
        <v>3.1647192367693415E-2</v>
      </c>
      <c r="D62" s="304">
        <f t="shared" si="14"/>
        <v>3.1647192367693429E-2</v>
      </c>
      <c r="E62" s="304">
        <f t="shared" si="14"/>
        <v>3.1647192367693443E-2</v>
      </c>
      <c r="F62" s="304">
        <f t="shared" si="14"/>
        <v>2.4198855460604077E-2</v>
      </c>
      <c r="G62" s="304">
        <f t="shared" si="14"/>
        <v>2.409108325267767E-2</v>
      </c>
      <c r="H62" s="304">
        <f t="shared" si="14"/>
        <v>2.4377040274906385E-2</v>
      </c>
      <c r="I62" s="304">
        <f t="shared" si="14"/>
        <v>2.5643587187140677E-2</v>
      </c>
      <c r="J62" s="304">
        <f t="shared" si="14"/>
        <v>2.4946998251693914E-2</v>
      </c>
      <c r="K62" s="304">
        <f t="shared" si="14"/>
        <v>2.4162511598640753E-2</v>
      </c>
      <c r="L62" s="304">
        <f t="shared" si="14"/>
        <v>2.0738615117908556E-2</v>
      </c>
      <c r="M62" s="304">
        <f t="shared" si="14"/>
        <v>2.3915830853984587E-2</v>
      </c>
      <c r="N62" s="304">
        <f t="shared" si="14"/>
        <v>2.4031190384041317E-2</v>
      </c>
      <c r="O62" s="304">
        <f t="shared" si="14"/>
        <v>2.4798175072007971E-2</v>
      </c>
      <c r="P62" s="304">
        <f t="shared" si="14"/>
        <v>2.4303877618037924E-2</v>
      </c>
      <c r="Q62" s="304">
        <f t="shared" si="14"/>
        <v>2.402362485102788E-2</v>
      </c>
      <c r="R62" s="304">
        <f t="shared" si="14"/>
        <v>2.3435151681560525E-2</v>
      </c>
      <c r="S62" s="304">
        <f t="shared" si="14"/>
        <v>2.326698264000886E-2</v>
      </c>
      <c r="T62" s="304">
        <f t="shared" si="14"/>
        <v>2.3696349623562412E-2</v>
      </c>
      <c r="U62" s="304">
        <f t="shared" si="14"/>
        <v>2.432236886310812E-2</v>
      </c>
      <c r="V62" s="304">
        <f t="shared" si="14"/>
        <v>2.4333941218978545E-2</v>
      </c>
      <c r="W62" s="304">
        <f t="shared" si="14"/>
        <v>2.806982204581614E-2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0.31026659184013161</v>
      </c>
      <c r="C63" s="303">
        <f t="shared" si="15"/>
        <v>0.31026659184013128</v>
      </c>
      <c r="D63" s="303">
        <f t="shared" si="15"/>
        <v>0.31026659184013144</v>
      </c>
      <c r="E63" s="303">
        <f t="shared" si="15"/>
        <v>0.31026659184013161</v>
      </c>
      <c r="F63" s="303">
        <f t="shared" si="15"/>
        <v>0.23724368098631446</v>
      </c>
      <c r="G63" s="303">
        <f t="shared" si="15"/>
        <v>0.23618709071252619</v>
      </c>
      <c r="H63" s="303">
        <f t="shared" si="15"/>
        <v>0.23899059093045477</v>
      </c>
      <c r="I63" s="303">
        <f t="shared" si="15"/>
        <v>0.25140771752098684</v>
      </c>
      <c r="J63" s="303">
        <f t="shared" si="15"/>
        <v>0.24457841423229315</v>
      </c>
      <c r="K63" s="303">
        <f t="shared" si="15"/>
        <v>0.23688736861412502</v>
      </c>
      <c r="L63" s="303">
        <f t="shared" si="15"/>
        <v>0.20331975605792688</v>
      </c>
      <c r="M63" s="303">
        <f t="shared" si="15"/>
        <v>0.23446892994102522</v>
      </c>
      <c r="N63" s="303">
        <f t="shared" si="15"/>
        <v>0.23559990572589518</v>
      </c>
      <c r="O63" s="303">
        <f t="shared" si="15"/>
        <v>0.24311936345105845</v>
      </c>
      <c r="P63" s="303">
        <f t="shared" si="15"/>
        <v>0.23827330998076385</v>
      </c>
      <c r="Q63" s="303">
        <f t="shared" si="15"/>
        <v>0.23552573383360662</v>
      </c>
      <c r="R63" s="303">
        <f t="shared" si="15"/>
        <v>0.22975638903490708</v>
      </c>
      <c r="S63" s="303">
        <f t="shared" si="15"/>
        <v>0.22810767294126325</v>
      </c>
      <c r="T63" s="303">
        <f t="shared" si="15"/>
        <v>0.23231715317218052</v>
      </c>
      <c r="U63" s="303">
        <f t="shared" si="15"/>
        <v>0.23845459669713834</v>
      </c>
      <c r="V63" s="303">
        <f t="shared" si="15"/>
        <v>0.23856805116645624</v>
      </c>
      <c r="W63" s="303">
        <f t="shared" si="15"/>
        <v>0.27519433378251096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0.31026659184013161</v>
      </c>
      <c r="C65" s="304">
        <f t="shared" si="17"/>
        <v>0.31026659184013128</v>
      </c>
      <c r="D65" s="304">
        <f t="shared" si="17"/>
        <v>0.31026659184013144</v>
      </c>
      <c r="E65" s="304">
        <f t="shared" si="17"/>
        <v>0.31026659184013161</v>
      </c>
      <c r="F65" s="304">
        <f t="shared" si="17"/>
        <v>0.23724368098631446</v>
      </c>
      <c r="G65" s="304">
        <f t="shared" si="17"/>
        <v>0.23618709071252619</v>
      </c>
      <c r="H65" s="304">
        <f t="shared" si="17"/>
        <v>0.23899059093045477</v>
      </c>
      <c r="I65" s="304">
        <f t="shared" si="17"/>
        <v>0.25140771752098684</v>
      </c>
      <c r="J65" s="304">
        <f t="shared" si="17"/>
        <v>0.24457841423229315</v>
      </c>
      <c r="K65" s="304">
        <f t="shared" si="17"/>
        <v>0.23688736861412502</v>
      </c>
      <c r="L65" s="304">
        <f t="shared" si="17"/>
        <v>0.20331975605792688</v>
      </c>
      <c r="M65" s="304">
        <f t="shared" si="17"/>
        <v>0.23446892994102522</v>
      </c>
      <c r="N65" s="304">
        <f t="shared" si="17"/>
        <v>0.23559990572589518</v>
      </c>
      <c r="O65" s="304">
        <f t="shared" si="17"/>
        <v>0.24311936345105845</v>
      </c>
      <c r="P65" s="304">
        <f t="shared" si="17"/>
        <v>0.23827330998076385</v>
      </c>
      <c r="Q65" s="304">
        <f t="shared" si="17"/>
        <v>0.23552573383360662</v>
      </c>
      <c r="R65" s="304">
        <f t="shared" si="17"/>
        <v>0.22975638903490708</v>
      </c>
      <c r="S65" s="304">
        <f t="shared" si="17"/>
        <v>0.22810767294126325</v>
      </c>
      <c r="T65" s="304">
        <f t="shared" si="17"/>
        <v>0.23231715317218052</v>
      </c>
      <c r="U65" s="304">
        <f t="shared" si="17"/>
        <v>0.23845459669713834</v>
      </c>
      <c r="V65" s="304">
        <f t="shared" si="17"/>
        <v>0.23856805116645624</v>
      </c>
      <c r="W65" s="304">
        <f t="shared" si="17"/>
        <v>0.27519433378251096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0.23535537751819266</v>
      </c>
      <c r="G66" s="303">
        <f t="shared" si="18"/>
        <v>0.23876080466238411</v>
      </c>
      <c r="H66" s="303">
        <f t="shared" si="18"/>
        <v>0.22972502610401116</v>
      </c>
      <c r="I66" s="303">
        <f t="shared" si="18"/>
        <v>0.18970419589832077</v>
      </c>
      <c r="J66" s="303">
        <f t="shared" si="18"/>
        <v>0.21171527755616312</v>
      </c>
      <c r="K66" s="303">
        <f t="shared" si="18"/>
        <v>0.23650378466727112</v>
      </c>
      <c r="L66" s="303">
        <f t="shared" si="18"/>
        <v>0.3446933656244569</v>
      </c>
      <c r="M66" s="303">
        <f t="shared" si="18"/>
        <v>0.24429849649478827</v>
      </c>
      <c r="N66" s="303">
        <f t="shared" si="18"/>
        <v>0.24065332226522537</v>
      </c>
      <c r="O66" s="303">
        <f t="shared" si="18"/>
        <v>0.21641784889193444</v>
      </c>
      <c r="P66" s="303">
        <f t="shared" si="18"/>
        <v>0.23203684751358283</v>
      </c>
      <c r="Q66" s="303">
        <f t="shared" si="18"/>
        <v>0.24089238084980827</v>
      </c>
      <c r="R66" s="303">
        <f t="shared" si="18"/>
        <v>0.25948717948566069</v>
      </c>
      <c r="S66" s="303">
        <f t="shared" si="18"/>
        <v>0.26480104870975485</v>
      </c>
      <c r="T66" s="303">
        <f t="shared" si="18"/>
        <v>0.25123374774463447</v>
      </c>
      <c r="U66" s="303">
        <f t="shared" si="18"/>
        <v>0.23145255413123916</v>
      </c>
      <c r="V66" s="303">
        <f t="shared" si="18"/>
        <v>0.23108688643674105</v>
      </c>
      <c r="W66" s="303">
        <f t="shared" si="18"/>
        <v>0.11303910565947067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0.14892796408326317</v>
      </c>
      <c r="C67" s="303">
        <f t="shared" si="19"/>
        <v>0.14892796408326311</v>
      </c>
      <c r="D67" s="303">
        <f t="shared" si="19"/>
        <v>0.14892796408326309</v>
      </c>
      <c r="E67" s="303">
        <f t="shared" si="19"/>
        <v>0.14892796408326311</v>
      </c>
      <c r="F67" s="303">
        <f t="shared" si="19"/>
        <v>0.11387696687343092</v>
      </c>
      <c r="G67" s="303">
        <f t="shared" si="19"/>
        <v>0.11336980354201256</v>
      </c>
      <c r="H67" s="303">
        <f t="shared" si="19"/>
        <v>0.11471548364661828</v>
      </c>
      <c r="I67" s="303">
        <f t="shared" si="19"/>
        <v>0.12067570441007368</v>
      </c>
      <c r="J67" s="303">
        <f t="shared" si="19"/>
        <v>0.11739763883150074</v>
      </c>
      <c r="K67" s="303">
        <f t="shared" si="19"/>
        <v>0.11370593693477996</v>
      </c>
      <c r="L67" s="303">
        <f t="shared" si="19"/>
        <v>9.7593482907804924E-2</v>
      </c>
      <c r="M67" s="303">
        <f t="shared" si="19"/>
        <v>0.11254508637169211</v>
      </c>
      <c r="N67" s="303">
        <f t="shared" si="19"/>
        <v>0.11308795474842963</v>
      </c>
      <c r="O67" s="303">
        <f t="shared" si="19"/>
        <v>0.11669729445650807</v>
      </c>
      <c r="P67" s="303">
        <f t="shared" si="19"/>
        <v>0.11437118879076667</v>
      </c>
      <c r="Q67" s="303">
        <f t="shared" si="19"/>
        <v>0.11305235224013115</v>
      </c>
      <c r="R67" s="303">
        <f t="shared" si="19"/>
        <v>0.11028306673675541</v>
      </c>
      <c r="S67" s="303">
        <f t="shared" si="19"/>
        <v>0.10949168301180631</v>
      </c>
      <c r="T67" s="303">
        <f t="shared" si="19"/>
        <v>0.11151223352264662</v>
      </c>
      <c r="U67" s="303">
        <f t="shared" si="19"/>
        <v>0.11445820641462641</v>
      </c>
      <c r="V67" s="303">
        <f t="shared" si="19"/>
        <v>0.11451266455989904</v>
      </c>
      <c r="W67" s="303">
        <f t="shared" si="19"/>
        <v>0.13209328021560526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0.10084741684729895</v>
      </c>
      <c r="C68" s="237">
        <f t="shared" si="20"/>
        <v>0.10084741684729895</v>
      </c>
      <c r="D68" s="237">
        <f t="shared" si="20"/>
        <v>0.10084741684729895</v>
      </c>
      <c r="E68" s="237">
        <f t="shared" si="20"/>
        <v>0.10084741684729899</v>
      </c>
      <c r="F68" s="237">
        <f t="shared" si="20"/>
        <v>7.7112434983468398E-2</v>
      </c>
      <c r="G68" s="237">
        <f t="shared" si="20"/>
        <v>7.6769006452715005E-2</v>
      </c>
      <c r="H68" s="237">
        <f t="shared" si="20"/>
        <v>7.7680241379531154E-2</v>
      </c>
      <c r="I68" s="237">
        <f t="shared" si="20"/>
        <v>8.1716238725859383E-2</v>
      </c>
      <c r="J68" s="237">
        <f t="shared" si="20"/>
        <v>7.9496477998650991E-2</v>
      </c>
      <c r="K68" s="237">
        <f t="shared" si="20"/>
        <v>7.6996621088994882E-2</v>
      </c>
      <c r="L68" s="237">
        <f t="shared" si="20"/>
        <v>6.6085981319670944E-2</v>
      </c>
      <c r="M68" s="237">
        <f t="shared" si="20"/>
        <v>7.6210544536120639E-2</v>
      </c>
      <c r="N68" s="237">
        <f t="shared" si="20"/>
        <v>7.6578150941130407E-2</v>
      </c>
      <c r="O68" s="237">
        <f t="shared" si="20"/>
        <v>7.9022235826898324E-2</v>
      </c>
      <c r="P68" s="237">
        <f t="shared" si="20"/>
        <v>7.7447100162163537E-2</v>
      </c>
      <c r="Q68" s="237">
        <f t="shared" si="20"/>
        <v>7.6554042500400085E-2</v>
      </c>
      <c r="R68" s="237">
        <f t="shared" si="20"/>
        <v>7.4678805091178677E-2</v>
      </c>
      <c r="S68" s="237">
        <f t="shared" si="20"/>
        <v>7.414291510646441E-2</v>
      </c>
      <c r="T68" s="237">
        <f t="shared" si="20"/>
        <v>7.551114236238668E-2</v>
      </c>
      <c r="U68" s="237">
        <f t="shared" si="20"/>
        <v>7.7506024640453836E-2</v>
      </c>
      <c r="V68" s="237">
        <f t="shared" si="20"/>
        <v>7.7542901282868504E-2</v>
      </c>
      <c r="W68" s="237">
        <f t="shared" si="20"/>
        <v>8.9447715038812478E-2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42.781759830658061</v>
      </c>
      <c r="C72" s="322">
        <f t="shared" si="21"/>
        <v>41.849956359804906</v>
      </c>
      <c r="D72" s="322">
        <f t="shared" si="21"/>
        <v>40.087486950549085</v>
      </c>
      <c r="E72" s="322">
        <f t="shared" si="21"/>
        <v>42.374816256102015</v>
      </c>
      <c r="F72" s="322">
        <f t="shared" si="21"/>
        <v>43.406404274449287</v>
      </c>
      <c r="G72" s="322">
        <f t="shared" si="21"/>
        <v>41.600578697608597</v>
      </c>
      <c r="H72" s="322">
        <f t="shared" si="21"/>
        <v>37.812095297740456</v>
      </c>
      <c r="I72" s="322">
        <f t="shared" si="21"/>
        <v>36.616735261600496</v>
      </c>
      <c r="J72" s="322">
        <f t="shared" si="21"/>
        <v>37.010976722049861</v>
      </c>
      <c r="K72" s="322">
        <f t="shared" si="21"/>
        <v>39.228951495008751</v>
      </c>
      <c r="L72" s="322">
        <f t="shared" si="21"/>
        <v>34.919438571294471</v>
      </c>
      <c r="M72" s="322">
        <f t="shared" si="21"/>
        <v>31.582175967024071</v>
      </c>
      <c r="N72" s="322">
        <f t="shared" si="21"/>
        <v>32.239641144314461</v>
      </c>
      <c r="O72" s="322">
        <f t="shared" si="21"/>
        <v>32.415197771677271</v>
      </c>
      <c r="P72" s="322">
        <f t="shared" si="21"/>
        <v>28.370332708784453</v>
      </c>
      <c r="Q72" s="322">
        <f t="shared" si="21"/>
        <v>26.923559010773896</v>
      </c>
      <c r="R72" s="322">
        <f t="shared" si="21"/>
        <v>26.860660608271424</v>
      </c>
      <c r="S72" s="322">
        <f t="shared" si="21"/>
        <v>26.100317336551136</v>
      </c>
      <c r="T72" s="322">
        <f t="shared" si="21"/>
        <v>26.838077894969626</v>
      </c>
      <c r="U72" s="322">
        <f t="shared" si="21"/>
        <v>26.40023199002648</v>
      </c>
      <c r="V72" s="322">
        <f t="shared" si="21"/>
        <v>29.232020814124276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1.3273750815581316</v>
      </c>
      <c r="C73" s="332">
        <f>IF(C$6=0,0,C$6/TRE!C$5*1000)</f>
        <v>1.2984643328414898</v>
      </c>
      <c r="D73" s="332">
        <f>IF(D$6=0,0,D$6/TRE!D$5*1000)</f>
        <v>1.2437807951582609</v>
      </c>
      <c r="E73" s="332">
        <f>IF(E$6=0,0,E$6/TRE!E$5*1000)</f>
        <v>1.3147489819632576</v>
      </c>
      <c r="F73" s="332">
        <f>IF(F$6=0,0,F$6/TRE!F$5*1000)</f>
        <v>1.0297895128450432</v>
      </c>
      <c r="G73" s="332">
        <f>IF(G$6=0,0,G$6/TRE!G$5*1000)</f>
        <v>0.98255196545456647</v>
      </c>
      <c r="H73" s="332">
        <f>IF(H$6=0,0,H$6/TRE!H$5*1000)</f>
        <v>0.90367349995256618</v>
      </c>
      <c r="I73" s="332">
        <f>IF(I$6=0,0,I$6/TRE!I$5*1000)</f>
        <v>0.92057298351892236</v>
      </c>
      <c r="J73" s="332">
        <f>IF(J$6=0,0,J$6/TRE!J$5*1000)</f>
        <v>0.90520859958672784</v>
      </c>
      <c r="K73" s="332">
        <f>IF(K$6=0,0,K$6/TRE!K$5*1000)</f>
        <v>0.92928430931437667</v>
      </c>
      <c r="L73" s="332">
        <f>IF(L$6=0,0,L$6/TRE!L$5*1000)</f>
        <v>0.70998117319953558</v>
      </c>
      <c r="M73" s="332">
        <f>IF(M$6=0,0,M$6/TRE!M$5*1000)</f>
        <v>0.74050390041972969</v>
      </c>
      <c r="N73" s="332">
        <f>IF(N$6=0,0,N$6/TRE!N$5*1000)</f>
        <v>0.75956564142371774</v>
      </c>
      <c r="O73" s="332">
        <f>IF(O$6=0,0,O$6/TRE!O$5*1000)</f>
        <v>0.78807622483903439</v>
      </c>
      <c r="P73" s="332">
        <f>IF(P$6=0,0,P$6/TRE!P$5*1000)</f>
        <v>0.67598930797776025</v>
      </c>
      <c r="Q73" s="332">
        <f>IF(Q$6=0,0,Q$6/TRE!Q$5*1000)</f>
        <v>0.63411909934249322</v>
      </c>
      <c r="R73" s="332">
        <f>IF(R$6=0,0,R$6/TRE!R$5*1000)</f>
        <v>0.61714083884486137</v>
      </c>
      <c r="S73" s="332">
        <f>IF(S$6=0,0,S$6/TRE!S$5*1000)</f>
        <v>0.59536826506691876</v>
      </c>
      <c r="T73" s="332">
        <f>IF(T$6=0,0,T$6/TRE!T$5*1000)</f>
        <v>0.62349458531725688</v>
      </c>
      <c r="U73" s="332">
        <f>IF(U$6=0,0,U$6/TRE!U$5*1000)</f>
        <v>0.62952566718926539</v>
      </c>
      <c r="V73" s="332">
        <f>IF(V$6=0,0,V$6/TRE!V$5*1000)</f>
        <v>0.69738262372829141</v>
      </c>
      <c r="W73" s="332">
        <f>IF(W$6=0,0,W$6/TRE!W$5*1000)</f>
        <v>0.79736447622684936</v>
      </c>
      <c r="DA73" s="67"/>
    </row>
    <row r="74" spans="1:105" ht="12" customHeight="1" x14ac:dyDescent="0.25">
      <c r="A74" s="202" t="s">
        <v>93</v>
      </c>
      <c r="B74" s="333">
        <f>IF(B$7=0,0,B$7/TRE!B$5*1000)</f>
        <v>1.8052301109190585</v>
      </c>
      <c r="C74" s="333">
        <f>IF(C$7=0,0,C$7/TRE!C$5*1000)</f>
        <v>1.765911492664427</v>
      </c>
      <c r="D74" s="333">
        <f>IF(D$7=0,0,D$7/TRE!D$5*1000)</f>
        <v>1.6915418814152354</v>
      </c>
      <c r="E74" s="333">
        <f>IF(E$7=0,0,E$7/TRE!E$5*1000)</f>
        <v>1.7880586154700298</v>
      </c>
      <c r="F74" s="333">
        <f>IF(F$7=0,0,F$7/TRE!F$5*1000)</f>
        <v>1.4005137374692587</v>
      </c>
      <c r="G74" s="333">
        <f>IF(G$7=0,0,G$7/TRE!G$5*1000)</f>
        <v>1.336270673018211</v>
      </c>
      <c r="H74" s="333">
        <f>IF(H$7=0,0,H$7/TRE!H$5*1000)</f>
        <v>1.2289959599354898</v>
      </c>
      <c r="I74" s="333">
        <f>IF(I$7=0,0,I$7/TRE!I$5*1000)</f>
        <v>1.2519792575857345</v>
      </c>
      <c r="J74" s="333">
        <f>IF(J$7=0,0,J$7/TRE!J$5*1000)</f>
        <v>1.2310836954379494</v>
      </c>
      <c r="K74" s="333">
        <f>IF(K$7=0,0,K$7/TRE!K$5*1000)</f>
        <v>1.2638266606675521</v>
      </c>
      <c r="L74" s="333">
        <f>IF(L$7=0,0,L$7/TRE!L$5*1000)</f>
        <v>0.96557439555136837</v>
      </c>
      <c r="M74" s="333">
        <f>IF(M$7=0,0,M$7/TRE!M$5*1000)</f>
        <v>1.0070853045708328</v>
      </c>
      <c r="N74" s="333">
        <f>IF(N$7=0,0,N$7/TRE!N$5*1000)</f>
        <v>1.0330092723362563</v>
      </c>
      <c r="O74" s="333">
        <f>IF(O$7=0,0,O$7/TRE!O$5*1000)</f>
        <v>1.0717836657810873</v>
      </c>
      <c r="P74" s="333">
        <f>IF(P$7=0,0,P$7/TRE!P$5*1000)</f>
        <v>0.91934545884975405</v>
      </c>
      <c r="Q74" s="333">
        <f>IF(Q$7=0,0,Q$7/TRE!Q$5*1000)</f>
        <v>0.86240197510579086</v>
      </c>
      <c r="R74" s="333">
        <f>IF(R$7=0,0,R$7/TRE!R$5*1000)</f>
        <v>0.83931154082901149</v>
      </c>
      <c r="S74" s="333">
        <f>IF(S$7=0,0,S$7/TRE!S$5*1000)</f>
        <v>0.80970084049100965</v>
      </c>
      <c r="T74" s="333">
        <f>IF(T$7=0,0,T$7/TRE!T$5*1000)</f>
        <v>0.84795263603146909</v>
      </c>
      <c r="U74" s="333">
        <f>IF(U$7=0,0,U$7/TRE!U$5*1000)</f>
        <v>0.85615490737740096</v>
      </c>
      <c r="V74" s="333">
        <f>IF(V$7=0,0,V$7/TRE!V$5*1000)</f>
        <v>0.94844036827047673</v>
      </c>
      <c r="W74" s="333">
        <f>IF(W$7=0,0,W$7/TRE!W$5*1000)</f>
        <v>1.0844156876685158</v>
      </c>
      <c r="DA74" s="174"/>
    </row>
    <row r="75" spans="1:105" ht="12" customHeight="1" x14ac:dyDescent="0.25">
      <c r="A75" s="202" t="s">
        <v>94</v>
      </c>
      <c r="B75" s="333">
        <f>IF(B$8=0,0,B$8/TRE!B$5*1000)</f>
        <v>2.2299901370176611</v>
      </c>
      <c r="C75" s="333">
        <f>IF(C$8=0,0,C$8/TRE!C$5*1000)</f>
        <v>2.1814200791737037</v>
      </c>
      <c r="D75" s="333">
        <f>IF(D$8=0,0,D$8/TRE!D$5*1000)</f>
        <v>2.0895517358658791</v>
      </c>
      <c r="E75" s="333">
        <f>IF(E$8=0,0,E$8/TRE!E$5*1000)</f>
        <v>2.2087782896982722</v>
      </c>
      <c r="F75" s="333">
        <f>IF(F$8=0,0,F$8/TRE!F$5*1000)</f>
        <v>1.7300463815796741</v>
      </c>
      <c r="G75" s="333">
        <f>IF(G$8=0,0,G$8/TRE!G$5*1000)</f>
        <v>1.6506873019636727</v>
      </c>
      <c r="H75" s="333">
        <f>IF(H$8=0,0,H$8/TRE!H$5*1000)</f>
        <v>1.5181714799203103</v>
      </c>
      <c r="I75" s="333">
        <f>IF(I$8=0,0,I$8/TRE!I$5*1000)</f>
        <v>1.546562612311789</v>
      </c>
      <c r="J75" s="333">
        <f>IF(J$8=0,0,J$8/TRE!J$5*1000)</f>
        <v>1.5207504473057025</v>
      </c>
      <c r="K75" s="333">
        <f>IF(K$8=0,0,K$8/TRE!K$5*1000)</f>
        <v>1.5611976396481526</v>
      </c>
      <c r="L75" s="333">
        <f>IF(L$8=0,0,L$8/TRE!L$5*1000)</f>
        <v>1.1927683709752195</v>
      </c>
      <c r="M75" s="333">
        <f>IF(M$8=0,0,M$8/TRE!M$5*1000)</f>
        <v>1.2440465527051461</v>
      </c>
      <c r="N75" s="333">
        <f>IF(N$8=0,0,N$8/TRE!N$5*1000)</f>
        <v>1.2760702775918458</v>
      </c>
      <c r="O75" s="333">
        <f>IF(O$8=0,0,O$8/TRE!O$5*1000)</f>
        <v>1.3239680577295785</v>
      </c>
      <c r="P75" s="333">
        <f>IF(P$8=0,0,P$8/TRE!P$5*1000)</f>
        <v>1.1356620374026369</v>
      </c>
      <c r="Q75" s="333">
        <f>IF(Q$8=0,0,Q$8/TRE!Q$5*1000)</f>
        <v>1.0653200868953885</v>
      </c>
      <c r="R75" s="333">
        <f>IF(R$8=0,0,R$8/TRE!R$5*1000)</f>
        <v>1.0367966092593666</v>
      </c>
      <c r="S75" s="333">
        <f>IF(S$8=0,0,S$8/TRE!S$5*1000)</f>
        <v>1.000218685312424</v>
      </c>
      <c r="T75" s="333">
        <f>IF(T$8=0,0,T$8/TRE!T$5*1000)</f>
        <v>1.0474709033329914</v>
      </c>
      <c r="U75" s="333">
        <f>IF(U$8=0,0,U$8/TRE!U$5*1000)</f>
        <v>1.0576031208779659</v>
      </c>
      <c r="V75" s="333">
        <f>IF(V$8=0,0,V$8/TRE!V$5*1000)</f>
        <v>1.1716028078635301</v>
      </c>
      <c r="W75" s="333">
        <f>IF(W$8=0,0,W$8/TRE!W$5*1000)</f>
        <v>1.3395723200611074</v>
      </c>
      <c r="DA75" s="174"/>
    </row>
    <row r="76" spans="1:105" ht="12" customHeight="1" x14ac:dyDescent="0.25">
      <c r="A76" s="202" t="s">
        <v>95</v>
      </c>
      <c r="B76" s="333">
        <f>IF(B$9=0,0,B$9/TRE!B$5*1000)</f>
        <v>1.3804700848204563</v>
      </c>
      <c r="C76" s="333">
        <f>IF(C$9=0,0,C$9/TRE!C$5*1000)</f>
        <v>1.3504029061551504</v>
      </c>
      <c r="D76" s="333">
        <f>IF(D$9=0,0,D$9/TRE!D$5*1000)</f>
        <v>1.2935320269645907</v>
      </c>
      <c r="E76" s="333">
        <f>IF(E$9=0,0,E$9/TRE!E$5*1000)</f>
        <v>1.3673389412417869</v>
      </c>
      <c r="F76" s="333">
        <f>IF(F$9=0,0,F$9/TRE!F$5*1000)</f>
        <v>1.0709810933588453</v>
      </c>
      <c r="G76" s="333">
        <f>IF(G$9=0,0,G$9/TRE!G$5*1000)</f>
        <v>1.0218540440727488</v>
      </c>
      <c r="H76" s="333">
        <f>IF(H$9=0,0,H$9/TRE!H$5*1000)</f>
        <v>0.93982043995066866</v>
      </c>
      <c r="I76" s="333">
        <f>IF(I$9=0,0,I$9/TRE!I$5*1000)</f>
        <v>0.95739590285967824</v>
      </c>
      <c r="J76" s="333">
        <f>IF(J$9=0,0,J$9/TRE!J$5*1000)</f>
        <v>0.94141694357019634</v>
      </c>
      <c r="K76" s="333">
        <f>IF(K$9=0,0,K$9/TRE!K$5*1000)</f>
        <v>0.9664556816869514</v>
      </c>
      <c r="L76" s="333">
        <f>IF(L$9=0,0,L$9/TRE!L$5*1000)</f>
        <v>0.73838042012751715</v>
      </c>
      <c r="M76" s="333">
        <f>IF(M$9=0,0,M$9/TRE!M$5*1000)</f>
        <v>0.77012405643651871</v>
      </c>
      <c r="N76" s="333">
        <f>IF(N$9=0,0,N$9/TRE!N$5*1000)</f>
        <v>0.78994826708066646</v>
      </c>
      <c r="O76" s="333">
        <f>IF(O$9=0,0,O$9/TRE!O$5*1000)</f>
        <v>0.81959927383259601</v>
      </c>
      <c r="P76" s="333">
        <f>IF(P$9=0,0,P$9/TRE!P$5*1000)</f>
        <v>0.7030288802968705</v>
      </c>
      <c r="Q76" s="333">
        <f>IF(Q$9=0,0,Q$9/TRE!Q$5*1000)</f>
        <v>0.65948386331619291</v>
      </c>
      <c r="R76" s="333">
        <f>IF(R$9=0,0,R$9/TRE!R$5*1000)</f>
        <v>0.64182647239865565</v>
      </c>
      <c r="S76" s="333">
        <f>IF(S$9=0,0,S$9/TRE!S$5*1000)</f>
        <v>0.61918299566959556</v>
      </c>
      <c r="T76" s="333">
        <f>IF(T$9=0,0,T$9/TRE!T$5*1000)</f>
        <v>0.64843436872994686</v>
      </c>
      <c r="U76" s="333">
        <f>IF(U$9=0,0,U$9/TRE!U$5*1000)</f>
        <v>0.65470669387683567</v>
      </c>
      <c r="V76" s="333">
        <f>IF(V$9=0,0,V$9/TRE!V$5*1000)</f>
        <v>0.72527792867742347</v>
      </c>
      <c r="W76" s="333">
        <f>IF(W$9=0,0,W$9/TRE!W$5*1000)</f>
        <v>0.82925905527592392</v>
      </c>
      <c r="DA76" s="174"/>
    </row>
    <row r="77" spans="1:105" ht="12" customHeight="1" x14ac:dyDescent="0.25">
      <c r="A77" s="56" t="s">
        <v>96</v>
      </c>
      <c r="B77" s="334">
        <f>IF(B$10=0,0,B$10/TRE!B$5*1000)</f>
        <v>1.4335650880827824</v>
      </c>
      <c r="C77" s="334">
        <f>IF(C$10=0,0,C$10/TRE!C$5*1000)</f>
        <v>1.40234147946881</v>
      </c>
      <c r="D77" s="334">
        <f>IF(D$10=0,0,D$10/TRE!D$5*1000)</f>
        <v>1.3432832587709218</v>
      </c>
      <c r="E77" s="334">
        <f>IF(E$10=0,0,E$10/TRE!E$5*1000)</f>
        <v>1.4199289005203173</v>
      </c>
      <c r="F77" s="334">
        <f>IF(F$10=0,0,F$10/TRE!F$5*1000)</f>
        <v>1.1121726738726474</v>
      </c>
      <c r="G77" s="334">
        <f>IF(G$10=0,0,G$10/TRE!G$5*1000)</f>
        <v>1.0611561226909325</v>
      </c>
      <c r="H77" s="334">
        <f>IF(H$10=0,0,H$10/TRE!H$5*1000)</f>
        <v>0.97596737994877103</v>
      </c>
      <c r="I77" s="334">
        <f>IF(I$10=0,0,I$10/TRE!I$5*1000)</f>
        <v>0.99421882220043523</v>
      </c>
      <c r="J77" s="334">
        <f>IF(J$10=0,0,J$10/TRE!J$5*1000)</f>
        <v>0.97762528755366551</v>
      </c>
      <c r="K77" s="334">
        <f>IF(K$10=0,0,K$10/TRE!K$5*1000)</f>
        <v>1.0036270540595269</v>
      </c>
      <c r="L77" s="334">
        <f>IF(L$10=0,0,L$10/TRE!L$5*1000)</f>
        <v>0.76677966705549816</v>
      </c>
      <c r="M77" s="334">
        <f>IF(M$10=0,0,M$10/TRE!M$5*1000)</f>
        <v>0.79974421245330807</v>
      </c>
      <c r="N77" s="334">
        <f>IF(N$10=0,0,N$10/TRE!N$5*1000)</f>
        <v>0.82033089273761528</v>
      </c>
      <c r="O77" s="334">
        <f>IF(O$10=0,0,O$10/TRE!O$5*1000)</f>
        <v>0.85112232282615741</v>
      </c>
      <c r="P77" s="334">
        <f>IF(P$10=0,0,P$10/TRE!P$5*1000)</f>
        <v>0.73006845261598097</v>
      </c>
      <c r="Q77" s="334">
        <f>IF(Q$10=0,0,Q$10/TRE!Q$5*1000)</f>
        <v>0.68484862728989271</v>
      </c>
      <c r="R77" s="334">
        <f>IF(R$10=0,0,R$10/TRE!R$5*1000)</f>
        <v>0.66651210595245036</v>
      </c>
      <c r="S77" s="334">
        <f>IF(S$10=0,0,S$10/TRE!S$5*1000)</f>
        <v>0.64299772627227247</v>
      </c>
      <c r="T77" s="334">
        <f>IF(T$10=0,0,T$10/TRE!T$5*1000)</f>
        <v>0.67337415214263741</v>
      </c>
      <c r="U77" s="334">
        <f>IF(U$10=0,0,U$10/TRE!U$5*1000)</f>
        <v>0.67988772056440683</v>
      </c>
      <c r="V77" s="334">
        <f>IF(V$10=0,0,V$10/TRE!V$5*1000)</f>
        <v>0.75317323362655497</v>
      </c>
      <c r="W77" s="334">
        <f>IF(W$10=0,0,W$10/TRE!W$5*1000)</f>
        <v>0.86115363432499747</v>
      </c>
      <c r="DA77" s="68"/>
    </row>
    <row r="78" spans="1:105" ht="12" customHeight="1" x14ac:dyDescent="0.25">
      <c r="A78" s="203" t="s">
        <v>2405</v>
      </c>
      <c r="B78" s="350">
        <f>IF(B$16=0,0,B$16/TRE!B$5*1000)</f>
        <v>9.2916255709069198</v>
      </c>
      <c r="C78" s="350">
        <f>IF(C$16=0,0,C$16/TRE!C$5*1000)</f>
        <v>9.0892503298904295</v>
      </c>
      <c r="D78" s="350">
        <f>IF(D$16=0,0,D$16/TRE!D$5*1000)</f>
        <v>8.7064655661078234</v>
      </c>
      <c r="E78" s="350">
        <f>IF(E$16=0,0,E$16/TRE!E$5*1000)</f>
        <v>9.2032428737427985</v>
      </c>
      <c r="F78" s="350">
        <f>IF(F$16=0,0,F$16/TRE!F$5*1000)</f>
        <v>7.2085265899153033</v>
      </c>
      <c r="G78" s="350">
        <f>IF(G$16=0,0,G$16/TRE!G$5*1000)</f>
        <v>6.8778637581819675</v>
      </c>
      <c r="H78" s="350">
        <f>IF(H$16=0,0,H$16/TRE!H$5*1000)</f>
        <v>6.3257144996679608</v>
      </c>
      <c r="I78" s="350">
        <f>IF(I$16=0,0,I$16/TRE!I$5*1000)</f>
        <v>6.4440108846324513</v>
      </c>
      <c r="J78" s="350">
        <f>IF(J$16=0,0,J$16/TRE!J$5*1000)</f>
        <v>6.3364601971070913</v>
      </c>
      <c r="K78" s="350">
        <f>IF(K$16=0,0,K$16/TRE!K$5*1000)</f>
        <v>6.5049901652006357</v>
      </c>
      <c r="L78" s="350">
        <f>IF(L$16=0,0,L$16/TRE!L$5*1000)</f>
        <v>4.969868212396749</v>
      </c>
      <c r="M78" s="350">
        <f>IF(M$16=0,0,M$16/TRE!M$5*1000)</f>
        <v>5.183527302938109</v>
      </c>
      <c r="N78" s="350">
        <f>IF(N$16=0,0,N$16/TRE!N$5*1000)</f>
        <v>5.3169594899660257</v>
      </c>
      <c r="O78" s="350">
        <f>IF(O$16=0,0,O$16/TRE!O$5*1000)</f>
        <v>5.5165335738732404</v>
      </c>
      <c r="P78" s="350">
        <f>IF(P$16=0,0,P$16/TRE!P$5*1000)</f>
        <v>4.7319251558443209</v>
      </c>
      <c r="Q78" s="350">
        <f>IF(Q$16=0,0,Q$16/TRE!Q$5*1000)</f>
        <v>4.4388336953974514</v>
      </c>
      <c r="R78" s="350">
        <f>IF(R$16=0,0,R$16/TRE!R$5*1000)</f>
        <v>4.3199858719140281</v>
      </c>
      <c r="S78" s="350">
        <f>IF(S$16=0,0,S$16/TRE!S$5*1000)</f>
        <v>4.16757785546843</v>
      </c>
      <c r="T78" s="350">
        <f>IF(T$16=0,0,T$16/TRE!T$5*1000)</f>
        <v>4.3644620972207964</v>
      </c>
      <c r="U78" s="350">
        <f>IF(U$16=0,0,U$16/TRE!U$5*1000)</f>
        <v>4.4066796703248574</v>
      </c>
      <c r="V78" s="350">
        <f>IF(V$16=0,0,V$16/TRE!V$5*1000)</f>
        <v>4.8816783660980416</v>
      </c>
      <c r="W78" s="350">
        <f>IF(W$16=0,0,W$16/TRE!W$5*1000)</f>
        <v>5.5815513335879459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1.3539225831892947</v>
      </c>
      <c r="C79" s="350">
        <f>IF(C$24=0,0,C$24/TRE!C$5*1000)</f>
        <v>1.3244336194983208</v>
      </c>
      <c r="D79" s="350">
        <f>IF(D$24=0,0,D$24/TRE!D$5*1000)</f>
        <v>1.2686564110614269</v>
      </c>
      <c r="E79" s="350">
        <f>IF(E$24=0,0,E$24/TRE!E$5*1000)</f>
        <v>1.3410439616025234</v>
      </c>
      <c r="F79" s="350">
        <f>IF(F$24=0,0,F$24/TRE!F$5*1000)</f>
        <v>1.050385303101945</v>
      </c>
      <c r="G79" s="350">
        <f>IF(G$24=0,0,G$24/TRE!G$5*1000)</f>
        <v>1.0022030047636576</v>
      </c>
      <c r="H79" s="350">
        <f>IF(H$24=0,0,H$24/TRE!H$5*1000)</f>
        <v>0.92174696995161742</v>
      </c>
      <c r="I79" s="350">
        <f>IF(I$24=0,0,I$24/TRE!I$5*1000)</f>
        <v>0.93898444318930085</v>
      </c>
      <c r="J79" s="350">
        <f>IF(J$24=0,0,J$24/TRE!J$5*1000)</f>
        <v>0.92331277157846203</v>
      </c>
      <c r="K79" s="350">
        <f>IF(K$24=0,0,K$24/TRE!K$5*1000)</f>
        <v>0.9478699955006642</v>
      </c>
      <c r="L79" s="350">
        <f>IF(L$24=0,0,L$24/TRE!L$5*1000)</f>
        <v>0.72418079666352675</v>
      </c>
      <c r="M79" s="350">
        <f>IF(M$24=0,0,M$24/TRE!M$5*1000)</f>
        <v>0.75531397842812475</v>
      </c>
      <c r="N79" s="350">
        <f>IF(N$24=0,0,N$24/TRE!N$5*1000)</f>
        <v>0.77475695425219249</v>
      </c>
      <c r="O79" s="350">
        <f>IF(O$24=0,0,O$24/TRE!O$5*1000)</f>
        <v>0.80383774933581553</v>
      </c>
      <c r="P79" s="350">
        <f>IF(P$24=0,0,P$24/TRE!P$5*1000)</f>
        <v>0.68950909413731565</v>
      </c>
      <c r="Q79" s="350">
        <f>IF(Q$24=0,0,Q$24/TRE!Q$5*1000)</f>
        <v>0.64680148132934323</v>
      </c>
      <c r="R79" s="350">
        <f>IF(R$24=0,0,R$24/TRE!R$5*1000)</f>
        <v>0.62948365562175845</v>
      </c>
      <c r="S79" s="350">
        <f>IF(S$24=0,0,S$24/TRE!S$5*1000)</f>
        <v>0.60727563036825749</v>
      </c>
      <c r="T79" s="350">
        <f>IF(T$24=0,0,T$24/TRE!T$5*1000)</f>
        <v>0.63596447702360193</v>
      </c>
      <c r="U79" s="350">
        <f>IF(U$24=0,0,U$24/TRE!U$5*1000)</f>
        <v>0.64211618053305097</v>
      </c>
      <c r="V79" s="350">
        <f>IF(V$24=0,0,V$24/TRE!V$5*1000)</f>
        <v>0.71133027620285749</v>
      </c>
      <c r="W79" s="350">
        <f>IF(W$24=0,0,W$24/TRE!W$5*1000)</f>
        <v>0.81331176575138697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13.273750815581316</v>
      </c>
      <c r="C80" s="350">
        <f>IF(C$27=0,0,C$27/TRE!C$5*1000)</f>
        <v>12.984643328414899</v>
      </c>
      <c r="D80" s="350">
        <f>IF(D$27=0,0,D$27/TRE!D$5*1000)</f>
        <v>12.437807951582609</v>
      </c>
      <c r="E80" s="350">
        <f>IF(E$27=0,0,E$27/TRE!E$5*1000)</f>
        <v>13.147489819632575</v>
      </c>
      <c r="F80" s="350">
        <f>IF(F$27=0,0,F$27/TRE!F$5*1000)</f>
        <v>10.29789512845044</v>
      </c>
      <c r="G80" s="350">
        <f>IF(G$27=0,0,G$27/TRE!G$5*1000)</f>
        <v>9.8255196545456656</v>
      </c>
      <c r="H80" s="350">
        <f>IF(H$27=0,0,H$27/TRE!H$5*1000)</f>
        <v>9.0367349995256614</v>
      </c>
      <c r="I80" s="350">
        <f>IF(I$27=0,0,I$27/TRE!I$5*1000)</f>
        <v>9.2057298351892154</v>
      </c>
      <c r="J80" s="350">
        <f>IF(J$27=0,0,J$27/TRE!J$5*1000)</f>
        <v>9.0520859958672695</v>
      </c>
      <c r="K80" s="350">
        <f>IF(K$27=0,0,K$27/TRE!K$5*1000)</f>
        <v>9.292843093143766</v>
      </c>
      <c r="L80" s="350">
        <f>IF(L$27=0,0,L$27/TRE!L$5*1000)</f>
        <v>7.0998117319953558</v>
      </c>
      <c r="M80" s="350">
        <f>IF(M$27=0,0,M$27/TRE!M$5*1000)</f>
        <v>7.4050390041972953</v>
      </c>
      <c r="N80" s="350">
        <f>IF(N$27=0,0,N$27/TRE!N$5*1000)</f>
        <v>7.5956564142371787</v>
      </c>
      <c r="O80" s="350">
        <f>IF(O$27=0,0,O$27/TRE!O$5*1000)</f>
        <v>7.8807622483903463</v>
      </c>
      <c r="P80" s="350">
        <f>IF(P$27=0,0,P$27/TRE!P$5*1000)</f>
        <v>6.7598930797776013</v>
      </c>
      <c r="Q80" s="350">
        <f>IF(Q$27=0,0,Q$27/TRE!Q$5*1000)</f>
        <v>6.3411909934249326</v>
      </c>
      <c r="R80" s="350">
        <f>IF(R$27=0,0,R$27/TRE!R$5*1000)</f>
        <v>6.1714083884486124</v>
      </c>
      <c r="S80" s="350">
        <f>IF(S$27=0,0,S$27/TRE!S$5*1000)</f>
        <v>5.9536826506691884</v>
      </c>
      <c r="T80" s="350">
        <f>IF(T$27=0,0,T$27/TRE!T$5*1000)</f>
        <v>6.2349458531725688</v>
      </c>
      <c r="U80" s="350">
        <f>IF(U$27=0,0,U$27/TRE!U$5*1000)</f>
        <v>6.2952566718926546</v>
      </c>
      <c r="V80" s="350">
        <f>IF(V$27=0,0,V$27/TRE!V$5*1000)</f>
        <v>6.9738262372829132</v>
      </c>
      <c r="W80" s="350">
        <f>IF(W$27=0,0,W$27/TRE!W$5*1000)</f>
        <v>7.9736447622684929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0</v>
      </c>
      <c r="C81" s="350">
        <f>IF(C$35=0,0,C$35/TRE!C$5*1000)</f>
        <v>0</v>
      </c>
      <c r="D81" s="350">
        <f>IF(D$35=0,0,D$35/TRE!D$5*1000)</f>
        <v>0</v>
      </c>
      <c r="E81" s="350">
        <f>IF(E$35=0,0,E$35/TRE!E$5*1000)</f>
        <v>0</v>
      </c>
      <c r="F81" s="350">
        <f>IF(F$35=0,0,F$35/TRE!F$5*1000)</f>
        <v>10.215930664720302</v>
      </c>
      <c r="G81" s="350">
        <f>IF(G$35=0,0,G$35/TRE!G$5*1000)</f>
        <v>9.9325876442618632</v>
      </c>
      <c r="H81" s="350">
        <f>IF(H$35=0,0,H$35/TRE!H$5*1000)</f>
        <v>8.6863845793207819</v>
      </c>
      <c r="I81" s="350">
        <f>IF(I$35=0,0,I$35/TRE!I$5*1000)</f>
        <v>6.9463483192236115</v>
      </c>
      <c r="J81" s="350">
        <f>IF(J$35=0,0,J$35/TRE!J$5*1000)</f>
        <v>7.8357892093334787</v>
      </c>
      <c r="K81" s="350">
        <f>IF(K$35=0,0,K$35/TRE!K$5*1000)</f>
        <v>9.2777954970983707</v>
      </c>
      <c r="L81" s="350">
        <f>IF(L$35=0,0,L$35/TRE!L$5*1000)</f>
        <v>12.036498806855969</v>
      </c>
      <c r="M81" s="350">
        <f>IF(M$35=0,0,M$35/TRE!M$5*1000)</f>
        <v>7.7154781047778149</v>
      </c>
      <c r="N81" s="350">
        <f>IF(N$35=0,0,N$35/TRE!N$5*1000)</f>
        <v>7.7585767500179275</v>
      </c>
      <c r="O81" s="350">
        <f>IF(O$35=0,0,O$35/TRE!O$5*1000)</f>
        <v>7.0152273731530208</v>
      </c>
      <c r="P81" s="350">
        <f>IF(P$35=0,0,P$35/TRE!P$5*1000)</f>
        <v>6.5829625646578291</v>
      </c>
      <c r="Q81" s="350">
        <f>IF(Q$35=0,0,Q$35/TRE!Q$5*1000)</f>
        <v>6.485680231055631</v>
      </c>
      <c r="R81" s="350">
        <f>IF(R$35=0,0,R$35/TRE!R$5*1000)</f>
        <v>6.9699970603619423</v>
      </c>
      <c r="S81" s="350">
        <f>IF(S$35=0,0,S$35/TRE!S$5*1000)</f>
        <v>6.911391402376136</v>
      </c>
      <c r="T81" s="350">
        <f>IF(T$35=0,0,T$35/TRE!T$5*1000)</f>
        <v>6.7426308918156481</v>
      </c>
      <c r="U81" s="350">
        <f>IF(U$35=0,0,U$35/TRE!U$5*1000)</f>
        <v>6.1104011237488756</v>
      </c>
      <c r="V81" s="350">
        <f>IF(V$35=0,0,V$35/TRE!V$5*1000)</f>
        <v>6.7551366741899868</v>
      </c>
      <c r="W81" s="350">
        <f>IF(W$35=0,0,W$35/TRE!W$5*1000)</f>
        <v>3.2752624677421114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6.3714003914790327</v>
      </c>
      <c r="C82" s="350">
        <f>IF(C$46=0,0,C$46/TRE!C$5*1000)</f>
        <v>6.2326287976391548</v>
      </c>
      <c r="D82" s="350">
        <f>IF(D$46=0,0,D$46/TRE!D$5*1000)</f>
        <v>5.9701478167596527</v>
      </c>
      <c r="E82" s="350">
        <f>IF(E$46=0,0,E$46/TRE!E$5*1000)</f>
        <v>6.3107951134236338</v>
      </c>
      <c r="F82" s="350">
        <f>IF(F$46=0,0,F$46/TRE!F$5*1000)</f>
        <v>4.9429896616562106</v>
      </c>
      <c r="G82" s="350">
        <f>IF(G$46=0,0,G$46/TRE!G$5*1000)</f>
        <v>4.7162494341819192</v>
      </c>
      <c r="H82" s="350">
        <f>IF(H$46=0,0,H$46/TRE!H$5*1000)</f>
        <v>4.337632799772317</v>
      </c>
      <c r="I82" s="350">
        <f>IF(I$46=0,0,I$46/TRE!I$5*1000)</f>
        <v>4.4187503208908243</v>
      </c>
      <c r="J82" s="350">
        <f>IF(J$46=0,0,J$46/TRE!J$5*1000)</f>
        <v>4.3450012780162908</v>
      </c>
      <c r="K82" s="350">
        <f>IF(K$46=0,0,K$46/TRE!K$5*1000)</f>
        <v>4.4605646847090057</v>
      </c>
      <c r="L82" s="350">
        <f>IF(L$46=0,0,L$46/TRE!L$5*1000)</f>
        <v>3.4079096313577715</v>
      </c>
      <c r="M82" s="350">
        <f>IF(M$46=0,0,M$46/TRE!M$5*1000)</f>
        <v>3.5544187220147023</v>
      </c>
      <c r="N82" s="350">
        <f>IF(N$46=0,0,N$46/TRE!N$5*1000)</f>
        <v>3.6459150788338439</v>
      </c>
      <c r="O82" s="350">
        <f>IF(O$46=0,0,O$46/TRE!O$5*1000)</f>
        <v>3.7827658792273664</v>
      </c>
      <c r="P82" s="350">
        <f>IF(P$46=0,0,P$46/TRE!P$5*1000)</f>
        <v>3.2447486782932491</v>
      </c>
      <c r="Q82" s="350">
        <f>IF(Q$46=0,0,Q$46/TRE!Q$5*1000)</f>
        <v>3.0437716768439667</v>
      </c>
      <c r="R82" s="350">
        <f>IF(R$46=0,0,R$46/TRE!R$5*1000)</f>
        <v>2.9622760264553341</v>
      </c>
      <c r="S82" s="350">
        <f>IF(S$46=0,0,S$46/TRE!S$5*1000)</f>
        <v>2.8577676723212093</v>
      </c>
      <c r="T82" s="350">
        <f>IF(T$46=0,0,T$46/TRE!T$5*1000)</f>
        <v>2.9927740095228321</v>
      </c>
      <c r="U82" s="350">
        <f>IF(U$46=0,0,U$46/TRE!U$5*1000)</f>
        <v>3.0217232025084746</v>
      </c>
      <c r="V82" s="350">
        <f>IF(V$46=0,0,V$46/TRE!V$5*1000)</f>
        <v>3.3474365938958002</v>
      </c>
      <c r="W82" s="350">
        <f>IF(W$46=0,0,W$46/TRE!W$5*1000)</f>
        <v>3.8273494858888766</v>
      </c>
      <c r="DA82" s="175"/>
    </row>
    <row r="83" spans="1:105" ht="12" customHeight="1" x14ac:dyDescent="0.25">
      <c r="A83" s="41" t="s">
        <v>2444</v>
      </c>
      <c r="B83" s="335">
        <f>IF(B$47=0,0,B$47/TRE!B$5*1000)</f>
        <v>4.3144299671034014</v>
      </c>
      <c r="C83" s="335">
        <f>IF(C$47=0,0,C$47/TRE!C$5*1000)</f>
        <v>4.2204599940585164</v>
      </c>
      <c r="D83" s="335">
        <f>IF(D$47=0,0,D$47/TRE!D$5*1000)</f>
        <v>4.0427195068626807</v>
      </c>
      <c r="E83" s="335">
        <f>IF(E$47=0,0,E$47/TRE!E$5*1000)</f>
        <v>4.2733907588068201</v>
      </c>
      <c r="F83" s="335">
        <f>IF(F$47=0,0,F$47/TRE!F$5*1000)</f>
        <v>3.3471735274796148</v>
      </c>
      <c r="G83" s="335">
        <f>IF(G$47=0,0,G$47/TRE!G$5*1000)</f>
        <v>3.1936350944733922</v>
      </c>
      <c r="H83" s="335">
        <f>IF(H$47=0,0,H$47/TRE!H$5*1000)</f>
        <v>2.9372526897943136</v>
      </c>
      <c r="I83" s="335">
        <f>IF(I$47=0,0,I$47/TRE!I$5*1000)</f>
        <v>2.9921818799985398</v>
      </c>
      <c r="J83" s="335">
        <f>IF(J$47=0,0,J$47/TRE!J$5*1000)</f>
        <v>2.9422422966930206</v>
      </c>
      <c r="K83" s="335">
        <f>IF(K$47=0,0,K$47/TRE!K$5*1000)</f>
        <v>3.0204967139797474</v>
      </c>
      <c r="L83" s="335">
        <f>IF(L$47=0,0,L$47/TRE!L$5*1000)</f>
        <v>2.3076853651159639</v>
      </c>
      <c r="M83" s="335">
        <f>IF(M$47=0,0,M$47/TRE!M$5*1000)</f>
        <v>2.4068948280824864</v>
      </c>
      <c r="N83" s="335">
        <f>IF(N$47=0,0,N$47/TRE!N$5*1000)</f>
        <v>2.4688521058371915</v>
      </c>
      <c r="O83" s="335">
        <f>IF(O$47=0,0,O$47/TRE!O$5*1000)</f>
        <v>2.5615214026890305</v>
      </c>
      <c r="P83" s="335">
        <f>IF(P$47=0,0,P$47/TRE!P$5*1000)</f>
        <v>2.1971999989311337</v>
      </c>
      <c r="Q83" s="335">
        <f>IF(Q$47=0,0,Q$47/TRE!Q$5*1000)</f>
        <v>2.0611072807728137</v>
      </c>
      <c r="R83" s="335">
        <f>IF(R$47=0,0,R$47/TRE!R$5*1000)</f>
        <v>2.0059220381854019</v>
      </c>
      <c r="S83" s="335">
        <f>IF(S$47=0,0,S$47/TRE!S$5*1000)</f>
        <v>1.9351536125356921</v>
      </c>
      <c r="T83" s="335">
        <f>IF(T$47=0,0,T$47/TRE!T$5*1000)</f>
        <v>2.0265739206598736</v>
      </c>
      <c r="U83" s="335">
        <f>IF(U$47=0,0,U$47/TRE!U$5*1000)</f>
        <v>2.0461770311326899</v>
      </c>
      <c r="V83" s="335">
        <f>IF(V$47=0,0,V$47/TRE!V$5*1000)</f>
        <v>2.2667357042883962</v>
      </c>
      <c r="W83" s="335">
        <f>IF(W$47=0,0,W$47/TRE!W$5*1000)</f>
        <v>2.5917114451919661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IT: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215.3594434518389</v>
      </c>
      <c r="C5" s="225">
        <v>206.94803661780409</v>
      </c>
      <c r="D5" s="225">
        <v>202.650904865634</v>
      </c>
      <c r="E5" s="225">
        <v>201.5080506762271</v>
      </c>
      <c r="F5" s="225">
        <v>270.79867566632549</v>
      </c>
      <c r="G5" s="225">
        <v>272.13494998691101</v>
      </c>
      <c r="H5" s="225">
        <v>280.31193377126908</v>
      </c>
      <c r="I5" s="225">
        <v>266.70206250942999</v>
      </c>
      <c r="J5" s="225">
        <v>262.14936499054409</v>
      </c>
      <c r="K5" s="225">
        <v>232.37068522369091</v>
      </c>
      <c r="L5" s="225">
        <v>290.87526560225308</v>
      </c>
      <c r="M5" s="225">
        <v>236.2399732087184</v>
      </c>
      <c r="N5" s="225">
        <v>213.543537869223</v>
      </c>
      <c r="O5" s="225">
        <v>206.25154011423169</v>
      </c>
      <c r="P5" s="225">
        <v>212.30341073732231</v>
      </c>
      <c r="Q5" s="225">
        <v>226.7748369543327</v>
      </c>
      <c r="R5" s="225">
        <v>239.75996352573191</v>
      </c>
      <c r="S5" s="225">
        <v>240.53500828452451</v>
      </c>
      <c r="T5" s="225">
        <v>233.71279903595089</v>
      </c>
      <c r="U5" s="225">
        <v>232.63384977856089</v>
      </c>
      <c r="V5" s="225">
        <v>246.295529476713</v>
      </c>
      <c r="W5" s="225">
        <v>226.42688469412161</v>
      </c>
      <c r="DA5" s="89" t="s">
        <v>2446</v>
      </c>
    </row>
    <row r="6" spans="1:105" ht="12" customHeight="1" x14ac:dyDescent="0.25">
      <c r="A6" s="55" t="s">
        <v>92</v>
      </c>
      <c r="B6" s="261">
        <v>5.5850213777889284</v>
      </c>
      <c r="C6" s="261">
        <v>5.3668842660264264</v>
      </c>
      <c r="D6" s="261">
        <v>5.2554446545825364</v>
      </c>
      <c r="E6" s="261">
        <v>5.2258064600495864</v>
      </c>
      <c r="F6" s="261">
        <v>5.0242667372333054</v>
      </c>
      <c r="G6" s="261">
        <v>5.0218956816710136</v>
      </c>
      <c r="H6" s="261">
        <v>5.2471459601208386</v>
      </c>
      <c r="I6" s="261">
        <v>5.3099789325306146</v>
      </c>
      <c r="J6" s="261">
        <v>5.0467917650815899</v>
      </c>
      <c r="K6" s="261">
        <v>4.3034658461977253</v>
      </c>
      <c r="L6" s="261">
        <v>4.4907792356417264</v>
      </c>
      <c r="M6" s="261">
        <v>4.3212487629114529</v>
      </c>
      <c r="N6" s="261">
        <v>3.9288390673007338</v>
      </c>
      <c r="O6" s="261">
        <v>3.9418798728915259</v>
      </c>
      <c r="P6" s="261">
        <v>3.9596627896137302</v>
      </c>
      <c r="Q6" s="261">
        <v>4.1706867346835201</v>
      </c>
      <c r="R6" s="261">
        <v>4.2797552905666283</v>
      </c>
      <c r="S6" s="261">
        <v>4.2566339422480297</v>
      </c>
      <c r="T6" s="261">
        <v>4.2277900513272648</v>
      </c>
      <c r="U6" s="261">
        <v>4.3428407803978866</v>
      </c>
      <c r="V6" s="261">
        <v>4.6005270989458511</v>
      </c>
      <c r="W6" s="261">
        <v>5.0416833258537217</v>
      </c>
      <c r="DA6" s="67" t="s">
        <v>2447</v>
      </c>
    </row>
    <row r="7" spans="1:105" ht="12" customHeight="1" x14ac:dyDescent="0.25">
      <c r="A7" s="202" t="s">
        <v>93</v>
      </c>
      <c r="B7" s="226">
        <v>1.969560424384881</v>
      </c>
      <c r="C7" s="226">
        <v>1.892634268985429</v>
      </c>
      <c r="D7" s="226">
        <v>1.8533350374226649</v>
      </c>
      <c r="E7" s="226">
        <v>1.842883114134696</v>
      </c>
      <c r="F7" s="226">
        <v>1.7718100357792479</v>
      </c>
      <c r="G7" s="226">
        <v>1.7709738819163321</v>
      </c>
      <c r="H7" s="226">
        <v>1.8504084989046889</v>
      </c>
      <c r="I7" s="226">
        <v>1.8725665762751571</v>
      </c>
      <c r="J7" s="226">
        <v>1.7797534974792479</v>
      </c>
      <c r="K7" s="226">
        <v>1.5176192614178661</v>
      </c>
      <c r="L7" s="226">
        <v>1.583675416596336</v>
      </c>
      <c r="M7" s="226">
        <v>1.523890415388518</v>
      </c>
      <c r="N7" s="226">
        <v>1.3855069510577569</v>
      </c>
      <c r="O7" s="226">
        <v>1.3901057973031561</v>
      </c>
      <c r="P7" s="226">
        <v>1.3963769512767961</v>
      </c>
      <c r="Q7" s="226">
        <v>1.4707946450854399</v>
      </c>
      <c r="R7" s="226">
        <v>1.509257722785821</v>
      </c>
      <c r="S7" s="226">
        <v>1.5011039683905669</v>
      </c>
      <c r="T7" s="226">
        <v>1.4909321566462581</v>
      </c>
      <c r="U7" s="226">
        <v>1.531504850544134</v>
      </c>
      <c r="V7" s="226">
        <v>1.622378052379295</v>
      </c>
      <c r="W7" s="226">
        <v>1.777952003974927</v>
      </c>
      <c r="DA7" s="174" t="s">
        <v>2448</v>
      </c>
    </row>
    <row r="8" spans="1:105" ht="12" customHeight="1" x14ac:dyDescent="0.25">
      <c r="A8" s="202" t="s">
        <v>94</v>
      </c>
      <c r="B8" s="226">
        <v>13.14998222763526</v>
      </c>
      <c r="C8" s="226">
        <v>12.63637646879747</v>
      </c>
      <c r="D8" s="226">
        <v>12.373990918086839</v>
      </c>
      <c r="E8" s="226">
        <v>12.304207526940401</v>
      </c>
      <c r="F8" s="226">
        <v>11.829680467162911</v>
      </c>
      <c r="G8" s="226">
        <v>11.824097795871999</v>
      </c>
      <c r="H8" s="226">
        <v>12.354451568583571</v>
      </c>
      <c r="I8" s="226">
        <v>12.502392357813839</v>
      </c>
      <c r="J8" s="226">
        <v>11.88271584444184</v>
      </c>
      <c r="K8" s="226">
        <v>10.132548394494989</v>
      </c>
      <c r="L8" s="226">
        <v>10.57357942653052</v>
      </c>
      <c r="M8" s="226">
        <v>10.174418429168631</v>
      </c>
      <c r="N8" s="226">
        <v>9.250486330402774</v>
      </c>
      <c r="O8" s="226">
        <v>9.2811910224984846</v>
      </c>
      <c r="P8" s="226">
        <v>9.3230610571920742</v>
      </c>
      <c r="Q8" s="226">
        <v>9.8199188021434143</v>
      </c>
      <c r="R8" s="226">
        <v>10.07672168156668</v>
      </c>
      <c r="S8" s="226">
        <v>10.022282262466581</v>
      </c>
      <c r="T8" s="226">
        <v>9.9543690661997992</v>
      </c>
      <c r="U8" s="226">
        <v>10.22525702529909</v>
      </c>
      <c r="V8" s="226">
        <v>10.831981741284331</v>
      </c>
      <c r="W8" s="226">
        <v>11.87068797910106</v>
      </c>
      <c r="DA8" s="174" t="s">
        <v>2449</v>
      </c>
    </row>
    <row r="9" spans="1:105" ht="12" customHeight="1" x14ac:dyDescent="0.25">
      <c r="A9" s="202" t="s">
        <v>95</v>
      </c>
      <c r="B9" s="226">
        <v>5.7554007091247152</v>
      </c>
      <c r="C9" s="226">
        <v>5.5306090023790277</v>
      </c>
      <c r="D9" s="226">
        <v>5.4157697608893756</v>
      </c>
      <c r="E9" s="226">
        <v>5.3852274094293646</v>
      </c>
      <c r="F9" s="226">
        <v>5.1775394195092934</v>
      </c>
      <c r="G9" s="226">
        <v>5.1750960313928456</v>
      </c>
      <c r="H9" s="226">
        <v>5.4072179024883358</v>
      </c>
      <c r="I9" s="226">
        <v>5.4719676875834793</v>
      </c>
      <c r="J9" s="226">
        <v>5.2007516066222443</v>
      </c>
      <c r="K9" s="226">
        <v>4.4347494320077114</v>
      </c>
      <c r="L9" s="226">
        <v>4.6277770932306224</v>
      </c>
      <c r="M9" s="226">
        <v>4.4530748428774931</v>
      </c>
      <c r="N9" s="226">
        <v>4.0486941095526259</v>
      </c>
      <c r="O9" s="226">
        <v>4.0621327441912136</v>
      </c>
      <c r="P9" s="226">
        <v>4.0804581550697279</v>
      </c>
      <c r="Q9" s="226">
        <v>4.2979196974600624</v>
      </c>
      <c r="R9" s="226">
        <v>4.4103155508348193</v>
      </c>
      <c r="S9" s="226">
        <v>4.3864888516142928</v>
      </c>
      <c r="T9" s="226">
        <v>4.3567650351720699</v>
      </c>
      <c r="U9" s="226">
        <v>4.4753255567685901</v>
      </c>
      <c r="V9" s="226">
        <v>4.7408729773032352</v>
      </c>
      <c r="W9" s="226">
        <v>5.1954873269058739</v>
      </c>
      <c r="DA9" s="174" t="s">
        <v>2450</v>
      </c>
    </row>
    <row r="10" spans="1:105" ht="12" customHeight="1" x14ac:dyDescent="0.25">
      <c r="A10" s="56" t="s">
        <v>96</v>
      </c>
      <c r="B10" s="262">
        <v>10.44341048221559</v>
      </c>
      <c r="C10" s="262">
        <v>10.03551671683082</v>
      </c>
      <c r="D10" s="262">
        <v>9.827136206253817</v>
      </c>
      <c r="E10" s="262">
        <v>9.7717158576960994</v>
      </c>
      <c r="F10" s="262">
        <v>9.3948574875181805</v>
      </c>
      <c r="G10" s="262">
        <v>9.3904238596342111</v>
      </c>
      <c r="H10" s="262">
        <v>9.8116185086717334</v>
      </c>
      <c r="I10" s="262">
        <v>9.9291096476139451</v>
      </c>
      <c r="J10" s="262">
        <v>9.4369769524281093</v>
      </c>
      <c r="K10" s="262">
        <v>8.0470346106053157</v>
      </c>
      <c r="L10" s="262">
        <v>8.3972912134821467</v>
      </c>
      <c r="M10" s="262">
        <v>8.0802868197286486</v>
      </c>
      <c r="N10" s="262">
        <v>7.3465214048348537</v>
      </c>
      <c r="O10" s="262">
        <v>7.3709063581933183</v>
      </c>
      <c r="P10" s="262">
        <v>7.4041585673324981</v>
      </c>
      <c r="Q10" s="262">
        <v>7.7987514490544312</v>
      </c>
      <c r="R10" s="262">
        <v>8.0026983317502882</v>
      </c>
      <c r="S10" s="262">
        <v>7.9594638094342782</v>
      </c>
      <c r="T10" s="262">
        <v>7.905528726215481</v>
      </c>
      <c r="U10" s="262">
        <v>8.1206616520698063</v>
      </c>
      <c r="V10" s="262">
        <v>8.6025083305712862</v>
      </c>
      <c r="W10" s="262">
        <v>9.4274247011167258</v>
      </c>
      <c r="DA10" s="68" t="s">
        <v>2451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2452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10.44341048221559</v>
      </c>
      <c r="C15" s="228">
        <v>10.03551671683082</v>
      </c>
      <c r="D15" s="228">
        <v>9.827136206253817</v>
      </c>
      <c r="E15" s="228">
        <v>9.7717158576960994</v>
      </c>
      <c r="F15" s="228">
        <v>9.3948574875181805</v>
      </c>
      <c r="G15" s="228">
        <v>9.3904238596342111</v>
      </c>
      <c r="H15" s="228">
        <v>9.8116185086717334</v>
      </c>
      <c r="I15" s="228">
        <v>9.9291096476139451</v>
      </c>
      <c r="J15" s="228">
        <v>9.4369769524281093</v>
      </c>
      <c r="K15" s="228">
        <v>8.0470346106053157</v>
      </c>
      <c r="L15" s="228">
        <v>8.3972912134821467</v>
      </c>
      <c r="M15" s="228">
        <v>8.0802868197286486</v>
      </c>
      <c r="N15" s="228">
        <v>7.3465214048348537</v>
      </c>
      <c r="O15" s="228">
        <v>7.3709063581933183</v>
      </c>
      <c r="P15" s="228">
        <v>7.4041585673324981</v>
      </c>
      <c r="Q15" s="228">
        <v>7.7987514490544312</v>
      </c>
      <c r="R15" s="228">
        <v>8.0026983317502882</v>
      </c>
      <c r="S15" s="228">
        <v>7.9594638094342782</v>
      </c>
      <c r="T15" s="228">
        <v>7.905528726215481</v>
      </c>
      <c r="U15" s="228">
        <v>8.1206616520698063</v>
      </c>
      <c r="V15" s="228">
        <v>8.6025083305712862</v>
      </c>
      <c r="W15" s="228">
        <v>9.4274247011167258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51.982282752981327</v>
      </c>
      <c r="C16" s="263">
        <f t="shared" si="0"/>
        <v>49.95198344783411</v>
      </c>
      <c r="D16" s="263">
        <f t="shared" si="0"/>
        <v>48.914765324552363</v>
      </c>
      <c r="E16" s="263">
        <f t="shared" si="0"/>
        <v>48.638909440700843</v>
      </c>
      <c r="F16" s="263">
        <f t="shared" si="0"/>
        <v>46.763089430582809</v>
      </c>
      <c r="G16" s="263">
        <f t="shared" si="0"/>
        <v>46.741020959877901</v>
      </c>
      <c r="H16" s="263">
        <f t="shared" si="0"/>
        <v>48.837525677144029</v>
      </c>
      <c r="I16" s="263">
        <f t="shared" si="0"/>
        <v>49.422340150908532</v>
      </c>
      <c r="J16" s="263">
        <f t="shared" si="0"/>
        <v>46.972739902340159</v>
      </c>
      <c r="K16" s="263">
        <f t="shared" si="0"/>
        <v>40.054274335367182</v>
      </c>
      <c r="L16" s="263">
        <f t="shared" si="0"/>
        <v>41.797683521269377</v>
      </c>
      <c r="M16" s="263">
        <f t="shared" si="0"/>
        <v>40.219787865621882</v>
      </c>
      <c r="N16" s="263">
        <f t="shared" si="0"/>
        <v>36.567455963479127</v>
      </c>
      <c r="O16" s="263">
        <f t="shared" si="0"/>
        <v>36.688832552339292</v>
      </c>
      <c r="P16" s="263">
        <f t="shared" si="0"/>
        <v>36.854346082672862</v>
      </c>
      <c r="Q16" s="263">
        <f t="shared" si="0"/>
        <v>38.818439975650968</v>
      </c>
      <c r="R16" s="263">
        <f t="shared" si="0"/>
        <v>39.833589628241853</v>
      </c>
      <c r="S16" s="263">
        <f t="shared" si="0"/>
        <v>39.618388936135759</v>
      </c>
      <c r="T16" s="263">
        <f t="shared" si="0"/>
        <v>39.349925989959367</v>
      </c>
      <c r="U16" s="263">
        <f t="shared" si="0"/>
        <v>40.420754394174608</v>
      </c>
      <c r="V16" s="263">
        <f t="shared" si="0"/>
        <v>42.819155790739728</v>
      </c>
      <c r="W16" s="263">
        <f t="shared" si="0"/>
        <v>46.925193382030407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2462</v>
      </c>
    </row>
    <row r="23" spans="1:105" ht="12" customHeight="1" x14ac:dyDescent="0.25">
      <c r="A23" s="60" t="s">
        <v>2413</v>
      </c>
      <c r="B23" s="331">
        <v>51.982282752981327</v>
      </c>
      <c r="C23" s="331">
        <v>49.95198344783411</v>
      </c>
      <c r="D23" s="331">
        <v>48.914765324552363</v>
      </c>
      <c r="E23" s="331">
        <v>48.638909440700843</v>
      </c>
      <c r="F23" s="331">
        <v>46.763089430582809</v>
      </c>
      <c r="G23" s="331">
        <v>46.741020959877901</v>
      </c>
      <c r="H23" s="331">
        <v>48.837525677144029</v>
      </c>
      <c r="I23" s="331">
        <v>49.422340150908532</v>
      </c>
      <c r="J23" s="331">
        <v>46.972739902340159</v>
      </c>
      <c r="K23" s="331">
        <v>40.054274335367182</v>
      </c>
      <c r="L23" s="331">
        <v>41.797683521269377</v>
      </c>
      <c r="M23" s="331">
        <v>40.219787865621882</v>
      </c>
      <c r="N23" s="331">
        <v>36.567455963479127</v>
      </c>
      <c r="O23" s="331">
        <v>36.688832552339292</v>
      </c>
      <c r="P23" s="331">
        <v>36.854346082672862</v>
      </c>
      <c r="Q23" s="331">
        <v>38.818439975650968</v>
      </c>
      <c r="R23" s="331">
        <v>39.833589628241853</v>
      </c>
      <c r="S23" s="331">
        <v>39.618388936135759</v>
      </c>
      <c r="T23" s="331">
        <v>39.349925989959367</v>
      </c>
      <c r="U23" s="331">
        <v>40.420754394174608</v>
      </c>
      <c r="V23" s="331">
        <v>42.819155790739728</v>
      </c>
      <c r="W23" s="331">
        <v>46.925193382030407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6.4924810295560373</v>
      </c>
      <c r="C24" s="263">
        <f t="shared" si="1"/>
        <v>6.2389007898111224</v>
      </c>
      <c r="D24" s="263">
        <f t="shared" si="1"/>
        <v>6.1093543629849112</v>
      </c>
      <c r="E24" s="263">
        <f t="shared" si="1"/>
        <v>6.0749005260630478</v>
      </c>
      <c r="F24" s="263">
        <f t="shared" si="1"/>
        <v>5.8406144350034088</v>
      </c>
      <c r="G24" s="263">
        <f t="shared" si="1"/>
        <v>5.8378581280500574</v>
      </c>
      <c r="H24" s="263">
        <f t="shared" si="1"/>
        <v>6.0997072886555417</v>
      </c>
      <c r="I24" s="263">
        <f t="shared" si="1"/>
        <v>6.1727494229298054</v>
      </c>
      <c r="J24" s="263">
        <f t="shared" si="1"/>
        <v>5.8667993510677938</v>
      </c>
      <c r="K24" s="263">
        <f t="shared" si="1"/>
        <v>5.0026971210703506</v>
      </c>
      <c r="L24" s="263">
        <f t="shared" si="1"/>
        <v>5.2204453704116087</v>
      </c>
      <c r="M24" s="263">
        <f t="shared" si="1"/>
        <v>5.0233694232164483</v>
      </c>
      <c r="N24" s="263">
        <f t="shared" si="1"/>
        <v>4.5672006223773947</v>
      </c>
      <c r="O24" s="263">
        <f t="shared" si="1"/>
        <v>4.5823603106187072</v>
      </c>
      <c r="P24" s="263">
        <f t="shared" si="1"/>
        <v>4.6030326127746548</v>
      </c>
      <c r="Q24" s="263">
        <f t="shared" si="1"/>
        <v>4.848343931652737</v>
      </c>
      <c r="R24" s="263">
        <f t="shared" si="1"/>
        <v>4.9751340515273519</v>
      </c>
      <c r="S24" s="263">
        <f t="shared" si="1"/>
        <v>4.9482559242683886</v>
      </c>
      <c r="T24" s="263">
        <f t="shared" si="1"/>
        <v>4.9147254501745179</v>
      </c>
      <c r="U24" s="263">
        <f t="shared" si="1"/>
        <v>5.0484697324969119</v>
      </c>
      <c r="V24" s="263">
        <f t="shared" si="1"/>
        <v>5.3480251722311696</v>
      </c>
      <c r="W24" s="263">
        <f t="shared" si="1"/>
        <v>5.8608608877148223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2464</v>
      </c>
    </row>
    <row r="26" spans="1:105" ht="12" customHeight="1" x14ac:dyDescent="0.25">
      <c r="A26" s="60" t="s">
        <v>2418</v>
      </c>
      <c r="B26" s="264">
        <v>6.4924810295560373</v>
      </c>
      <c r="C26" s="264">
        <v>6.2389007898111224</v>
      </c>
      <c r="D26" s="264">
        <v>6.1093543629849112</v>
      </c>
      <c r="E26" s="264">
        <v>6.0749005260630478</v>
      </c>
      <c r="F26" s="264">
        <v>5.8406144350034088</v>
      </c>
      <c r="G26" s="264">
        <v>5.8378581280500574</v>
      </c>
      <c r="H26" s="264">
        <v>6.0997072886555417</v>
      </c>
      <c r="I26" s="264">
        <v>6.1727494229298054</v>
      </c>
      <c r="J26" s="264">
        <v>5.8667993510677938</v>
      </c>
      <c r="K26" s="264">
        <v>5.0026971210703506</v>
      </c>
      <c r="L26" s="264">
        <v>5.2204453704116087</v>
      </c>
      <c r="M26" s="264">
        <v>5.0233694232164483</v>
      </c>
      <c r="N26" s="264">
        <v>4.5672006223773947</v>
      </c>
      <c r="O26" s="264">
        <v>4.5823603106187072</v>
      </c>
      <c r="P26" s="264">
        <v>4.6030326127746548</v>
      </c>
      <c r="Q26" s="264">
        <v>4.848343931652737</v>
      </c>
      <c r="R26" s="264">
        <v>4.9751340515273519</v>
      </c>
      <c r="S26" s="264">
        <v>4.9482559242683886</v>
      </c>
      <c r="T26" s="264">
        <v>4.9147254501745179</v>
      </c>
      <c r="U26" s="264">
        <v>5.0484697324969119</v>
      </c>
      <c r="V26" s="264">
        <v>5.3480251722311696</v>
      </c>
      <c r="W26" s="264">
        <v>5.8608608877148223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63.651774799568983</v>
      </c>
      <c r="C27" s="263">
        <f t="shared" si="2"/>
        <v>61.165694017756067</v>
      </c>
      <c r="D27" s="263">
        <f t="shared" si="2"/>
        <v>59.895631009655979</v>
      </c>
      <c r="E27" s="263">
        <f t="shared" si="2"/>
        <v>59.557848294735727</v>
      </c>
      <c r="F27" s="263">
        <f t="shared" si="2"/>
        <v>57.260925833366727</v>
      </c>
      <c r="G27" s="263">
        <f t="shared" si="2"/>
        <v>57.233903216177019</v>
      </c>
      <c r="H27" s="263">
        <f t="shared" si="2"/>
        <v>59.801051849564097</v>
      </c>
      <c r="I27" s="263">
        <f t="shared" si="2"/>
        <v>60.517151205194139</v>
      </c>
      <c r="J27" s="263">
        <f t="shared" si="2"/>
        <v>57.517640696743058</v>
      </c>
      <c r="K27" s="263">
        <f t="shared" si="2"/>
        <v>49.046050206572062</v>
      </c>
      <c r="L27" s="263">
        <f t="shared" si="2"/>
        <v>51.180836964819648</v>
      </c>
      <c r="M27" s="263">
        <f t="shared" si="2"/>
        <v>49.248719835455347</v>
      </c>
      <c r="N27" s="263">
        <f t="shared" si="2"/>
        <v>44.776476689974437</v>
      </c>
      <c r="O27" s="263">
        <f t="shared" si="2"/>
        <v>44.925101084497108</v>
      </c>
      <c r="P27" s="263">
        <f t="shared" si="2"/>
        <v>45.127770713476977</v>
      </c>
      <c r="Q27" s="263">
        <f t="shared" si="2"/>
        <v>47.532783643654277</v>
      </c>
      <c r="R27" s="263">
        <f t="shared" si="2"/>
        <v>48.775824034581873</v>
      </c>
      <c r="S27" s="263">
        <f t="shared" si="2"/>
        <v>48.512312983023399</v>
      </c>
      <c r="T27" s="263">
        <f t="shared" si="2"/>
        <v>48.183582844848218</v>
      </c>
      <c r="U27" s="263">
        <f t="shared" si="2"/>
        <v>49.49480129898933</v>
      </c>
      <c r="V27" s="263">
        <f t="shared" si="2"/>
        <v>52.431619335599677</v>
      </c>
      <c r="W27" s="263">
        <f t="shared" si="2"/>
        <v>57.459420467792341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2471</v>
      </c>
    </row>
    <row r="34" spans="1:105" ht="12" customHeight="1" x14ac:dyDescent="0.25">
      <c r="A34" s="60" t="s">
        <v>2428</v>
      </c>
      <c r="B34" s="331">
        <v>63.651774799568983</v>
      </c>
      <c r="C34" s="331">
        <v>61.165694017756067</v>
      </c>
      <c r="D34" s="331">
        <v>59.895631009655979</v>
      </c>
      <c r="E34" s="331">
        <v>59.557848294735727</v>
      </c>
      <c r="F34" s="331">
        <v>57.260925833366727</v>
      </c>
      <c r="G34" s="331">
        <v>57.233903216177019</v>
      </c>
      <c r="H34" s="331">
        <v>59.801051849564097</v>
      </c>
      <c r="I34" s="331">
        <v>60.517151205194139</v>
      </c>
      <c r="J34" s="331">
        <v>57.517640696743058</v>
      </c>
      <c r="K34" s="331">
        <v>49.046050206572062</v>
      </c>
      <c r="L34" s="331">
        <v>51.180836964819648</v>
      </c>
      <c r="M34" s="331">
        <v>49.248719835455347</v>
      </c>
      <c r="N34" s="331">
        <v>44.776476689974437</v>
      </c>
      <c r="O34" s="331">
        <v>44.925101084497108</v>
      </c>
      <c r="P34" s="331">
        <v>45.127770713476977</v>
      </c>
      <c r="Q34" s="331">
        <v>47.532783643654277</v>
      </c>
      <c r="R34" s="331">
        <v>48.775824034581873</v>
      </c>
      <c r="S34" s="331">
        <v>48.512312983023399</v>
      </c>
      <c r="T34" s="331">
        <v>48.183582844848218</v>
      </c>
      <c r="U34" s="331">
        <v>49.49480129898933</v>
      </c>
      <c r="V34" s="331">
        <v>52.431619335599677</v>
      </c>
      <c r="W34" s="331">
        <v>57.459420467792341</v>
      </c>
      <c r="DA34" s="72" t="s">
        <v>2472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77.062033477765681</v>
      </c>
      <c r="G35" s="263">
        <v>78.489736133490538</v>
      </c>
      <c r="H35" s="263">
        <v>77.981028078378671</v>
      </c>
      <c r="I35" s="263">
        <v>61.948305934999979</v>
      </c>
      <c r="J35" s="263">
        <v>67.544153617910069</v>
      </c>
      <c r="K35" s="263">
        <v>66.428256921285836</v>
      </c>
      <c r="L35" s="263">
        <v>117.7099988229597</v>
      </c>
      <c r="M35" s="263">
        <v>69.61183239290213</v>
      </c>
      <c r="N35" s="263">
        <v>62.046786520941161</v>
      </c>
      <c r="O35" s="263">
        <v>54.251932922753682</v>
      </c>
      <c r="P35" s="263">
        <v>59.618091032106349</v>
      </c>
      <c r="Q35" s="263">
        <v>65.952395420724841</v>
      </c>
      <c r="R35" s="263">
        <v>74.731818575035092</v>
      </c>
      <c r="S35" s="263">
        <v>76.398426744050539</v>
      </c>
      <c r="T35" s="263">
        <v>70.688443192657829</v>
      </c>
      <c r="U35" s="263">
        <v>65.173116828473965</v>
      </c>
      <c r="V35" s="263">
        <v>68.898365062219938</v>
      </c>
      <c r="W35" s="263">
        <v>32.018655670274299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77.062033477765681</v>
      </c>
      <c r="G45" s="231">
        <v>78.489736133490538</v>
      </c>
      <c r="H45" s="231">
        <v>77.981028078378671</v>
      </c>
      <c r="I45" s="231">
        <v>61.948305934999979</v>
      </c>
      <c r="J45" s="231">
        <v>67.544153617910069</v>
      </c>
      <c r="K45" s="231">
        <v>66.428256921285836</v>
      </c>
      <c r="L45" s="231">
        <v>117.7099988229597</v>
      </c>
      <c r="M45" s="231">
        <v>69.61183239290213</v>
      </c>
      <c r="N45" s="231">
        <v>62.046786520941161</v>
      </c>
      <c r="O45" s="231">
        <v>54.251932922753682</v>
      </c>
      <c r="P45" s="231">
        <v>59.618091032106349</v>
      </c>
      <c r="Q45" s="231">
        <v>65.952395420724841</v>
      </c>
      <c r="R45" s="231">
        <v>74.731818575035092</v>
      </c>
      <c r="S45" s="231">
        <v>76.398426744050539</v>
      </c>
      <c r="T45" s="231">
        <v>70.688443192657829</v>
      </c>
      <c r="U45" s="231">
        <v>65.173116828473965</v>
      </c>
      <c r="V45" s="231">
        <v>68.898365062219938</v>
      </c>
      <c r="W45" s="231">
        <v>32.018655670274299</v>
      </c>
      <c r="DA45" s="73" t="s">
        <v>2483</v>
      </c>
    </row>
    <row r="46" spans="1:105" ht="12" customHeight="1" x14ac:dyDescent="0.25">
      <c r="A46" s="57" t="s">
        <v>2442</v>
      </c>
      <c r="B46" s="263">
        <v>34.699763760353569</v>
      </c>
      <c r="C46" s="263">
        <v>33.344476871815047</v>
      </c>
      <c r="D46" s="263">
        <v>32.652102048322497</v>
      </c>
      <c r="E46" s="263">
        <v>32.467959808031942</v>
      </c>
      <c r="F46" s="263">
        <v>31.21579257410442</v>
      </c>
      <c r="G46" s="263">
        <v>31.201061194883302</v>
      </c>
      <c r="H46" s="263">
        <v>32.600542221087942</v>
      </c>
      <c r="I46" s="263">
        <v>32.990923770503443</v>
      </c>
      <c r="J46" s="263">
        <v>31.355740676745391</v>
      </c>
      <c r="K46" s="263">
        <v>26.737453290273599</v>
      </c>
      <c r="L46" s="263">
        <v>27.901232248883641</v>
      </c>
      <c r="M46" s="263">
        <v>26.847938634410411</v>
      </c>
      <c r="N46" s="263">
        <v>24.40989537299771</v>
      </c>
      <c r="O46" s="263">
        <v>24.490917958702539</v>
      </c>
      <c r="P46" s="263">
        <v>24.601403302891999</v>
      </c>
      <c r="Q46" s="263">
        <v>25.912496053730919</v>
      </c>
      <c r="R46" s="263">
        <v>26.59013949801173</v>
      </c>
      <c r="S46" s="263">
        <v>26.446486453519022</v>
      </c>
      <c r="T46" s="263">
        <v>26.267279225260179</v>
      </c>
      <c r="U46" s="263">
        <v>26.982089939339769</v>
      </c>
      <c r="V46" s="263">
        <v>28.583096233326319</v>
      </c>
      <c r="W46" s="263">
        <v>31.32400192009602</v>
      </c>
      <c r="DA46" s="70" t="s">
        <v>2484</v>
      </c>
    </row>
    <row r="47" spans="1:105" ht="12" customHeight="1" x14ac:dyDescent="0.25">
      <c r="A47" s="41" t="s">
        <v>2444</v>
      </c>
      <c r="B47" s="352">
        <v>21.62976588822962</v>
      </c>
      <c r="C47" s="352">
        <v>20.784960767568581</v>
      </c>
      <c r="D47" s="352">
        <v>20.353375542883018</v>
      </c>
      <c r="E47" s="352">
        <v>20.238592238445381</v>
      </c>
      <c r="F47" s="352">
        <v>19.458065768299509</v>
      </c>
      <c r="G47" s="352">
        <v>19.448883103945828</v>
      </c>
      <c r="H47" s="352">
        <v>20.32123621766965</v>
      </c>
      <c r="I47" s="352">
        <v>20.564576823077161</v>
      </c>
      <c r="J47" s="352">
        <v>19.54530107968468</v>
      </c>
      <c r="K47" s="352">
        <v>16.66653580439824</v>
      </c>
      <c r="L47" s="352">
        <v>17.391966288427749</v>
      </c>
      <c r="M47" s="352">
        <v>16.735405787037429</v>
      </c>
      <c r="N47" s="352">
        <v>15.215674836304441</v>
      </c>
      <c r="O47" s="352">
        <v>15.266179490242649</v>
      </c>
      <c r="P47" s="352">
        <v>15.33504947291466</v>
      </c>
      <c r="Q47" s="352">
        <v>16.152306600492061</v>
      </c>
      <c r="R47" s="352">
        <v>16.57470916082978</v>
      </c>
      <c r="S47" s="352">
        <v>16.48516440937361</v>
      </c>
      <c r="T47" s="352">
        <v>16.37345729748986</v>
      </c>
      <c r="U47" s="352">
        <v>16.819027720006829</v>
      </c>
      <c r="V47" s="352">
        <v>17.816999682112161</v>
      </c>
      <c r="W47" s="352">
        <v>19.52551702926144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1.0000000000000004</v>
      </c>
      <c r="J51" s="234">
        <f t="shared" si="3"/>
        <v>1.0000000000000004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0.99999999999999978</v>
      </c>
      <c r="T51" s="234">
        <f t="shared" si="3"/>
        <v>0.99999999999999978</v>
      </c>
      <c r="U51" s="234">
        <f t="shared" si="3"/>
        <v>1.0000000000000002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2.5933487235436294E-2</v>
      </c>
      <c r="C52" s="301">
        <f t="shared" si="4"/>
        <v>2.5933487235436301E-2</v>
      </c>
      <c r="D52" s="301">
        <f t="shared" si="4"/>
        <v>2.5933487235436304E-2</v>
      </c>
      <c r="E52" s="301">
        <f t="shared" si="4"/>
        <v>2.5933487235436301E-2</v>
      </c>
      <c r="F52" s="301">
        <f t="shared" si="4"/>
        <v>1.8553512955226337E-2</v>
      </c>
      <c r="G52" s="301">
        <f t="shared" si="4"/>
        <v>1.845369616035189E-2</v>
      </c>
      <c r="H52" s="301">
        <f t="shared" si="4"/>
        <v>1.8718953165948481E-2</v>
      </c>
      <c r="I52" s="301">
        <f t="shared" si="4"/>
        <v>1.9909778284308788E-2</v>
      </c>
      <c r="J52" s="301">
        <f t="shared" si="4"/>
        <v>1.9251588746986403E-2</v>
      </c>
      <c r="K52" s="301">
        <f t="shared" si="4"/>
        <v>1.8519831114045249E-2</v>
      </c>
      <c r="L52" s="301">
        <f t="shared" si="4"/>
        <v>1.5438848766819798E-2</v>
      </c>
      <c r="M52" s="301">
        <f t="shared" si="4"/>
        <v>1.8291776384065293E-2</v>
      </c>
      <c r="N52" s="301">
        <f t="shared" si="4"/>
        <v>1.8398304657230174E-2</v>
      </c>
      <c r="O52" s="301">
        <f t="shared" si="4"/>
        <v>1.9112002124727551E-2</v>
      </c>
      <c r="P52" s="301">
        <f t="shared" si="4"/>
        <v>1.8650961733784492E-2</v>
      </c>
      <c r="Q52" s="301">
        <f t="shared" si="4"/>
        <v>1.8391311799392459E-2</v>
      </c>
      <c r="R52" s="301">
        <f t="shared" si="4"/>
        <v>1.7850166590083375E-2</v>
      </c>
      <c r="S52" s="301">
        <f t="shared" si="4"/>
        <v>1.769652564342291E-2</v>
      </c>
      <c r="T52" s="301">
        <f t="shared" si="4"/>
        <v>1.8089681304432646E-2</v>
      </c>
      <c r="U52" s="301">
        <f t="shared" si="4"/>
        <v>1.8668137867862922E-2</v>
      </c>
      <c r="V52" s="301">
        <f t="shared" si="4"/>
        <v>1.8678889985215205E-2</v>
      </c>
      <c r="W52" s="301">
        <f t="shared" si="4"/>
        <v>2.2266275193709856E-2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9.1454565112921837E-3</v>
      </c>
      <c r="C53" s="235">
        <f t="shared" si="5"/>
        <v>9.1454565112921802E-3</v>
      </c>
      <c r="D53" s="235">
        <f t="shared" si="5"/>
        <v>9.1454565112921819E-3</v>
      </c>
      <c r="E53" s="235">
        <f t="shared" si="5"/>
        <v>9.1454565112921819E-3</v>
      </c>
      <c r="F53" s="235">
        <f t="shared" si="5"/>
        <v>6.5429050988508103E-3</v>
      </c>
      <c r="G53" s="235">
        <f t="shared" si="5"/>
        <v>6.5077046590359356E-3</v>
      </c>
      <c r="H53" s="235">
        <f t="shared" si="5"/>
        <v>6.6012476672313155E-3</v>
      </c>
      <c r="I53" s="235">
        <f t="shared" si="5"/>
        <v>7.0211927071578131E-3</v>
      </c>
      <c r="J53" s="235">
        <f t="shared" si="5"/>
        <v>6.7890818562289668E-3</v>
      </c>
      <c r="K53" s="235">
        <f t="shared" si="5"/>
        <v>6.5310271816642219E-3</v>
      </c>
      <c r="L53" s="235">
        <f t="shared" si="5"/>
        <v>5.4445173030348891E-3</v>
      </c>
      <c r="M53" s="235">
        <f t="shared" si="5"/>
        <v>6.4506035735203814E-3</v>
      </c>
      <c r="N53" s="235">
        <f t="shared" si="5"/>
        <v>6.4881708193214463E-3</v>
      </c>
      <c r="O53" s="235">
        <f t="shared" si="5"/>
        <v>6.7398565680200544E-3</v>
      </c>
      <c r="P53" s="235">
        <f t="shared" si="5"/>
        <v>6.5772704565943045E-3</v>
      </c>
      <c r="Q53" s="235">
        <f t="shared" si="5"/>
        <v>6.4857047847051239E-3</v>
      </c>
      <c r="R53" s="235">
        <f t="shared" si="5"/>
        <v>6.2948696712820532E-3</v>
      </c>
      <c r="S53" s="235">
        <f t="shared" si="5"/>
        <v>6.2406881189408332E-3</v>
      </c>
      <c r="T53" s="235">
        <f t="shared" si="5"/>
        <v>6.3793346483215722E-3</v>
      </c>
      <c r="U53" s="235">
        <f t="shared" si="5"/>
        <v>6.5833276283822854E-3</v>
      </c>
      <c r="V53" s="235">
        <f t="shared" si="5"/>
        <v>6.5871193676403667E-3</v>
      </c>
      <c r="W53" s="235">
        <f t="shared" si="5"/>
        <v>7.8522124542619986E-3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6.1060625050212883E-2</v>
      </c>
      <c r="C54" s="235">
        <f t="shared" si="6"/>
        <v>6.1060625050212924E-2</v>
      </c>
      <c r="D54" s="235">
        <f t="shared" si="6"/>
        <v>6.1060625050212883E-2</v>
      </c>
      <c r="E54" s="235">
        <f t="shared" si="6"/>
        <v>6.106062505021289E-2</v>
      </c>
      <c r="F54" s="235">
        <f t="shared" si="6"/>
        <v>4.3684410339359582E-2</v>
      </c>
      <c r="G54" s="235">
        <f t="shared" si="6"/>
        <v>4.3449390813053261E-2</v>
      </c>
      <c r="H54" s="235">
        <f t="shared" si="6"/>
        <v>4.4073940778649269E-2</v>
      </c>
      <c r="I54" s="235">
        <f t="shared" si="6"/>
        <v>4.6877749051422439E-2</v>
      </c>
      <c r="J54" s="235">
        <f t="shared" si="6"/>
        <v>4.5328035964803726E-2</v>
      </c>
      <c r="K54" s="235">
        <f t="shared" si="6"/>
        <v>4.3605106146418271E-2</v>
      </c>
      <c r="L54" s="235">
        <f t="shared" si="6"/>
        <v>3.6350905961832387E-2</v>
      </c>
      <c r="M54" s="235">
        <f t="shared" si="6"/>
        <v>4.3068149267776606E-2</v>
      </c>
      <c r="N54" s="235">
        <f t="shared" si="6"/>
        <v>4.33189710290737E-2</v>
      </c>
      <c r="O54" s="235">
        <f t="shared" si="6"/>
        <v>4.4999378028198624E-2</v>
      </c>
      <c r="P54" s="235">
        <f t="shared" si="6"/>
        <v>4.3913854350306522E-2</v>
      </c>
      <c r="Q54" s="235">
        <f t="shared" si="6"/>
        <v>4.3302506283450323E-2</v>
      </c>
      <c r="R54" s="235">
        <f t="shared" si="6"/>
        <v>4.202837510227269E-2</v>
      </c>
      <c r="S54" s="235">
        <f t="shared" si="6"/>
        <v>4.1666626134568341E-2</v>
      </c>
      <c r="T54" s="235">
        <f t="shared" si="6"/>
        <v>4.2592314615463429E-2</v>
      </c>
      <c r="U54" s="235">
        <f t="shared" si="6"/>
        <v>4.3954295709899012E-2</v>
      </c>
      <c r="V54" s="235">
        <f t="shared" si="6"/>
        <v>4.3979611665296119E-2</v>
      </c>
      <c r="W54" s="235">
        <f t="shared" si="6"/>
        <v>5.2426141865340253E-2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2.6724626591133453E-2</v>
      </c>
      <c r="C55" s="235">
        <f t="shared" si="7"/>
        <v>2.6724626591133456E-2</v>
      </c>
      <c r="D55" s="235">
        <f t="shared" si="7"/>
        <v>2.6724626591133439E-2</v>
      </c>
      <c r="E55" s="235">
        <f t="shared" si="7"/>
        <v>2.6724626591133446E-2</v>
      </c>
      <c r="F55" s="235">
        <f t="shared" si="7"/>
        <v>1.9119515288505282E-2</v>
      </c>
      <c r="G55" s="235">
        <f t="shared" si="7"/>
        <v>1.9016653434782097E-2</v>
      </c>
      <c r="H55" s="235">
        <f t="shared" si="7"/>
        <v>1.9290002497362655E-2</v>
      </c>
      <c r="I55" s="235">
        <f t="shared" si="7"/>
        <v>2.0517155495900982E-2</v>
      </c>
      <c r="J55" s="235">
        <f t="shared" si="7"/>
        <v>1.9838886913992101E-2</v>
      </c>
      <c r="K55" s="235">
        <f t="shared" si="7"/>
        <v>1.9084805932979943E-2</v>
      </c>
      <c r="L55" s="235">
        <f t="shared" si="7"/>
        <v>1.5909833665811619E-2</v>
      </c>
      <c r="M55" s="235">
        <f t="shared" si="7"/>
        <v>1.8849794056415653E-2</v>
      </c>
      <c r="N55" s="235">
        <f t="shared" si="7"/>
        <v>1.8959572131993532E-2</v>
      </c>
      <c r="O55" s="235">
        <f t="shared" si="7"/>
        <v>1.9695041995523601E-2</v>
      </c>
      <c r="P55" s="235">
        <f t="shared" si="7"/>
        <v>1.9219936886074696E-2</v>
      </c>
      <c r="Q55" s="235">
        <f t="shared" si="7"/>
        <v>1.8952365946692605E-2</v>
      </c>
      <c r="R55" s="235">
        <f t="shared" si="7"/>
        <v>1.8394712303005035E-2</v>
      </c>
      <c r="S55" s="235">
        <f t="shared" si="7"/>
        <v>1.8236384312197894E-2</v>
      </c>
      <c r="T55" s="235">
        <f t="shared" si="7"/>
        <v>1.8641533767698747E-2</v>
      </c>
      <c r="U55" s="235">
        <f t="shared" si="7"/>
        <v>1.9237637003508112E-2</v>
      </c>
      <c r="V55" s="235">
        <f t="shared" si="7"/>
        <v>1.9248717130090989E-2</v>
      </c>
      <c r="W55" s="235">
        <f t="shared" si="7"/>
        <v>2.2945540826233683E-2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4.8492930306773672E-2</v>
      </c>
      <c r="C56" s="302">
        <f t="shared" si="8"/>
        <v>4.8492930306773672E-2</v>
      </c>
      <c r="D56" s="302">
        <f t="shared" si="8"/>
        <v>4.84929303067737E-2</v>
      </c>
      <c r="E56" s="302">
        <f t="shared" si="8"/>
        <v>4.8492930306773679E-2</v>
      </c>
      <c r="F56" s="302">
        <f t="shared" si="8"/>
        <v>3.4693144138911516E-2</v>
      </c>
      <c r="G56" s="302">
        <f t="shared" si="8"/>
        <v>3.4506497089351683E-2</v>
      </c>
      <c r="H56" s="302">
        <f t="shared" si="8"/>
        <v>3.500250016710986E-2</v>
      </c>
      <c r="I56" s="302">
        <f t="shared" si="8"/>
        <v>3.7229219580043084E-2</v>
      </c>
      <c r="J56" s="302">
        <f t="shared" si="8"/>
        <v>3.5998473438104674E-2</v>
      </c>
      <c r="K56" s="302">
        <f t="shared" si="8"/>
        <v>3.4630162590685062E-2</v>
      </c>
      <c r="L56" s="302">
        <f t="shared" si="8"/>
        <v>2.8869045279926689E-2</v>
      </c>
      <c r="M56" s="302">
        <f t="shared" si="8"/>
        <v>3.4203723908272296E-2</v>
      </c>
      <c r="N56" s="302">
        <f t="shared" si="8"/>
        <v>3.4402920725861368E-2</v>
      </c>
      <c r="O56" s="302">
        <f t="shared" si="8"/>
        <v>3.5737460937799385E-2</v>
      </c>
      <c r="P56" s="302">
        <f t="shared" si="8"/>
        <v>3.4875363243662055E-2</v>
      </c>
      <c r="Q56" s="302">
        <f t="shared" si="8"/>
        <v>3.4389844807274285E-2</v>
      </c>
      <c r="R56" s="302">
        <f t="shared" si="8"/>
        <v>3.3377959414359892E-2</v>
      </c>
      <c r="S56" s="302">
        <f t="shared" si="8"/>
        <v>3.3090666785681247E-2</v>
      </c>
      <c r="T56" s="302">
        <f t="shared" si="8"/>
        <v>3.3825827078470837E-2</v>
      </c>
      <c r="U56" s="302">
        <f t="shared" si="8"/>
        <v>3.4907480832216328E-2</v>
      </c>
      <c r="V56" s="302">
        <f t="shared" si="8"/>
        <v>3.4927586176039971E-2</v>
      </c>
      <c r="W56" s="302">
        <f t="shared" si="8"/>
        <v>4.1635624293697118E-2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0.24137452214676711</v>
      </c>
      <c r="C57" s="303">
        <f t="shared" si="9"/>
        <v>0.24137452214676702</v>
      </c>
      <c r="D57" s="303">
        <f t="shared" si="9"/>
        <v>0.24137452214676708</v>
      </c>
      <c r="E57" s="303">
        <f t="shared" si="9"/>
        <v>0.24137452214676708</v>
      </c>
      <c r="F57" s="303">
        <f t="shared" si="9"/>
        <v>0.17268581286639548</v>
      </c>
      <c r="G57" s="303">
        <f t="shared" si="9"/>
        <v>0.17175677347626986</v>
      </c>
      <c r="H57" s="303">
        <f t="shared" si="9"/>
        <v>0.17422563863083623</v>
      </c>
      <c r="I57" s="303">
        <f t="shared" si="9"/>
        <v>0.18530917866134264</v>
      </c>
      <c r="J57" s="303">
        <f t="shared" si="9"/>
        <v>0.17918311533592499</v>
      </c>
      <c r="K57" s="303">
        <f t="shared" si="9"/>
        <v>0.17237232096126523</v>
      </c>
      <c r="L57" s="303">
        <f t="shared" si="9"/>
        <v>0.14369624531232614</v>
      </c>
      <c r="M57" s="303">
        <f t="shared" si="9"/>
        <v>0.17024971396389227</v>
      </c>
      <c r="N57" s="303">
        <f t="shared" si="9"/>
        <v>0.17124122007322712</v>
      </c>
      <c r="O57" s="303">
        <f t="shared" si="9"/>
        <v>0.17788392044015436</v>
      </c>
      <c r="P57" s="303">
        <f t="shared" si="9"/>
        <v>0.17359281207343305</v>
      </c>
      <c r="Q57" s="303">
        <f t="shared" si="9"/>
        <v>0.17117613442918325</v>
      </c>
      <c r="R57" s="303">
        <f t="shared" si="9"/>
        <v>0.16613945482172535</v>
      </c>
      <c r="S57" s="303">
        <f t="shared" si="9"/>
        <v>0.16470945006587931</v>
      </c>
      <c r="T57" s="303">
        <f t="shared" si="9"/>
        <v>0.16836872500040684</v>
      </c>
      <c r="U57" s="303">
        <f t="shared" si="9"/>
        <v>0.1737526780073074</v>
      </c>
      <c r="V57" s="303">
        <f t="shared" si="9"/>
        <v>0.17385275275484949</v>
      </c>
      <c r="W57" s="303">
        <f t="shared" si="9"/>
        <v>0.20724214549619979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0.24137452214676711</v>
      </c>
      <c r="C59" s="304">
        <f t="shared" si="11"/>
        <v>0.24137452214676702</v>
      </c>
      <c r="D59" s="304">
        <f t="shared" si="11"/>
        <v>0.24137452214676708</v>
      </c>
      <c r="E59" s="304">
        <f t="shared" si="11"/>
        <v>0.24137452214676708</v>
      </c>
      <c r="F59" s="304">
        <f t="shared" si="11"/>
        <v>0.17268581286639548</v>
      </c>
      <c r="G59" s="304">
        <f t="shared" si="11"/>
        <v>0.17175677347626986</v>
      </c>
      <c r="H59" s="304">
        <f t="shared" si="11"/>
        <v>0.17422563863083623</v>
      </c>
      <c r="I59" s="304">
        <f t="shared" si="11"/>
        <v>0.18530917866134264</v>
      </c>
      <c r="J59" s="304">
        <f t="shared" si="11"/>
        <v>0.17918311533592499</v>
      </c>
      <c r="K59" s="304">
        <f t="shared" si="11"/>
        <v>0.17237232096126523</v>
      </c>
      <c r="L59" s="304">
        <f t="shared" si="11"/>
        <v>0.14369624531232614</v>
      </c>
      <c r="M59" s="304">
        <f t="shared" si="11"/>
        <v>0.17024971396389227</v>
      </c>
      <c r="N59" s="304">
        <f t="shared" si="11"/>
        <v>0.17124122007322712</v>
      </c>
      <c r="O59" s="304">
        <f t="shared" si="11"/>
        <v>0.17788392044015436</v>
      </c>
      <c r="P59" s="304">
        <f t="shared" si="11"/>
        <v>0.17359281207343305</v>
      </c>
      <c r="Q59" s="304">
        <f t="shared" si="11"/>
        <v>0.17117613442918325</v>
      </c>
      <c r="R59" s="304">
        <f t="shared" si="11"/>
        <v>0.16613945482172535</v>
      </c>
      <c r="S59" s="304">
        <f t="shared" si="11"/>
        <v>0.16470945006587931</v>
      </c>
      <c r="T59" s="304">
        <f t="shared" si="11"/>
        <v>0.16836872500040684</v>
      </c>
      <c r="U59" s="304">
        <f t="shared" si="11"/>
        <v>0.1737526780073074</v>
      </c>
      <c r="V59" s="304">
        <f t="shared" si="11"/>
        <v>0.17385275275484949</v>
      </c>
      <c r="W59" s="304">
        <f t="shared" si="11"/>
        <v>0.20724214549619979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3.0147185215065618E-2</v>
      </c>
      <c r="C60" s="303">
        <f t="shared" si="12"/>
        <v>3.0147185215065622E-2</v>
      </c>
      <c r="D60" s="303">
        <f t="shared" si="12"/>
        <v>3.0147185215065622E-2</v>
      </c>
      <c r="E60" s="303">
        <f t="shared" si="12"/>
        <v>3.0147185215065622E-2</v>
      </c>
      <c r="F60" s="303">
        <f t="shared" si="12"/>
        <v>2.1568105606986555E-2</v>
      </c>
      <c r="G60" s="303">
        <f t="shared" si="12"/>
        <v>2.1452070483158607E-2</v>
      </c>
      <c r="H60" s="303">
        <f t="shared" si="12"/>
        <v>2.1760426702463635E-2</v>
      </c>
      <c r="I60" s="303">
        <f t="shared" si="12"/>
        <v>2.3144738232804444E-2</v>
      </c>
      <c r="J60" s="303">
        <f t="shared" si="12"/>
        <v>2.2379605425629827E-2</v>
      </c>
      <c r="K60" s="303">
        <f t="shared" si="12"/>
        <v>2.1528951107815171E-2</v>
      </c>
      <c r="L60" s="303">
        <f t="shared" si="12"/>
        <v>1.7947367781866057E-2</v>
      </c>
      <c r="M60" s="303">
        <f t="shared" si="12"/>
        <v>2.1263841825694307E-2</v>
      </c>
      <c r="N60" s="303">
        <f t="shared" si="12"/>
        <v>2.1387678915268375E-2</v>
      </c>
      <c r="O60" s="303">
        <f t="shared" si="12"/>
        <v>2.2217338634566236E-2</v>
      </c>
      <c r="P60" s="303">
        <f t="shared" si="12"/>
        <v>2.1681387956926756E-2</v>
      </c>
      <c r="Q60" s="303">
        <f t="shared" si="12"/>
        <v>2.1379549851155151E-2</v>
      </c>
      <c r="R60" s="303">
        <f t="shared" si="12"/>
        <v>2.0750478847121622E-2</v>
      </c>
      <c r="S60" s="303">
        <f t="shared" si="12"/>
        <v>2.0571874171493514E-2</v>
      </c>
      <c r="T60" s="303">
        <f t="shared" si="12"/>
        <v>2.1028910142907961E-2</v>
      </c>
      <c r="U60" s="303">
        <f t="shared" si="12"/>
        <v>2.1701354885810646E-2</v>
      </c>
      <c r="V60" s="303">
        <f t="shared" si="12"/>
        <v>2.1713854017544481E-2</v>
      </c>
      <c r="W60" s="303">
        <f t="shared" si="12"/>
        <v>2.5884121029321298E-2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3.0147185215065618E-2</v>
      </c>
      <c r="C62" s="304">
        <f t="shared" si="14"/>
        <v>3.0147185215065622E-2</v>
      </c>
      <c r="D62" s="304">
        <f t="shared" si="14"/>
        <v>3.0147185215065622E-2</v>
      </c>
      <c r="E62" s="304">
        <f t="shared" si="14"/>
        <v>3.0147185215065622E-2</v>
      </c>
      <c r="F62" s="304">
        <f t="shared" si="14"/>
        <v>2.1568105606986555E-2</v>
      </c>
      <c r="G62" s="304">
        <f t="shared" si="14"/>
        <v>2.1452070483158607E-2</v>
      </c>
      <c r="H62" s="304">
        <f t="shared" si="14"/>
        <v>2.1760426702463635E-2</v>
      </c>
      <c r="I62" s="304">
        <f t="shared" si="14"/>
        <v>2.3144738232804444E-2</v>
      </c>
      <c r="J62" s="304">
        <f t="shared" si="14"/>
        <v>2.2379605425629827E-2</v>
      </c>
      <c r="K62" s="304">
        <f t="shared" si="14"/>
        <v>2.1528951107815171E-2</v>
      </c>
      <c r="L62" s="304">
        <f t="shared" si="14"/>
        <v>1.7947367781866057E-2</v>
      </c>
      <c r="M62" s="304">
        <f t="shared" si="14"/>
        <v>2.1263841825694307E-2</v>
      </c>
      <c r="N62" s="304">
        <f t="shared" si="14"/>
        <v>2.1387678915268375E-2</v>
      </c>
      <c r="O62" s="304">
        <f t="shared" si="14"/>
        <v>2.2217338634566236E-2</v>
      </c>
      <c r="P62" s="304">
        <f t="shared" si="14"/>
        <v>2.1681387956926756E-2</v>
      </c>
      <c r="Q62" s="304">
        <f t="shared" si="14"/>
        <v>2.1379549851155151E-2</v>
      </c>
      <c r="R62" s="304">
        <f t="shared" si="14"/>
        <v>2.0750478847121622E-2</v>
      </c>
      <c r="S62" s="304">
        <f t="shared" si="14"/>
        <v>2.0571874171493514E-2</v>
      </c>
      <c r="T62" s="304">
        <f t="shared" si="14"/>
        <v>2.1028910142907961E-2</v>
      </c>
      <c r="U62" s="304">
        <f t="shared" si="14"/>
        <v>2.1701354885810646E-2</v>
      </c>
      <c r="V62" s="304">
        <f t="shared" si="14"/>
        <v>2.1713854017544481E-2</v>
      </c>
      <c r="W62" s="304">
        <f t="shared" si="14"/>
        <v>2.5884121029321298E-2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0.29556063936338833</v>
      </c>
      <c r="C63" s="303">
        <f t="shared" si="15"/>
        <v>0.29556063936338828</v>
      </c>
      <c r="D63" s="303">
        <f t="shared" si="15"/>
        <v>0.29556063936338839</v>
      </c>
      <c r="E63" s="303">
        <f t="shared" si="15"/>
        <v>0.29556063936338828</v>
      </c>
      <c r="F63" s="303">
        <f t="shared" si="15"/>
        <v>0.21145201575477007</v>
      </c>
      <c r="G63" s="303">
        <f t="shared" si="15"/>
        <v>0.21031441650155491</v>
      </c>
      <c r="H63" s="303">
        <f t="shared" si="15"/>
        <v>0.21333751669081982</v>
      </c>
      <c r="I63" s="303">
        <f t="shared" si="15"/>
        <v>0.22690919836082776</v>
      </c>
      <c r="J63" s="303">
        <f t="shared" si="15"/>
        <v>0.21940789632970409</v>
      </c>
      <c r="K63" s="303">
        <f t="shared" si="15"/>
        <v>0.21106814811583499</v>
      </c>
      <c r="L63" s="303">
        <f t="shared" si="15"/>
        <v>0.17595458609672587</v>
      </c>
      <c r="M63" s="303">
        <f t="shared" si="15"/>
        <v>0.20846903750680679</v>
      </c>
      <c r="N63" s="303">
        <f t="shared" si="15"/>
        <v>0.2096831266202781</v>
      </c>
      <c r="O63" s="303">
        <f t="shared" si="15"/>
        <v>0.21781704543692376</v>
      </c>
      <c r="P63" s="303">
        <f t="shared" si="15"/>
        <v>0.21256262702869355</v>
      </c>
      <c r="Q63" s="303">
        <f t="shared" si="15"/>
        <v>0.20960342991328576</v>
      </c>
      <c r="R63" s="303">
        <f t="shared" si="15"/>
        <v>0.20343606712864334</v>
      </c>
      <c r="S63" s="303">
        <f t="shared" si="15"/>
        <v>0.20168504089699518</v>
      </c>
      <c r="T63" s="303">
        <f t="shared" si="15"/>
        <v>0.20616578571478394</v>
      </c>
      <c r="U63" s="303">
        <f t="shared" si="15"/>
        <v>0.21275838123343768</v>
      </c>
      <c r="V63" s="303">
        <f t="shared" si="15"/>
        <v>0.21288092174063206</v>
      </c>
      <c r="W63" s="303">
        <f t="shared" si="15"/>
        <v>0.25376589244432629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0.29556063936338833</v>
      </c>
      <c r="C65" s="304">
        <f t="shared" si="17"/>
        <v>0.29556063936338828</v>
      </c>
      <c r="D65" s="304">
        <f t="shared" si="17"/>
        <v>0.29556063936338839</v>
      </c>
      <c r="E65" s="304">
        <f t="shared" si="17"/>
        <v>0.29556063936338828</v>
      </c>
      <c r="F65" s="304">
        <f t="shared" si="17"/>
        <v>0.21145201575477007</v>
      </c>
      <c r="G65" s="304">
        <f t="shared" si="17"/>
        <v>0.21031441650155491</v>
      </c>
      <c r="H65" s="304">
        <f t="shared" si="17"/>
        <v>0.21333751669081982</v>
      </c>
      <c r="I65" s="304">
        <f t="shared" si="17"/>
        <v>0.22690919836082776</v>
      </c>
      <c r="J65" s="304">
        <f t="shared" si="17"/>
        <v>0.21940789632970409</v>
      </c>
      <c r="K65" s="304">
        <f t="shared" si="17"/>
        <v>0.21106814811583499</v>
      </c>
      <c r="L65" s="304">
        <f t="shared" si="17"/>
        <v>0.17595458609672587</v>
      </c>
      <c r="M65" s="304">
        <f t="shared" si="17"/>
        <v>0.20846903750680679</v>
      </c>
      <c r="N65" s="304">
        <f t="shared" si="17"/>
        <v>0.2096831266202781</v>
      </c>
      <c r="O65" s="304">
        <f t="shared" si="17"/>
        <v>0.21781704543692376</v>
      </c>
      <c r="P65" s="304">
        <f t="shared" si="17"/>
        <v>0.21256262702869355</v>
      </c>
      <c r="Q65" s="304">
        <f t="shared" si="17"/>
        <v>0.20960342991328576</v>
      </c>
      <c r="R65" s="304">
        <f t="shared" si="17"/>
        <v>0.20343606712864334</v>
      </c>
      <c r="S65" s="304">
        <f t="shared" si="17"/>
        <v>0.20168504089699518</v>
      </c>
      <c r="T65" s="304">
        <f t="shared" si="17"/>
        <v>0.20616578571478394</v>
      </c>
      <c r="U65" s="304">
        <f t="shared" si="17"/>
        <v>0.21275838123343768</v>
      </c>
      <c r="V65" s="304">
        <f t="shared" si="17"/>
        <v>0.21288092174063206</v>
      </c>
      <c r="W65" s="304">
        <f t="shared" si="17"/>
        <v>0.25376589244432629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0.28457315490242829</v>
      </c>
      <c r="G66" s="303">
        <f t="shared" si="18"/>
        <v>0.28842210872681251</v>
      </c>
      <c r="H66" s="303">
        <f t="shared" si="18"/>
        <v>0.27819375018835329</v>
      </c>
      <c r="I66" s="303">
        <f t="shared" si="18"/>
        <v>0.23227531632909523</v>
      </c>
      <c r="J66" s="303">
        <f t="shared" si="18"/>
        <v>0.25765522499109023</v>
      </c>
      <c r="K66" s="303">
        <f t="shared" si="18"/>
        <v>0.28587193284445017</v>
      </c>
      <c r="L66" s="303">
        <f t="shared" si="18"/>
        <v>0.40467517435435024</v>
      </c>
      <c r="M66" s="303">
        <f t="shared" si="18"/>
        <v>0.29466576484666279</v>
      </c>
      <c r="N66" s="303">
        <f t="shared" si="18"/>
        <v>0.29055801519472563</v>
      </c>
      <c r="O66" s="303">
        <f t="shared" si="18"/>
        <v>0.26303771061639802</v>
      </c>
      <c r="P66" s="303">
        <f t="shared" si="18"/>
        <v>0.28081551221930351</v>
      </c>
      <c r="Q66" s="303">
        <f t="shared" si="18"/>
        <v>0.29082766106896663</v>
      </c>
      <c r="R66" s="303">
        <f t="shared" si="18"/>
        <v>0.31169431908515705</v>
      </c>
      <c r="S66" s="303">
        <f t="shared" si="18"/>
        <v>0.3176187420239478</v>
      </c>
      <c r="T66" s="303">
        <f t="shared" si="18"/>
        <v>0.30245858799450764</v>
      </c>
      <c r="U66" s="303">
        <f t="shared" si="18"/>
        <v>0.28015319735503169</v>
      </c>
      <c r="V66" s="303">
        <f t="shared" si="18"/>
        <v>0.27973859374793975</v>
      </c>
      <c r="W66" s="303">
        <f t="shared" si="18"/>
        <v>0.14140836550186195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0.16112487664425787</v>
      </c>
      <c r="C67" s="303">
        <f t="shared" si="19"/>
        <v>0.16112487664425787</v>
      </c>
      <c r="D67" s="303">
        <f t="shared" si="19"/>
        <v>0.16112487664425779</v>
      </c>
      <c r="E67" s="303">
        <f t="shared" si="19"/>
        <v>0.16112487664425781</v>
      </c>
      <c r="F67" s="303">
        <f t="shared" si="19"/>
        <v>0.1152730621643368</v>
      </c>
      <c r="G67" s="303">
        <f t="shared" si="19"/>
        <v>0.11465289995417344</v>
      </c>
      <c r="H67" s="303">
        <f t="shared" si="19"/>
        <v>0.11630094296195596</v>
      </c>
      <c r="I67" s="303">
        <f t="shared" si="19"/>
        <v>0.12369954495322644</v>
      </c>
      <c r="J67" s="303">
        <f t="shared" si="19"/>
        <v>0.11961021030081997</v>
      </c>
      <c r="K67" s="303">
        <f t="shared" si="19"/>
        <v>0.11506379672864016</v>
      </c>
      <c r="L67" s="303">
        <f t="shared" si="19"/>
        <v>9.5921639095419606E-2</v>
      </c>
      <c r="M67" s="303">
        <f t="shared" si="19"/>
        <v>0.11364689163205337</v>
      </c>
      <c r="N67" s="303">
        <f t="shared" si="19"/>
        <v>0.11430875228800726</v>
      </c>
      <c r="O67" s="303">
        <f t="shared" si="19"/>
        <v>0.11874295796840272</v>
      </c>
      <c r="P67" s="303">
        <f t="shared" si="19"/>
        <v>0.1158785118781285</v>
      </c>
      <c r="Q67" s="303">
        <f t="shared" si="19"/>
        <v>0.11426530562978249</v>
      </c>
      <c r="R67" s="303">
        <f t="shared" si="19"/>
        <v>0.11090316793094598</v>
      </c>
      <c r="S67" s="303">
        <f t="shared" si="19"/>
        <v>0.10994859601574483</v>
      </c>
      <c r="T67" s="303">
        <f t="shared" si="19"/>
        <v>0.11239127396364634</v>
      </c>
      <c r="U67" s="303">
        <f t="shared" si="19"/>
        <v>0.11598522727893397</v>
      </c>
      <c r="V67" s="303">
        <f t="shared" si="19"/>
        <v>0.11605203023398289</v>
      </c>
      <c r="W67" s="303">
        <f t="shared" si="19"/>
        <v>0.13834047119630419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0.10043565093567262</v>
      </c>
      <c r="C68" s="237">
        <f t="shared" si="20"/>
        <v>0.10043565093567269</v>
      </c>
      <c r="D68" s="237">
        <f t="shared" si="20"/>
        <v>0.10043565093567262</v>
      </c>
      <c r="E68" s="237">
        <f t="shared" si="20"/>
        <v>0.10043565093567265</v>
      </c>
      <c r="F68" s="237">
        <f t="shared" si="20"/>
        <v>7.1854360884229279E-2</v>
      </c>
      <c r="G68" s="237">
        <f t="shared" si="20"/>
        <v>7.1467788701455912E-2</v>
      </c>
      <c r="H68" s="237">
        <f t="shared" si="20"/>
        <v>7.2495080549269508E-2</v>
      </c>
      <c r="I68" s="237">
        <f t="shared" si="20"/>
        <v>7.710692834387077E-2</v>
      </c>
      <c r="J68" s="237">
        <f t="shared" si="20"/>
        <v>7.4557880696715373E-2</v>
      </c>
      <c r="K68" s="237">
        <f t="shared" si="20"/>
        <v>7.1723917276201393E-2</v>
      </c>
      <c r="L68" s="237">
        <f t="shared" si="20"/>
        <v>5.979183638188669E-2</v>
      </c>
      <c r="M68" s="237">
        <f t="shared" si="20"/>
        <v>7.0840703034840219E-2</v>
      </c>
      <c r="N68" s="237">
        <f t="shared" si="20"/>
        <v>7.1253267545013363E-2</v>
      </c>
      <c r="O68" s="237">
        <f t="shared" si="20"/>
        <v>7.4017287249285649E-2</v>
      </c>
      <c r="P68" s="237">
        <f t="shared" si="20"/>
        <v>7.2231762173092601E-2</v>
      </c>
      <c r="Q68" s="237">
        <f t="shared" si="20"/>
        <v>7.1226185486111801E-2</v>
      </c>
      <c r="R68" s="237">
        <f t="shared" si="20"/>
        <v>6.9130429105403679E-2</v>
      </c>
      <c r="S68" s="237">
        <f t="shared" si="20"/>
        <v>6.8535405831127952E-2</v>
      </c>
      <c r="T68" s="237">
        <f t="shared" si="20"/>
        <v>7.0058025769359822E-2</v>
      </c>
      <c r="U68" s="237">
        <f t="shared" si="20"/>
        <v>7.22982821976101E-2</v>
      </c>
      <c r="V68" s="237">
        <f t="shared" si="20"/>
        <v>7.2339923180768664E-2</v>
      </c>
      <c r="W68" s="237">
        <f t="shared" si="20"/>
        <v>8.6233209698743665E-2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0.53165576891209654</v>
      </c>
      <c r="C72" s="324">
        <f>IF(C$5=0,0,C$5/TRE_fec!C$5)</f>
        <v>0.5316557689120962</v>
      </c>
      <c r="D72" s="324">
        <f>IF(D$5=0,0,D$5/TRE_fec!D$5)</f>
        <v>0.53165576891209632</v>
      </c>
      <c r="E72" s="324">
        <f>IF(E$5=0,0,E$5/TRE_fec!E$5)</f>
        <v>0.53165576891209654</v>
      </c>
      <c r="F72" s="324">
        <f>IF(F$5=0,0,F$5/TRE_fec!F$5)</f>
        <v>0.56823101830155909</v>
      </c>
      <c r="G72" s="324">
        <f>IF(G$5=0,0,G$5/TRE_fec!G$5)</f>
        <v>0.56876023649232166</v>
      </c>
      <c r="H72" s="324">
        <f>IF(H$5=0,0,H$5/TRE_fec!H$5)</f>
        <v>0.56735603720150707</v>
      </c>
      <c r="I72" s="324">
        <f>IF(I$5=0,0,I$5/TRE_fec!I$5)</f>
        <v>0.56113662610930315</v>
      </c>
      <c r="J72" s="324">
        <f>IF(J$5=0,0,J$5/TRE_fec!J$5)</f>
        <v>0.56455724394033258</v>
      </c>
      <c r="K72" s="324">
        <f>IF(K$5=0,0,K$5/TRE_fec!K$5)</f>
        <v>0.56840948576774208</v>
      </c>
      <c r="L72" s="324">
        <f>IF(L$5=0,0,L$5/TRE_fec!L$5)</f>
        <v>0.58522261723972047</v>
      </c>
      <c r="M72" s="324">
        <f>IF(M$5=0,0,M$5/TRE_fec!M$5)</f>
        <v>0.56962081789032493</v>
      </c>
      <c r="N72" s="324">
        <f>IF(N$5=0,0,N$5/TRE_fec!N$5)</f>
        <v>0.56905434195966975</v>
      </c>
      <c r="O72" s="324">
        <f>IF(O$5=0,0,O$5/TRE_fec!O$5)</f>
        <v>0.56528804398064336</v>
      </c>
      <c r="P72" s="324">
        <f>IF(P$5=0,0,P$5/TRE_fec!P$5)</f>
        <v>0.56771530430426298</v>
      </c>
      <c r="Q72" s="324">
        <f>IF(Q$5=0,0,Q$5/TRE_fec!Q$5)</f>
        <v>0.56909149270354509</v>
      </c>
      <c r="R72" s="324">
        <f>IF(R$5=0,0,R$5/TRE_fec!R$5)</f>
        <v>0.57198120529318208</v>
      </c>
      <c r="S72" s="324">
        <f>IF(S$5=0,0,S$5/TRE_fec!S$5)</f>
        <v>0.57280700368429494</v>
      </c>
      <c r="T72" s="324">
        <f>IF(T$5=0,0,T$5/TRE_fec!T$5)</f>
        <v>0.57069858610075019</v>
      </c>
      <c r="U72" s="324">
        <f>IF(U$5=0,0,U$5/TRE_fec!U$5)</f>
        <v>0.56762450257115105</v>
      </c>
      <c r="V72" s="324">
        <f>IF(V$5=0,0,V$5/TRE_fec!V$5)</f>
        <v>0.56756767622088478</v>
      </c>
      <c r="W72" s="324">
        <f>IF(W$5=0,0,W$5/TRE_fec!W$5)</f>
        <v>0.54922253761674333</v>
      </c>
      <c r="DA72" s="95"/>
    </row>
    <row r="73" spans="1:105" ht="12" customHeight="1" x14ac:dyDescent="0.25">
      <c r="A73" s="55" t="s">
        <v>92</v>
      </c>
      <c r="B73" s="336">
        <f>IF(B$6=0,0,B$6/TRE_fec!B$6)</f>
        <v>0.4443819753508037</v>
      </c>
      <c r="C73" s="336">
        <f>IF(C$6=0,0,C$6/TRE_fec!C$6)</f>
        <v>0.44438197535080398</v>
      </c>
      <c r="D73" s="336">
        <f>IF(D$6=0,0,D$6/TRE_fec!D$6)</f>
        <v>0.44438197535080393</v>
      </c>
      <c r="E73" s="336">
        <f>IF(E$6=0,0,E$6/TRE_fec!E$6)</f>
        <v>0.4443819753508037</v>
      </c>
      <c r="F73" s="336">
        <f>IF(F$6=0,0,F$6/TRE_fec!F$6)</f>
        <v>0.44438197535080404</v>
      </c>
      <c r="G73" s="336">
        <f>IF(G$6=0,0,G$6/TRE_fec!G$6)</f>
        <v>0.44438197535080393</v>
      </c>
      <c r="H73" s="336">
        <f>IF(H$6=0,0,H$6/TRE_fec!H$6)</f>
        <v>0.44438197535080365</v>
      </c>
      <c r="I73" s="336">
        <f>IF(I$6=0,0,I$6/TRE_fec!I$6)</f>
        <v>0.44438197535080359</v>
      </c>
      <c r="J73" s="336">
        <f>IF(J$6=0,0,J$6/TRE_fec!J$6)</f>
        <v>0.4443819753508037</v>
      </c>
      <c r="K73" s="336">
        <f>IF(K$6=0,0,K$6/TRE_fec!K$6)</f>
        <v>0.44438197535080387</v>
      </c>
      <c r="L73" s="336">
        <f>IF(L$6=0,0,L$6/TRE_fec!L$6)</f>
        <v>0.44438197535080393</v>
      </c>
      <c r="M73" s="336">
        <f>IF(M$6=0,0,M$6/TRE_fec!M$6)</f>
        <v>0.44438197535080387</v>
      </c>
      <c r="N73" s="336">
        <f>IF(N$6=0,0,N$6/TRE_fec!N$6)</f>
        <v>0.44438197535080387</v>
      </c>
      <c r="O73" s="336">
        <f>IF(O$6=0,0,O$6/TRE_fec!O$6)</f>
        <v>0.44438197535080393</v>
      </c>
      <c r="P73" s="336">
        <f>IF(P$6=0,0,P$6/TRE_fec!P$6)</f>
        <v>0.44438197535080387</v>
      </c>
      <c r="Q73" s="336">
        <f>IF(Q$6=0,0,Q$6/TRE_fec!Q$6)</f>
        <v>0.44438197535080382</v>
      </c>
      <c r="R73" s="336">
        <f>IF(R$6=0,0,R$6/TRE_fec!R$6)</f>
        <v>0.44438197535080382</v>
      </c>
      <c r="S73" s="336">
        <f>IF(S$6=0,0,S$6/TRE_fec!S$6)</f>
        <v>0.44438197535080387</v>
      </c>
      <c r="T73" s="336">
        <f>IF(T$6=0,0,T$6/TRE_fec!T$6)</f>
        <v>0.44438197535080393</v>
      </c>
      <c r="U73" s="336">
        <f>IF(U$6=0,0,U$6/TRE_fec!U$6)</f>
        <v>0.44438197535080382</v>
      </c>
      <c r="V73" s="336">
        <f>IF(V$6=0,0,V$6/TRE_fec!V$6)</f>
        <v>0.44438197535080404</v>
      </c>
      <c r="W73" s="336">
        <f>IF(W$6=0,0,W$6/TRE_fec!W$6)</f>
        <v>0.44438197535080393</v>
      </c>
      <c r="DA73" s="67"/>
    </row>
    <row r="74" spans="1:105" ht="12" customHeight="1" x14ac:dyDescent="0.25">
      <c r="A74" s="202" t="s">
        <v>93</v>
      </c>
      <c r="B74" s="337">
        <f>IF(B$7=0,0,B$7/TRE_fec!B$7)</f>
        <v>0.11522905390163604</v>
      </c>
      <c r="C74" s="337">
        <f>IF(C$7=0,0,C$7/TRE_fec!C$7)</f>
        <v>0.11522905390163597</v>
      </c>
      <c r="D74" s="337">
        <f>IF(D$7=0,0,D$7/TRE_fec!D$7)</f>
        <v>0.11522905390163597</v>
      </c>
      <c r="E74" s="337">
        <f>IF(E$7=0,0,E$7/TRE_fec!E$7)</f>
        <v>0.11522905390163601</v>
      </c>
      <c r="F74" s="337">
        <f>IF(F$7=0,0,F$7/TRE_fec!F$7)</f>
        <v>0.11522905390163606</v>
      </c>
      <c r="G74" s="337">
        <f>IF(G$7=0,0,G$7/TRE_fec!G$7)</f>
        <v>0.11522905390163601</v>
      </c>
      <c r="H74" s="337">
        <f>IF(H$7=0,0,H$7/TRE_fec!H$7)</f>
        <v>0.11522905390163597</v>
      </c>
      <c r="I74" s="337">
        <f>IF(I$7=0,0,I$7/TRE_fec!I$7)</f>
        <v>0.11522905390163599</v>
      </c>
      <c r="J74" s="337">
        <f>IF(J$7=0,0,J$7/TRE_fec!J$7)</f>
        <v>0.115229053901636</v>
      </c>
      <c r="K74" s="337">
        <f>IF(K$7=0,0,K$7/TRE_fec!K$7)</f>
        <v>0.11522905390163599</v>
      </c>
      <c r="L74" s="337">
        <f>IF(L$7=0,0,L$7/TRE_fec!L$7)</f>
        <v>0.115229053901636</v>
      </c>
      <c r="M74" s="337">
        <f>IF(M$7=0,0,M$7/TRE_fec!M$7)</f>
        <v>0.115229053901636</v>
      </c>
      <c r="N74" s="337">
        <f>IF(N$7=0,0,N$7/TRE_fec!N$7)</f>
        <v>0.115229053901636</v>
      </c>
      <c r="O74" s="337">
        <f>IF(O$7=0,0,O$7/TRE_fec!O$7)</f>
        <v>0.11522905390163594</v>
      </c>
      <c r="P74" s="337">
        <f>IF(P$7=0,0,P$7/TRE_fec!P$7)</f>
        <v>0.11522905390163599</v>
      </c>
      <c r="Q74" s="337">
        <f>IF(Q$7=0,0,Q$7/TRE_fec!Q$7)</f>
        <v>0.11522905390163597</v>
      </c>
      <c r="R74" s="337">
        <f>IF(R$7=0,0,R$7/TRE_fec!R$7)</f>
        <v>0.11522905390163603</v>
      </c>
      <c r="S74" s="337">
        <f>IF(S$7=0,0,S$7/TRE_fec!S$7)</f>
        <v>0.11522905390163596</v>
      </c>
      <c r="T74" s="337">
        <f>IF(T$7=0,0,T$7/TRE_fec!T$7)</f>
        <v>0.11522905390163607</v>
      </c>
      <c r="U74" s="337">
        <f>IF(U$7=0,0,U$7/TRE_fec!U$7)</f>
        <v>0.115229053901636</v>
      </c>
      <c r="V74" s="337">
        <f>IF(V$7=0,0,V$7/TRE_fec!V$7)</f>
        <v>0.11522905390163596</v>
      </c>
      <c r="W74" s="337">
        <f>IF(W$7=0,0,W$7/TRE_fec!W$7)</f>
        <v>0.11522905390163597</v>
      </c>
      <c r="DA74" s="174"/>
    </row>
    <row r="75" spans="1:105" ht="12" customHeight="1" x14ac:dyDescent="0.25">
      <c r="A75" s="202" t="s">
        <v>94</v>
      </c>
      <c r="B75" s="337">
        <f>IF(B$8=0,0,B$8/TRE_fec!B$8)</f>
        <v>0.62279838753211869</v>
      </c>
      <c r="C75" s="337">
        <f>IF(C$8=0,0,C$8/TRE_fec!C$8)</f>
        <v>0.62279838753211902</v>
      </c>
      <c r="D75" s="337">
        <f>IF(D$8=0,0,D$8/TRE_fec!D$8)</f>
        <v>0.62279838753211858</v>
      </c>
      <c r="E75" s="337">
        <f>IF(E$8=0,0,E$8/TRE_fec!E$8)</f>
        <v>0.6227983875321188</v>
      </c>
      <c r="F75" s="337">
        <f>IF(F$8=0,0,F$8/TRE_fec!F$8)</f>
        <v>0.6227983875321188</v>
      </c>
      <c r="G75" s="337">
        <f>IF(G$8=0,0,G$8/TRE_fec!G$8)</f>
        <v>0.62279838753211847</v>
      </c>
      <c r="H75" s="337">
        <f>IF(H$8=0,0,H$8/TRE_fec!H$8)</f>
        <v>0.62279838753211914</v>
      </c>
      <c r="I75" s="337">
        <f>IF(I$8=0,0,I$8/TRE_fec!I$8)</f>
        <v>0.62279838753211869</v>
      </c>
      <c r="J75" s="337">
        <f>IF(J$8=0,0,J$8/TRE_fec!J$8)</f>
        <v>0.6227983875321188</v>
      </c>
      <c r="K75" s="337">
        <f>IF(K$8=0,0,K$8/TRE_fec!K$8)</f>
        <v>0.62279838753211869</v>
      </c>
      <c r="L75" s="337">
        <f>IF(L$8=0,0,L$8/TRE_fec!L$8)</f>
        <v>0.62279838753211902</v>
      </c>
      <c r="M75" s="337">
        <f>IF(M$8=0,0,M$8/TRE_fec!M$8)</f>
        <v>0.62279838753211869</v>
      </c>
      <c r="N75" s="337">
        <f>IF(N$8=0,0,N$8/TRE_fec!N$8)</f>
        <v>0.62279838753211891</v>
      </c>
      <c r="O75" s="337">
        <f>IF(O$8=0,0,O$8/TRE_fec!O$8)</f>
        <v>0.6227983875321188</v>
      </c>
      <c r="P75" s="337">
        <f>IF(P$8=0,0,P$8/TRE_fec!P$8)</f>
        <v>0.6227983875321188</v>
      </c>
      <c r="Q75" s="337">
        <f>IF(Q$8=0,0,Q$8/TRE_fec!Q$8)</f>
        <v>0.6227983875321188</v>
      </c>
      <c r="R75" s="337">
        <f>IF(R$8=0,0,R$8/TRE_fec!R$8)</f>
        <v>0.62279838753211869</v>
      </c>
      <c r="S75" s="337">
        <f>IF(S$8=0,0,S$8/TRE_fec!S$8)</f>
        <v>0.62279838753211914</v>
      </c>
      <c r="T75" s="337">
        <f>IF(T$8=0,0,T$8/TRE_fec!T$8)</f>
        <v>0.6227983875321188</v>
      </c>
      <c r="U75" s="337">
        <f>IF(U$8=0,0,U$8/TRE_fec!U$8)</f>
        <v>0.6227983875321188</v>
      </c>
      <c r="V75" s="337">
        <f>IF(V$8=0,0,V$8/TRE_fec!V$8)</f>
        <v>0.6227983875321188</v>
      </c>
      <c r="W75" s="337">
        <f>IF(W$8=0,0,W$8/TRE_fec!W$8)</f>
        <v>0.6227983875321188</v>
      </c>
      <c r="DA75" s="174"/>
    </row>
    <row r="76" spans="1:105" ht="12" customHeight="1" x14ac:dyDescent="0.25">
      <c r="A76" s="202" t="s">
        <v>95</v>
      </c>
      <c r="B76" s="337">
        <f>IF(B$9=0,0,B$9/TRE_fec!B$9)</f>
        <v>0.44032548487424622</v>
      </c>
      <c r="C76" s="337">
        <f>IF(C$9=0,0,C$9/TRE_fec!C$9)</f>
        <v>0.440325484874246</v>
      </c>
      <c r="D76" s="337">
        <f>IF(D$9=0,0,D$9/TRE_fec!D$9)</f>
        <v>0.44032548487424611</v>
      </c>
      <c r="E76" s="337">
        <f>IF(E$9=0,0,E$9/TRE_fec!E$9)</f>
        <v>0.44032548487424622</v>
      </c>
      <c r="F76" s="337">
        <f>IF(F$9=0,0,F$9/TRE_fec!F$9)</f>
        <v>0.44032548487424622</v>
      </c>
      <c r="G76" s="337">
        <f>IF(G$9=0,0,G$9/TRE_fec!G$9)</f>
        <v>0.44032548487424622</v>
      </c>
      <c r="H76" s="337">
        <f>IF(H$9=0,0,H$9/TRE_fec!H$9)</f>
        <v>0.44032548487424616</v>
      </c>
      <c r="I76" s="337">
        <f>IF(I$9=0,0,I$9/TRE_fec!I$9)</f>
        <v>0.44032548487424611</v>
      </c>
      <c r="J76" s="337">
        <f>IF(J$9=0,0,J$9/TRE_fec!J$9)</f>
        <v>0.44032548487424628</v>
      </c>
      <c r="K76" s="337">
        <f>IF(K$9=0,0,K$9/TRE_fec!K$9)</f>
        <v>0.44032548487424628</v>
      </c>
      <c r="L76" s="337">
        <f>IF(L$9=0,0,L$9/TRE_fec!L$9)</f>
        <v>0.44032548487424605</v>
      </c>
      <c r="M76" s="337">
        <f>IF(M$9=0,0,M$9/TRE_fec!M$9)</f>
        <v>0.44032548487424628</v>
      </c>
      <c r="N76" s="337">
        <f>IF(N$9=0,0,N$9/TRE_fec!N$9)</f>
        <v>0.44032548487424611</v>
      </c>
      <c r="O76" s="337">
        <f>IF(O$9=0,0,O$9/TRE_fec!O$9)</f>
        <v>0.44032548487424616</v>
      </c>
      <c r="P76" s="337">
        <f>IF(P$9=0,0,P$9/TRE_fec!P$9)</f>
        <v>0.44032548487424611</v>
      </c>
      <c r="Q76" s="337">
        <f>IF(Q$9=0,0,Q$9/TRE_fec!Q$9)</f>
        <v>0.44032548487424616</v>
      </c>
      <c r="R76" s="337">
        <f>IF(R$9=0,0,R$9/TRE_fec!R$9)</f>
        <v>0.44032548487424616</v>
      </c>
      <c r="S76" s="337">
        <f>IF(S$9=0,0,S$9/TRE_fec!S$9)</f>
        <v>0.44032548487424611</v>
      </c>
      <c r="T76" s="337">
        <f>IF(T$9=0,0,T$9/TRE_fec!T$9)</f>
        <v>0.44032548487424616</v>
      </c>
      <c r="U76" s="337">
        <f>IF(U$9=0,0,U$9/TRE_fec!U$9)</f>
        <v>0.44032548487424616</v>
      </c>
      <c r="V76" s="337">
        <f>IF(V$9=0,0,V$9/TRE_fec!V$9)</f>
        <v>0.44032548487424605</v>
      </c>
      <c r="W76" s="337">
        <f>IF(W$9=0,0,W$9/TRE_fec!W$9)</f>
        <v>0.440325484874246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0.76939646799484973</v>
      </c>
      <c r="C77" s="338">
        <f>IF(C$10=0,0,C$10/TRE_fec!C$10)</f>
        <v>0.7693964679948494</v>
      </c>
      <c r="D77" s="338">
        <f>IF(D$10=0,0,D$10/TRE_fec!D$10)</f>
        <v>0.76939646799485029</v>
      </c>
      <c r="E77" s="338">
        <f>IF(E$10=0,0,E$10/TRE_fec!E$10)</f>
        <v>0.76939646799485006</v>
      </c>
      <c r="F77" s="338">
        <f>IF(F$10=0,0,F$10/TRE_fec!F$10)</f>
        <v>0.76939646799484984</v>
      </c>
      <c r="G77" s="338">
        <f>IF(G$10=0,0,G$10/TRE_fec!G$10)</f>
        <v>0.76939646799485006</v>
      </c>
      <c r="H77" s="338">
        <f>IF(H$10=0,0,H$10/TRE_fec!H$10)</f>
        <v>0.76939646799484995</v>
      </c>
      <c r="I77" s="338">
        <f>IF(I$10=0,0,I$10/TRE_fec!I$10)</f>
        <v>0.7693964679948504</v>
      </c>
      <c r="J77" s="338">
        <f>IF(J$10=0,0,J$10/TRE_fec!J$10)</f>
        <v>0.76939646799485029</v>
      </c>
      <c r="K77" s="338">
        <f>IF(K$10=0,0,K$10/TRE_fec!K$10)</f>
        <v>0.76939646799484962</v>
      </c>
      <c r="L77" s="338">
        <f>IF(L$10=0,0,L$10/TRE_fec!L$10)</f>
        <v>0.7693964679948504</v>
      </c>
      <c r="M77" s="338">
        <f>IF(M$10=0,0,M$10/TRE_fec!M$10)</f>
        <v>0.76939646799484995</v>
      </c>
      <c r="N77" s="338">
        <f>IF(N$10=0,0,N$10/TRE_fec!N$10)</f>
        <v>0.76939646799484995</v>
      </c>
      <c r="O77" s="338">
        <f>IF(O$10=0,0,O$10/TRE_fec!O$10)</f>
        <v>0.76939646799484995</v>
      </c>
      <c r="P77" s="338">
        <f>IF(P$10=0,0,P$10/TRE_fec!P$10)</f>
        <v>0.76939646799485006</v>
      </c>
      <c r="Q77" s="338">
        <f>IF(Q$10=0,0,Q$10/TRE_fec!Q$10)</f>
        <v>0.76939646799484995</v>
      </c>
      <c r="R77" s="338">
        <f>IF(R$10=0,0,R$10/TRE_fec!R$10)</f>
        <v>0.76939646799484973</v>
      </c>
      <c r="S77" s="338">
        <f>IF(S$10=0,0,S$10/TRE_fec!S$10)</f>
        <v>0.76939646799484995</v>
      </c>
      <c r="T77" s="338">
        <f>IF(T$10=0,0,T$10/TRE_fec!T$10)</f>
        <v>0.76939646799484995</v>
      </c>
      <c r="U77" s="338">
        <f>IF(U$10=0,0,U$10/TRE_fec!U$10)</f>
        <v>0.76939646799484973</v>
      </c>
      <c r="V77" s="338">
        <f>IF(V$10=0,0,V$10/TRE_fec!V$10)</f>
        <v>0.76939646799485006</v>
      </c>
      <c r="W77" s="338">
        <f>IF(W$10=0,0,W$10/TRE_fec!W$10)</f>
        <v>0.76939646799484995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0.5908658670718332</v>
      </c>
      <c r="C78" s="351">
        <f>IF(C$16=0,0,C$16/TRE_fec!C$16)</f>
        <v>0.5908658670718332</v>
      </c>
      <c r="D78" s="351">
        <f>IF(D$16=0,0,D$16/TRE_fec!D$16)</f>
        <v>0.59086586707183331</v>
      </c>
      <c r="E78" s="351">
        <f>IF(E$16=0,0,E$16/TRE_fec!E$16)</f>
        <v>0.59086586707183331</v>
      </c>
      <c r="F78" s="351">
        <f>IF(F$16=0,0,F$16/TRE_fec!F$16)</f>
        <v>0.5908658670718332</v>
      </c>
      <c r="G78" s="351">
        <f>IF(G$16=0,0,G$16/TRE_fec!G$16)</f>
        <v>0.5908658670718332</v>
      </c>
      <c r="H78" s="351">
        <f>IF(H$16=0,0,H$16/TRE_fec!H$16)</f>
        <v>0.5908658670718332</v>
      </c>
      <c r="I78" s="351">
        <f>IF(I$16=0,0,I$16/TRE_fec!I$16)</f>
        <v>0.5908658670718332</v>
      </c>
      <c r="J78" s="351">
        <f>IF(J$16=0,0,J$16/TRE_fec!J$16)</f>
        <v>0.5908658670718332</v>
      </c>
      <c r="K78" s="351">
        <f>IF(K$16=0,0,K$16/TRE_fec!K$16)</f>
        <v>0.59086586707183331</v>
      </c>
      <c r="L78" s="351">
        <f>IF(L$16=0,0,L$16/TRE_fec!L$16)</f>
        <v>0.5908658670718332</v>
      </c>
      <c r="M78" s="351">
        <f>IF(M$16=0,0,M$16/TRE_fec!M$16)</f>
        <v>0.59086586707183331</v>
      </c>
      <c r="N78" s="351">
        <f>IF(N$16=0,0,N$16/TRE_fec!N$16)</f>
        <v>0.59086586707183308</v>
      </c>
      <c r="O78" s="351">
        <f>IF(O$16=0,0,O$16/TRE_fec!O$16)</f>
        <v>0.5908658670718332</v>
      </c>
      <c r="P78" s="351">
        <f>IF(P$16=0,0,P$16/TRE_fec!P$16)</f>
        <v>0.5908658670718332</v>
      </c>
      <c r="Q78" s="351">
        <f>IF(Q$16=0,0,Q$16/TRE_fec!Q$16)</f>
        <v>0.59086586707183308</v>
      </c>
      <c r="R78" s="351">
        <f>IF(R$16=0,0,R$16/TRE_fec!R$16)</f>
        <v>0.5908658670718332</v>
      </c>
      <c r="S78" s="351">
        <f>IF(S$16=0,0,S$16/TRE_fec!S$16)</f>
        <v>0.59086586707183331</v>
      </c>
      <c r="T78" s="351">
        <f>IF(T$16=0,0,T$16/TRE_fec!T$16)</f>
        <v>0.59086586707183331</v>
      </c>
      <c r="U78" s="351">
        <f>IF(U$16=0,0,U$16/TRE_fec!U$16)</f>
        <v>0.5908658670718332</v>
      </c>
      <c r="V78" s="351">
        <f>IF(V$16=0,0,V$16/TRE_fec!V$16)</f>
        <v>0.59086586707183308</v>
      </c>
      <c r="W78" s="351">
        <f>IF(W$16=0,0,W$16/TRE_fec!W$16)</f>
        <v>0.5908658670718332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0.50645645749014279</v>
      </c>
      <c r="C79" s="351">
        <f>IF(C$24=0,0,C$24/TRE_fec!C$24)</f>
        <v>0.50645645749014279</v>
      </c>
      <c r="D79" s="351">
        <f>IF(D$24=0,0,D$24/TRE_fec!D$24)</f>
        <v>0.50645645749014268</v>
      </c>
      <c r="E79" s="351">
        <f>IF(E$24=0,0,E$24/TRE_fec!E$24)</f>
        <v>0.50645645749014268</v>
      </c>
      <c r="F79" s="351">
        <f>IF(F$24=0,0,F$24/TRE_fec!F$24)</f>
        <v>0.50645645749014279</v>
      </c>
      <c r="G79" s="351">
        <f>IF(G$24=0,0,G$24/TRE_fec!G$24)</f>
        <v>0.50645645749014301</v>
      </c>
      <c r="H79" s="351">
        <f>IF(H$24=0,0,H$24/TRE_fec!H$24)</f>
        <v>0.5064564574901429</v>
      </c>
      <c r="I79" s="351">
        <f>IF(I$24=0,0,I$24/TRE_fec!I$24)</f>
        <v>0.50645645749014279</v>
      </c>
      <c r="J79" s="351">
        <f>IF(J$24=0,0,J$24/TRE_fec!J$24)</f>
        <v>0.5064564574901429</v>
      </c>
      <c r="K79" s="351">
        <f>IF(K$24=0,0,K$24/TRE_fec!K$24)</f>
        <v>0.50645645749014279</v>
      </c>
      <c r="L79" s="351">
        <f>IF(L$24=0,0,L$24/TRE_fec!L$24)</f>
        <v>0.5064564574901429</v>
      </c>
      <c r="M79" s="351">
        <f>IF(M$24=0,0,M$24/TRE_fec!M$24)</f>
        <v>0.50645645749014279</v>
      </c>
      <c r="N79" s="351">
        <f>IF(N$24=0,0,N$24/TRE_fec!N$24)</f>
        <v>0.50645645749014279</v>
      </c>
      <c r="O79" s="351">
        <f>IF(O$24=0,0,O$24/TRE_fec!O$24)</f>
        <v>0.50645645749014279</v>
      </c>
      <c r="P79" s="351">
        <f>IF(P$24=0,0,P$24/TRE_fec!P$24)</f>
        <v>0.50645645749014279</v>
      </c>
      <c r="Q79" s="351">
        <f>IF(Q$24=0,0,Q$24/TRE_fec!Q$24)</f>
        <v>0.50645645749014279</v>
      </c>
      <c r="R79" s="351">
        <f>IF(R$24=0,0,R$24/TRE_fec!R$24)</f>
        <v>0.50645645749014279</v>
      </c>
      <c r="S79" s="351">
        <f>IF(S$24=0,0,S$24/TRE_fec!S$24)</f>
        <v>0.50645645749014279</v>
      </c>
      <c r="T79" s="351">
        <f>IF(T$24=0,0,T$24/TRE_fec!T$24)</f>
        <v>0.50645645749014279</v>
      </c>
      <c r="U79" s="351">
        <f>IF(U$24=0,0,U$24/TRE_fec!U$24)</f>
        <v>0.50645645749014268</v>
      </c>
      <c r="V79" s="351">
        <f>IF(V$24=0,0,V$24/TRE_fec!V$24)</f>
        <v>0.5064564574901429</v>
      </c>
      <c r="W79" s="351">
        <f>IF(W$24=0,0,W$24/TRE_fec!W$24)</f>
        <v>0.50645645749014279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0.50645645749014279</v>
      </c>
      <c r="C80" s="351">
        <f>IF(C$27=0,0,C$27/TRE_fec!C$27)</f>
        <v>0.5064564574901429</v>
      </c>
      <c r="D80" s="351">
        <f>IF(D$27=0,0,D$27/TRE_fec!D$27)</f>
        <v>0.5064564574901429</v>
      </c>
      <c r="E80" s="351">
        <f>IF(E$27=0,0,E$27/TRE_fec!E$27)</f>
        <v>0.50645645749014256</v>
      </c>
      <c r="F80" s="351">
        <f>IF(F$27=0,0,F$27/TRE_fec!F$27)</f>
        <v>0.50645645749014256</v>
      </c>
      <c r="G80" s="351">
        <f>IF(G$27=0,0,G$27/TRE_fec!G$27)</f>
        <v>0.50645645749014279</v>
      </c>
      <c r="H80" s="351">
        <f>IF(H$27=0,0,H$27/TRE_fec!H$27)</f>
        <v>0.50645645749014245</v>
      </c>
      <c r="I80" s="351">
        <f>IF(I$27=0,0,I$27/TRE_fec!I$27)</f>
        <v>0.5064564574901429</v>
      </c>
      <c r="J80" s="351">
        <f>IF(J$27=0,0,J$27/TRE_fec!J$27)</f>
        <v>0.50645645749014301</v>
      </c>
      <c r="K80" s="351">
        <f>IF(K$27=0,0,K$27/TRE_fec!K$27)</f>
        <v>0.50645645749014279</v>
      </c>
      <c r="L80" s="351">
        <f>IF(L$27=0,0,L$27/TRE_fec!L$27)</f>
        <v>0.50645645749014279</v>
      </c>
      <c r="M80" s="351">
        <f>IF(M$27=0,0,M$27/TRE_fec!M$27)</f>
        <v>0.50645645749014279</v>
      </c>
      <c r="N80" s="351">
        <f>IF(N$27=0,0,N$27/TRE_fec!N$27)</f>
        <v>0.50645645749014268</v>
      </c>
      <c r="O80" s="351">
        <f>IF(O$27=0,0,O$27/TRE_fec!O$27)</f>
        <v>0.50645645749014279</v>
      </c>
      <c r="P80" s="351">
        <f>IF(P$27=0,0,P$27/TRE_fec!P$27)</f>
        <v>0.50645645749014268</v>
      </c>
      <c r="Q80" s="351">
        <f>IF(Q$27=0,0,Q$27/TRE_fec!Q$27)</f>
        <v>0.50645645749014279</v>
      </c>
      <c r="R80" s="351">
        <f>IF(R$27=0,0,R$27/TRE_fec!R$27)</f>
        <v>0.50645645749014279</v>
      </c>
      <c r="S80" s="351">
        <f>IF(S$27=0,0,S$27/TRE_fec!S$27)</f>
        <v>0.50645645749014279</v>
      </c>
      <c r="T80" s="351">
        <f>IF(T$27=0,0,T$27/TRE_fec!T$27)</f>
        <v>0.50645645749014279</v>
      </c>
      <c r="U80" s="351">
        <f>IF(U$27=0,0,U$27/TRE_fec!U$27)</f>
        <v>0.50645645749014279</v>
      </c>
      <c r="V80" s="351">
        <f>IF(V$27=0,0,V$27/TRE_fec!V$27)</f>
        <v>0.5064564574901429</v>
      </c>
      <c r="W80" s="351">
        <f>IF(W$27=0,0,W$27/TRE_fec!W$27)</f>
        <v>0.5064564574901429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</v>
      </c>
      <c r="C81" s="351">
        <f>IF(C$35=0,0,C$35/TRE_fec!C$35)</f>
        <v>0</v>
      </c>
      <c r="D81" s="351">
        <f>IF(D$35=0,0,D$35/TRE_fec!D$35)</f>
        <v>0</v>
      </c>
      <c r="E81" s="351">
        <f>IF(E$35=0,0,E$35/TRE_fec!E$35)</f>
        <v>0</v>
      </c>
      <c r="F81" s="351">
        <f>IF(F$35=0,0,F$35/TRE_fec!F$35)</f>
        <v>0.68706011860296112</v>
      </c>
      <c r="G81" s="351">
        <f>IF(G$35=0,0,G$35/TRE_fec!G$35)</f>
        <v>0.6870601186029609</v>
      </c>
      <c r="H81" s="351">
        <f>IF(H$35=0,0,H$35/TRE_fec!H$35)</f>
        <v>0.68706011860296068</v>
      </c>
      <c r="I81" s="351">
        <f>IF(I$35=0,0,I$35/TRE_fec!I$35)</f>
        <v>0.68706011860296101</v>
      </c>
      <c r="J81" s="351">
        <f>IF(J$35=0,0,J$35/TRE_fec!J$35)</f>
        <v>0.68706011860296079</v>
      </c>
      <c r="K81" s="351">
        <f>IF(K$35=0,0,K$35/TRE_fec!K$35)</f>
        <v>0.6870601186029609</v>
      </c>
      <c r="L81" s="351">
        <f>IF(L$35=0,0,L$35/TRE_fec!L$35)</f>
        <v>0.68706011860296079</v>
      </c>
      <c r="M81" s="351">
        <f>IF(M$35=0,0,M$35/TRE_fec!M$35)</f>
        <v>0.68706011860296068</v>
      </c>
      <c r="N81" s="351">
        <f>IF(N$35=0,0,N$35/TRE_fec!N$35)</f>
        <v>0.68706011860296079</v>
      </c>
      <c r="O81" s="351">
        <f>IF(O$35=0,0,O$35/TRE_fec!O$35)</f>
        <v>0.68706011860296079</v>
      </c>
      <c r="P81" s="351">
        <f>IF(P$35=0,0,P$35/TRE_fec!P$35)</f>
        <v>0.6870601186029609</v>
      </c>
      <c r="Q81" s="351">
        <f>IF(Q$35=0,0,Q$35/TRE_fec!Q$35)</f>
        <v>0.6870601186029609</v>
      </c>
      <c r="R81" s="351">
        <f>IF(R$35=0,0,R$35/TRE_fec!R$35)</f>
        <v>0.68706011860296068</v>
      </c>
      <c r="S81" s="351">
        <f>IF(S$35=0,0,S$35/TRE_fec!S$35)</f>
        <v>0.6870601186029609</v>
      </c>
      <c r="T81" s="351">
        <f>IF(T$35=0,0,T$35/TRE_fec!T$35)</f>
        <v>0.68706011860296057</v>
      </c>
      <c r="U81" s="351">
        <f>IF(U$35=0,0,U$35/TRE_fec!U$35)</f>
        <v>0.68706011860296079</v>
      </c>
      <c r="V81" s="351">
        <f>IF(V$35=0,0,V$35/TRE_fec!V$35)</f>
        <v>0.68706011860296101</v>
      </c>
      <c r="W81" s="351">
        <f>IF(W$35=0,0,W$35/TRE_fec!W$35)</f>
        <v>0.68706011860296101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0.57519734933915334</v>
      </c>
      <c r="C82" s="351">
        <f>IF(C$46=0,0,C$46/TRE_fec!C$46)</f>
        <v>0.57519734933915345</v>
      </c>
      <c r="D82" s="351">
        <f>IF(D$46=0,0,D$46/TRE_fec!D$46)</f>
        <v>0.57519734933915323</v>
      </c>
      <c r="E82" s="351">
        <f>IF(E$46=0,0,E$46/TRE_fec!E$46)</f>
        <v>0.57519734933915345</v>
      </c>
      <c r="F82" s="351">
        <f>IF(F$46=0,0,F$46/TRE_fec!F$46)</f>
        <v>0.57519734933915323</v>
      </c>
      <c r="G82" s="351">
        <f>IF(G$46=0,0,G$46/TRE_fec!G$46)</f>
        <v>0.57519734933915334</v>
      </c>
      <c r="H82" s="351">
        <f>IF(H$46=0,0,H$46/TRE_fec!H$46)</f>
        <v>0.57519734933915334</v>
      </c>
      <c r="I82" s="351">
        <f>IF(I$46=0,0,I$46/TRE_fec!I$46)</f>
        <v>0.57519734933915334</v>
      </c>
      <c r="J82" s="351">
        <f>IF(J$46=0,0,J$46/TRE_fec!J$46)</f>
        <v>0.57519734933915345</v>
      </c>
      <c r="K82" s="351">
        <f>IF(K$46=0,0,K$46/TRE_fec!K$46)</f>
        <v>0.57519734933915334</v>
      </c>
      <c r="L82" s="351">
        <f>IF(L$46=0,0,L$46/TRE_fec!L$46)</f>
        <v>0.57519734933915334</v>
      </c>
      <c r="M82" s="351">
        <f>IF(M$46=0,0,M$46/TRE_fec!M$46)</f>
        <v>0.57519734933915323</v>
      </c>
      <c r="N82" s="351">
        <f>IF(N$46=0,0,N$46/TRE_fec!N$46)</f>
        <v>0.57519734933915345</v>
      </c>
      <c r="O82" s="351">
        <f>IF(O$46=0,0,O$46/TRE_fec!O$46)</f>
        <v>0.57519734933915334</v>
      </c>
      <c r="P82" s="351">
        <f>IF(P$46=0,0,P$46/TRE_fec!P$46)</f>
        <v>0.57519734933915334</v>
      </c>
      <c r="Q82" s="351">
        <f>IF(Q$46=0,0,Q$46/TRE_fec!Q$46)</f>
        <v>0.57519734933915323</v>
      </c>
      <c r="R82" s="351">
        <f>IF(R$46=0,0,R$46/TRE_fec!R$46)</f>
        <v>0.57519734933915334</v>
      </c>
      <c r="S82" s="351">
        <f>IF(S$46=0,0,S$46/TRE_fec!S$46)</f>
        <v>0.57519734933915345</v>
      </c>
      <c r="T82" s="351">
        <f>IF(T$46=0,0,T$46/TRE_fec!T$46)</f>
        <v>0.57519734933915345</v>
      </c>
      <c r="U82" s="351">
        <f>IF(U$46=0,0,U$46/TRE_fec!U$46)</f>
        <v>0.57519734933915345</v>
      </c>
      <c r="V82" s="351">
        <f>IF(V$46=0,0,V$46/TRE_fec!V$46)</f>
        <v>0.57519734933915334</v>
      </c>
      <c r="W82" s="351">
        <f>IF(W$46=0,0,W$46/TRE_fec!W$46)</f>
        <v>0.57519734933915334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0.52948498725797677</v>
      </c>
      <c r="C83" s="339">
        <f>IF(C$47=0,0,C$47/TRE_fec!C$47)</f>
        <v>0.52948498725797677</v>
      </c>
      <c r="D83" s="339">
        <f>IF(D$47=0,0,D$47/TRE_fec!D$47)</f>
        <v>0.52948498725797655</v>
      </c>
      <c r="E83" s="339">
        <f>IF(E$47=0,0,E$47/TRE_fec!E$47)</f>
        <v>0.52948498725797666</v>
      </c>
      <c r="F83" s="339">
        <f>IF(F$47=0,0,F$47/TRE_fec!F$47)</f>
        <v>0.52948498725797666</v>
      </c>
      <c r="G83" s="339">
        <f>IF(G$47=0,0,G$47/TRE_fec!G$47)</f>
        <v>0.52948498725797677</v>
      </c>
      <c r="H83" s="339">
        <f>IF(H$47=0,0,H$47/TRE_fec!H$47)</f>
        <v>0.52948498725797655</v>
      </c>
      <c r="I83" s="339">
        <f>IF(I$47=0,0,I$47/TRE_fec!I$47)</f>
        <v>0.52948498725797677</v>
      </c>
      <c r="J83" s="339">
        <f>IF(J$47=0,0,J$47/TRE_fec!J$47)</f>
        <v>0.52948498725797677</v>
      </c>
      <c r="K83" s="339">
        <f>IF(K$47=0,0,K$47/TRE_fec!K$47)</f>
        <v>0.52948498725797655</v>
      </c>
      <c r="L83" s="339">
        <f>IF(L$47=0,0,L$47/TRE_fec!L$47)</f>
        <v>0.52948498725797688</v>
      </c>
      <c r="M83" s="339">
        <f>IF(M$47=0,0,M$47/TRE_fec!M$47)</f>
        <v>0.52948498725797677</v>
      </c>
      <c r="N83" s="339">
        <f>IF(N$47=0,0,N$47/TRE_fec!N$47)</f>
        <v>0.52948498725797699</v>
      </c>
      <c r="O83" s="339">
        <f>IF(O$47=0,0,O$47/TRE_fec!O$47)</f>
        <v>0.52948498725797677</v>
      </c>
      <c r="P83" s="339">
        <f>IF(P$47=0,0,P$47/TRE_fec!P$47)</f>
        <v>0.52948498725797688</v>
      </c>
      <c r="Q83" s="339">
        <f>IF(Q$47=0,0,Q$47/TRE_fec!Q$47)</f>
        <v>0.52948498725797666</v>
      </c>
      <c r="R83" s="339">
        <f>IF(R$47=0,0,R$47/TRE_fec!R$47)</f>
        <v>0.52948498725797677</v>
      </c>
      <c r="S83" s="339">
        <f>IF(S$47=0,0,S$47/TRE_fec!S$47)</f>
        <v>0.52948498725797666</v>
      </c>
      <c r="T83" s="339">
        <f>IF(T$47=0,0,T$47/TRE_fec!T$47)</f>
        <v>0.52948498725797666</v>
      </c>
      <c r="U83" s="339">
        <f>IF(U$47=0,0,U$47/TRE_fec!U$47)</f>
        <v>0.52948498725797677</v>
      </c>
      <c r="V83" s="339">
        <f>IF(V$47=0,0,V$47/TRE_fec!V$47)</f>
        <v>0.52948498725797688</v>
      </c>
      <c r="W83" s="339">
        <f>IF(W$47=0,0,W$47/TRE_fec!W$47)</f>
        <v>0.52948498725797666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IT: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2491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2492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0</v>
      </c>
      <c r="C16" s="263">
        <f t="shared" si="0"/>
        <v>0</v>
      </c>
      <c r="D16" s="263">
        <f t="shared" si="0"/>
        <v>0</v>
      </c>
      <c r="E16" s="263">
        <f t="shared" si="0"/>
        <v>0</v>
      </c>
      <c r="F16" s="263">
        <f t="shared" si="0"/>
        <v>0</v>
      </c>
      <c r="G16" s="263">
        <f t="shared" si="0"/>
        <v>0</v>
      </c>
      <c r="H16" s="263">
        <f t="shared" si="0"/>
        <v>0</v>
      </c>
      <c r="I16" s="263">
        <f t="shared" si="0"/>
        <v>0</v>
      </c>
      <c r="J16" s="263">
        <f t="shared" si="0"/>
        <v>0</v>
      </c>
      <c r="K16" s="263">
        <f t="shared" si="0"/>
        <v>0</v>
      </c>
      <c r="L16" s="263">
        <f t="shared" si="0"/>
        <v>0</v>
      </c>
      <c r="M16" s="263">
        <f t="shared" si="0"/>
        <v>0</v>
      </c>
      <c r="N16" s="263">
        <f t="shared" si="0"/>
        <v>0</v>
      </c>
      <c r="O16" s="263">
        <f t="shared" si="0"/>
        <v>0</v>
      </c>
      <c r="P16" s="263">
        <f t="shared" si="0"/>
        <v>0</v>
      </c>
      <c r="Q16" s="263">
        <f t="shared" si="0"/>
        <v>0</v>
      </c>
      <c r="R16" s="263">
        <f t="shared" si="0"/>
        <v>0</v>
      </c>
      <c r="S16" s="263">
        <f t="shared" si="0"/>
        <v>0</v>
      </c>
      <c r="T16" s="263">
        <f t="shared" si="0"/>
        <v>0</v>
      </c>
      <c r="U16" s="263">
        <f t="shared" si="0"/>
        <v>0</v>
      </c>
      <c r="V16" s="263">
        <f t="shared" si="0"/>
        <v>0</v>
      </c>
      <c r="W16" s="263">
        <f t="shared" si="0"/>
        <v>0</v>
      </c>
      <c r="DA16" s="70"/>
    </row>
    <row r="17" spans="1:105" ht="12" customHeight="1" x14ac:dyDescent="0.25">
      <c r="A17" s="60" t="s">
        <v>2406</v>
      </c>
      <c r="B17" s="331">
        <v>0</v>
      </c>
      <c r="C17" s="331">
        <v>0</v>
      </c>
      <c r="D17" s="331">
        <v>0</v>
      </c>
      <c r="E17" s="331">
        <v>0</v>
      </c>
      <c r="F17" s="331">
        <v>0</v>
      </c>
      <c r="G17" s="331">
        <v>0</v>
      </c>
      <c r="H17" s="331">
        <v>0</v>
      </c>
      <c r="I17" s="331">
        <v>0</v>
      </c>
      <c r="J17" s="331">
        <v>0</v>
      </c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1">
        <v>0</v>
      </c>
      <c r="R17" s="331">
        <v>0</v>
      </c>
      <c r="S17" s="331">
        <v>0</v>
      </c>
      <c r="T17" s="331">
        <v>0</v>
      </c>
      <c r="U17" s="331">
        <v>0</v>
      </c>
      <c r="V17" s="331">
        <v>0</v>
      </c>
      <c r="W17" s="331">
        <v>0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0</v>
      </c>
      <c r="C24" s="263">
        <f t="shared" si="1"/>
        <v>0</v>
      </c>
      <c r="D24" s="263">
        <f t="shared" si="1"/>
        <v>0</v>
      </c>
      <c r="E24" s="263">
        <f t="shared" si="1"/>
        <v>0</v>
      </c>
      <c r="F24" s="263">
        <f t="shared" si="1"/>
        <v>0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</v>
      </c>
      <c r="Q24" s="263">
        <f t="shared" si="1"/>
        <v>0</v>
      </c>
      <c r="R24" s="263">
        <f t="shared" si="1"/>
        <v>0</v>
      </c>
      <c r="S24" s="263">
        <f t="shared" si="1"/>
        <v>0</v>
      </c>
      <c r="T24" s="263">
        <f t="shared" si="1"/>
        <v>0</v>
      </c>
      <c r="U24" s="263">
        <f t="shared" si="1"/>
        <v>0</v>
      </c>
      <c r="V24" s="263">
        <f t="shared" si="1"/>
        <v>0</v>
      </c>
      <c r="W24" s="263">
        <f t="shared" si="1"/>
        <v>0</v>
      </c>
      <c r="DA24" s="70"/>
    </row>
    <row r="25" spans="1:105" ht="12" customHeight="1" x14ac:dyDescent="0.25">
      <c r="A25" s="60" t="s">
        <v>2416</v>
      </c>
      <c r="B25" s="264">
        <v>0</v>
      </c>
      <c r="C25" s="264">
        <v>0</v>
      </c>
      <c r="D25" s="264">
        <v>0</v>
      </c>
      <c r="E25" s="264">
        <v>0</v>
      </c>
      <c r="F25" s="264">
        <v>0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</v>
      </c>
      <c r="U25" s="264">
        <v>0</v>
      </c>
      <c r="V25" s="264">
        <v>0</v>
      </c>
      <c r="W25" s="264">
        <v>0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0</v>
      </c>
      <c r="C27" s="263">
        <f t="shared" si="2"/>
        <v>0</v>
      </c>
      <c r="D27" s="263">
        <f t="shared" si="2"/>
        <v>0</v>
      </c>
      <c r="E27" s="263">
        <f t="shared" si="2"/>
        <v>0</v>
      </c>
      <c r="F27" s="263">
        <f t="shared" si="2"/>
        <v>0</v>
      </c>
      <c r="G27" s="263">
        <f t="shared" si="2"/>
        <v>0</v>
      </c>
      <c r="H27" s="263">
        <f t="shared" si="2"/>
        <v>0</v>
      </c>
      <c r="I27" s="263">
        <f t="shared" si="2"/>
        <v>0</v>
      </c>
      <c r="J27" s="263">
        <f t="shared" si="2"/>
        <v>0</v>
      </c>
      <c r="K27" s="263">
        <f t="shared" si="2"/>
        <v>0</v>
      </c>
      <c r="L27" s="263">
        <f t="shared" si="2"/>
        <v>0</v>
      </c>
      <c r="M27" s="263">
        <f t="shared" si="2"/>
        <v>0</v>
      </c>
      <c r="N27" s="263">
        <f t="shared" si="2"/>
        <v>0</v>
      </c>
      <c r="O27" s="263">
        <f t="shared" si="2"/>
        <v>0</v>
      </c>
      <c r="P27" s="263">
        <f t="shared" si="2"/>
        <v>0</v>
      </c>
      <c r="Q27" s="263">
        <f t="shared" si="2"/>
        <v>0</v>
      </c>
      <c r="R27" s="263">
        <f t="shared" si="2"/>
        <v>0</v>
      </c>
      <c r="S27" s="263">
        <f t="shared" si="2"/>
        <v>0</v>
      </c>
      <c r="T27" s="263">
        <f t="shared" si="2"/>
        <v>0</v>
      </c>
      <c r="U27" s="263">
        <f t="shared" si="2"/>
        <v>0</v>
      </c>
      <c r="V27" s="263">
        <f t="shared" si="2"/>
        <v>0</v>
      </c>
      <c r="W27" s="263">
        <f t="shared" si="2"/>
        <v>0</v>
      </c>
      <c r="DA27" s="70"/>
    </row>
    <row r="28" spans="1:105" ht="12" customHeight="1" x14ac:dyDescent="0.25">
      <c r="A28" s="60" t="s">
        <v>2421</v>
      </c>
      <c r="B28" s="331">
        <v>0</v>
      </c>
      <c r="C28" s="331">
        <v>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1">
        <v>0</v>
      </c>
      <c r="R28" s="331">
        <v>0</v>
      </c>
      <c r="S28" s="331">
        <v>0</v>
      </c>
      <c r="T28" s="331">
        <v>0</v>
      </c>
      <c r="U28" s="331">
        <v>0</v>
      </c>
      <c r="V28" s="331">
        <v>0</v>
      </c>
      <c r="W28" s="331">
        <v>0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0</v>
      </c>
      <c r="C35" s="263">
        <v>0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</v>
      </c>
      <c r="U35" s="263">
        <v>0</v>
      </c>
      <c r="V35" s="263">
        <v>0</v>
      </c>
      <c r="W35" s="263">
        <v>0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</v>
      </c>
      <c r="C51" s="234">
        <f t="shared" si="3"/>
        <v>0</v>
      </c>
      <c r="D51" s="234">
        <f t="shared" si="3"/>
        <v>0</v>
      </c>
      <c r="E51" s="234">
        <f t="shared" si="3"/>
        <v>0</v>
      </c>
      <c r="F51" s="234">
        <f t="shared" si="3"/>
        <v>0</v>
      </c>
      <c r="G51" s="234">
        <f t="shared" si="3"/>
        <v>0</v>
      </c>
      <c r="H51" s="234">
        <f t="shared" si="3"/>
        <v>0</v>
      </c>
      <c r="I51" s="234">
        <f t="shared" si="3"/>
        <v>0</v>
      </c>
      <c r="J51" s="234">
        <f t="shared" si="3"/>
        <v>0</v>
      </c>
      <c r="K51" s="234">
        <f t="shared" si="3"/>
        <v>0</v>
      </c>
      <c r="L51" s="234">
        <f t="shared" si="3"/>
        <v>0</v>
      </c>
      <c r="M51" s="234">
        <f t="shared" si="3"/>
        <v>0</v>
      </c>
      <c r="N51" s="234">
        <f t="shared" si="3"/>
        <v>0</v>
      </c>
      <c r="O51" s="234">
        <f t="shared" si="3"/>
        <v>0</v>
      </c>
      <c r="P51" s="234">
        <f t="shared" si="3"/>
        <v>0</v>
      </c>
      <c r="Q51" s="234">
        <f t="shared" si="3"/>
        <v>0</v>
      </c>
      <c r="R51" s="234">
        <f t="shared" si="3"/>
        <v>0</v>
      </c>
      <c r="S51" s="234">
        <f t="shared" si="3"/>
        <v>0</v>
      </c>
      <c r="T51" s="234">
        <f t="shared" si="3"/>
        <v>0</v>
      </c>
      <c r="U51" s="234">
        <f t="shared" si="3"/>
        <v>0</v>
      </c>
      <c r="V51" s="234">
        <f t="shared" si="3"/>
        <v>0</v>
      </c>
      <c r="W51" s="234">
        <f t="shared" si="3"/>
        <v>0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0</v>
      </c>
      <c r="D56" s="302">
        <f t="shared" si="8"/>
        <v>0</v>
      </c>
      <c r="E56" s="302">
        <f t="shared" si="8"/>
        <v>0</v>
      </c>
      <c r="F56" s="302">
        <f t="shared" si="8"/>
        <v>0</v>
      </c>
      <c r="G56" s="302">
        <f t="shared" si="8"/>
        <v>0</v>
      </c>
      <c r="H56" s="302">
        <f t="shared" si="8"/>
        <v>0</v>
      </c>
      <c r="I56" s="302">
        <f t="shared" si="8"/>
        <v>0</v>
      </c>
      <c r="J56" s="302">
        <f t="shared" si="8"/>
        <v>0</v>
      </c>
      <c r="K56" s="302">
        <f t="shared" si="8"/>
        <v>0</v>
      </c>
      <c r="L56" s="302">
        <f t="shared" si="8"/>
        <v>0</v>
      </c>
      <c r="M56" s="302">
        <f t="shared" si="8"/>
        <v>0</v>
      </c>
      <c r="N56" s="302">
        <f t="shared" si="8"/>
        <v>0</v>
      </c>
      <c r="O56" s="302">
        <f t="shared" si="8"/>
        <v>0</v>
      </c>
      <c r="P56" s="302">
        <f t="shared" si="8"/>
        <v>0</v>
      </c>
      <c r="Q56" s="302">
        <f t="shared" si="8"/>
        <v>0</v>
      </c>
      <c r="R56" s="302">
        <f t="shared" si="8"/>
        <v>0</v>
      </c>
      <c r="S56" s="302">
        <f t="shared" si="8"/>
        <v>0</v>
      </c>
      <c r="T56" s="302">
        <f t="shared" si="8"/>
        <v>0</v>
      </c>
      <c r="U56" s="302">
        <f t="shared" si="8"/>
        <v>0</v>
      </c>
      <c r="V56" s="302">
        <f t="shared" si="8"/>
        <v>0</v>
      </c>
      <c r="W56" s="302">
        <f t="shared" si="8"/>
        <v>0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</v>
      </c>
      <c r="C57" s="303">
        <f t="shared" si="9"/>
        <v>0</v>
      </c>
      <c r="D57" s="303">
        <f t="shared" si="9"/>
        <v>0</v>
      </c>
      <c r="E57" s="303">
        <f t="shared" si="9"/>
        <v>0</v>
      </c>
      <c r="F57" s="303">
        <f t="shared" si="9"/>
        <v>0</v>
      </c>
      <c r="G57" s="303">
        <f t="shared" si="9"/>
        <v>0</v>
      </c>
      <c r="H57" s="303">
        <f t="shared" si="9"/>
        <v>0</v>
      </c>
      <c r="I57" s="303">
        <f t="shared" si="9"/>
        <v>0</v>
      </c>
      <c r="J57" s="303">
        <f t="shared" si="9"/>
        <v>0</v>
      </c>
      <c r="K57" s="303">
        <f t="shared" si="9"/>
        <v>0</v>
      </c>
      <c r="L57" s="303">
        <f t="shared" si="9"/>
        <v>0</v>
      </c>
      <c r="M57" s="303">
        <f t="shared" si="9"/>
        <v>0</v>
      </c>
      <c r="N57" s="303">
        <f t="shared" si="9"/>
        <v>0</v>
      </c>
      <c r="O57" s="303">
        <f t="shared" si="9"/>
        <v>0</v>
      </c>
      <c r="P57" s="303">
        <f t="shared" si="9"/>
        <v>0</v>
      </c>
      <c r="Q57" s="303">
        <f t="shared" si="9"/>
        <v>0</v>
      </c>
      <c r="R57" s="303">
        <f t="shared" si="9"/>
        <v>0</v>
      </c>
      <c r="S57" s="303">
        <f t="shared" si="9"/>
        <v>0</v>
      </c>
      <c r="T57" s="303">
        <f t="shared" si="9"/>
        <v>0</v>
      </c>
      <c r="U57" s="303">
        <f t="shared" si="9"/>
        <v>0</v>
      </c>
      <c r="V57" s="303">
        <f t="shared" si="9"/>
        <v>0</v>
      </c>
      <c r="W57" s="303">
        <f t="shared" si="9"/>
        <v>0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</v>
      </c>
      <c r="C58" s="304">
        <f t="shared" si="10"/>
        <v>0</v>
      </c>
      <c r="D58" s="304">
        <f t="shared" si="10"/>
        <v>0</v>
      </c>
      <c r="E58" s="304">
        <f t="shared" si="10"/>
        <v>0</v>
      </c>
      <c r="F58" s="304">
        <f t="shared" si="10"/>
        <v>0</v>
      </c>
      <c r="G58" s="304">
        <f t="shared" si="10"/>
        <v>0</v>
      </c>
      <c r="H58" s="304">
        <f t="shared" si="10"/>
        <v>0</v>
      </c>
      <c r="I58" s="304">
        <f t="shared" si="10"/>
        <v>0</v>
      </c>
      <c r="J58" s="304">
        <f t="shared" si="10"/>
        <v>0</v>
      </c>
      <c r="K58" s="304">
        <f t="shared" si="10"/>
        <v>0</v>
      </c>
      <c r="L58" s="304">
        <f t="shared" si="10"/>
        <v>0</v>
      </c>
      <c r="M58" s="304">
        <f t="shared" si="10"/>
        <v>0</v>
      </c>
      <c r="N58" s="304">
        <f t="shared" si="10"/>
        <v>0</v>
      </c>
      <c r="O58" s="304">
        <f t="shared" si="10"/>
        <v>0</v>
      </c>
      <c r="P58" s="304">
        <f t="shared" si="10"/>
        <v>0</v>
      </c>
      <c r="Q58" s="304">
        <f t="shared" si="10"/>
        <v>0</v>
      </c>
      <c r="R58" s="304">
        <f t="shared" si="10"/>
        <v>0</v>
      </c>
      <c r="S58" s="304">
        <f t="shared" si="10"/>
        <v>0</v>
      </c>
      <c r="T58" s="304">
        <f t="shared" si="10"/>
        <v>0</v>
      </c>
      <c r="U58" s="304">
        <f t="shared" si="10"/>
        <v>0</v>
      </c>
      <c r="V58" s="304">
        <f t="shared" si="10"/>
        <v>0</v>
      </c>
      <c r="W58" s="304">
        <f t="shared" si="10"/>
        <v>0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</v>
      </c>
      <c r="C60" s="303">
        <f t="shared" si="12"/>
        <v>0</v>
      </c>
      <c r="D60" s="303">
        <f t="shared" si="12"/>
        <v>0</v>
      </c>
      <c r="E60" s="303">
        <f t="shared" si="12"/>
        <v>0</v>
      </c>
      <c r="F60" s="303">
        <f t="shared" si="12"/>
        <v>0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0</v>
      </c>
      <c r="Q60" s="303">
        <f t="shared" si="12"/>
        <v>0</v>
      </c>
      <c r="R60" s="303">
        <f t="shared" si="12"/>
        <v>0</v>
      </c>
      <c r="S60" s="303">
        <f t="shared" si="12"/>
        <v>0</v>
      </c>
      <c r="T60" s="303">
        <f t="shared" si="12"/>
        <v>0</v>
      </c>
      <c r="U60" s="303">
        <f t="shared" si="12"/>
        <v>0</v>
      </c>
      <c r="V60" s="303">
        <f t="shared" si="12"/>
        <v>0</v>
      </c>
      <c r="W60" s="303">
        <f t="shared" si="12"/>
        <v>0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</v>
      </c>
      <c r="C61" s="304">
        <f t="shared" si="13"/>
        <v>0</v>
      </c>
      <c r="D61" s="304">
        <f t="shared" si="13"/>
        <v>0</v>
      </c>
      <c r="E61" s="304">
        <f t="shared" si="13"/>
        <v>0</v>
      </c>
      <c r="F61" s="304">
        <f t="shared" si="13"/>
        <v>0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0</v>
      </c>
      <c r="U61" s="304">
        <f t="shared" si="13"/>
        <v>0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</v>
      </c>
      <c r="C63" s="303">
        <f t="shared" si="15"/>
        <v>0</v>
      </c>
      <c r="D63" s="303">
        <f t="shared" si="15"/>
        <v>0</v>
      </c>
      <c r="E63" s="303">
        <f t="shared" si="15"/>
        <v>0</v>
      </c>
      <c r="F63" s="303">
        <f t="shared" si="15"/>
        <v>0</v>
      </c>
      <c r="G63" s="303">
        <f t="shared" si="15"/>
        <v>0</v>
      </c>
      <c r="H63" s="303">
        <f t="shared" si="15"/>
        <v>0</v>
      </c>
      <c r="I63" s="303">
        <f t="shared" si="15"/>
        <v>0</v>
      </c>
      <c r="J63" s="303">
        <f t="shared" si="15"/>
        <v>0</v>
      </c>
      <c r="K63" s="303">
        <f t="shared" si="15"/>
        <v>0</v>
      </c>
      <c r="L63" s="303">
        <f t="shared" si="15"/>
        <v>0</v>
      </c>
      <c r="M63" s="303">
        <f t="shared" si="15"/>
        <v>0</v>
      </c>
      <c r="N63" s="303">
        <f t="shared" si="15"/>
        <v>0</v>
      </c>
      <c r="O63" s="303">
        <f t="shared" si="15"/>
        <v>0</v>
      </c>
      <c r="P63" s="303">
        <f t="shared" si="15"/>
        <v>0</v>
      </c>
      <c r="Q63" s="303">
        <f t="shared" si="15"/>
        <v>0</v>
      </c>
      <c r="R63" s="303">
        <f t="shared" si="15"/>
        <v>0</v>
      </c>
      <c r="S63" s="303">
        <f t="shared" si="15"/>
        <v>0</v>
      </c>
      <c r="T63" s="303">
        <f t="shared" si="15"/>
        <v>0</v>
      </c>
      <c r="U63" s="303">
        <f t="shared" si="15"/>
        <v>0</v>
      </c>
      <c r="V63" s="303">
        <f t="shared" si="15"/>
        <v>0</v>
      </c>
      <c r="W63" s="303">
        <f t="shared" si="15"/>
        <v>0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</v>
      </c>
      <c r="C64" s="304">
        <f t="shared" si="16"/>
        <v>0</v>
      </c>
      <c r="D64" s="304">
        <f t="shared" si="16"/>
        <v>0</v>
      </c>
      <c r="E64" s="304">
        <f t="shared" si="16"/>
        <v>0</v>
      </c>
      <c r="F64" s="304">
        <f t="shared" si="16"/>
        <v>0</v>
      </c>
      <c r="G64" s="304">
        <f t="shared" si="16"/>
        <v>0</v>
      </c>
      <c r="H64" s="304">
        <f t="shared" si="16"/>
        <v>0</v>
      </c>
      <c r="I64" s="304">
        <f t="shared" si="16"/>
        <v>0</v>
      </c>
      <c r="J64" s="304">
        <f t="shared" si="16"/>
        <v>0</v>
      </c>
      <c r="K64" s="304">
        <f t="shared" si="16"/>
        <v>0</v>
      </c>
      <c r="L64" s="304">
        <f t="shared" si="16"/>
        <v>0</v>
      </c>
      <c r="M64" s="304">
        <f t="shared" si="16"/>
        <v>0</v>
      </c>
      <c r="N64" s="304">
        <f t="shared" si="16"/>
        <v>0</v>
      </c>
      <c r="O64" s="304">
        <f t="shared" si="16"/>
        <v>0</v>
      </c>
      <c r="P64" s="304">
        <f t="shared" si="16"/>
        <v>0</v>
      </c>
      <c r="Q64" s="304">
        <f t="shared" si="16"/>
        <v>0</v>
      </c>
      <c r="R64" s="304">
        <f t="shared" si="16"/>
        <v>0</v>
      </c>
      <c r="S64" s="304">
        <f t="shared" si="16"/>
        <v>0</v>
      </c>
      <c r="T64" s="304">
        <f t="shared" si="16"/>
        <v>0</v>
      </c>
      <c r="U64" s="304">
        <f t="shared" si="16"/>
        <v>0</v>
      </c>
      <c r="V64" s="304">
        <f t="shared" si="16"/>
        <v>0</v>
      </c>
      <c r="W64" s="304">
        <f t="shared" si="16"/>
        <v>0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</v>
      </c>
      <c r="C66" s="303">
        <f t="shared" si="18"/>
        <v>0</v>
      </c>
      <c r="D66" s="303">
        <f t="shared" si="18"/>
        <v>0</v>
      </c>
      <c r="E66" s="303">
        <f t="shared" si="18"/>
        <v>0</v>
      </c>
      <c r="F66" s="303">
        <f t="shared" si="18"/>
        <v>0</v>
      </c>
      <c r="G66" s="303">
        <f t="shared" si="18"/>
        <v>0</v>
      </c>
      <c r="H66" s="303">
        <f t="shared" si="18"/>
        <v>0</v>
      </c>
      <c r="I66" s="303">
        <f t="shared" si="18"/>
        <v>0</v>
      </c>
      <c r="J66" s="303">
        <f t="shared" si="18"/>
        <v>0</v>
      </c>
      <c r="K66" s="303">
        <f t="shared" si="18"/>
        <v>0</v>
      </c>
      <c r="L66" s="303">
        <f t="shared" si="18"/>
        <v>0</v>
      </c>
      <c r="M66" s="303">
        <f t="shared" si="18"/>
        <v>0</v>
      </c>
      <c r="N66" s="303">
        <f t="shared" si="18"/>
        <v>0</v>
      </c>
      <c r="O66" s="303">
        <f t="shared" si="18"/>
        <v>0</v>
      </c>
      <c r="P66" s="303">
        <f t="shared" si="18"/>
        <v>0</v>
      </c>
      <c r="Q66" s="303">
        <f t="shared" si="18"/>
        <v>0</v>
      </c>
      <c r="R66" s="303">
        <f t="shared" si="18"/>
        <v>0</v>
      </c>
      <c r="S66" s="303">
        <f t="shared" si="18"/>
        <v>0</v>
      </c>
      <c r="T66" s="303">
        <f t="shared" si="18"/>
        <v>0</v>
      </c>
      <c r="U66" s="303">
        <f t="shared" si="18"/>
        <v>0</v>
      </c>
      <c r="V66" s="303">
        <f t="shared" si="18"/>
        <v>0</v>
      </c>
      <c r="W66" s="303">
        <f t="shared" si="18"/>
        <v>0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</v>
      </c>
      <c r="C72" s="322">
        <f>IF(C$5=0,0,C$5/TRE_fec!C$5)</f>
        <v>0</v>
      </c>
      <c r="D72" s="322">
        <f>IF(D$5=0,0,D$5/TRE_fec!D$5)</f>
        <v>0</v>
      </c>
      <c r="E72" s="322">
        <f>IF(E$5=0,0,E$5/TRE_fec!E$5)</f>
        <v>0</v>
      </c>
      <c r="F72" s="322">
        <f>IF(F$5=0,0,F$5/TRE_fec!F$5)</f>
        <v>0</v>
      </c>
      <c r="G72" s="322">
        <f>IF(G$5=0,0,G$5/TRE_fec!G$5)</f>
        <v>0</v>
      </c>
      <c r="H72" s="322">
        <f>IF(H$5=0,0,H$5/TRE_fec!H$5)</f>
        <v>0</v>
      </c>
      <c r="I72" s="322">
        <f>IF(I$5=0,0,I$5/TRE_fec!I$5)</f>
        <v>0</v>
      </c>
      <c r="J72" s="322">
        <f>IF(J$5=0,0,J$5/TRE_fec!J$5)</f>
        <v>0</v>
      </c>
      <c r="K72" s="322">
        <f>IF(K$5=0,0,K$5/TRE_fec!K$5)</f>
        <v>0</v>
      </c>
      <c r="L72" s="322">
        <f>IF(L$5=0,0,L$5/TRE_fec!L$5)</f>
        <v>0</v>
      </c>
      <c r="M72" s="322">
        <f>IF(M$5=0,0,M$5/TRE_fec!M$5)</f>
        <v>0</v>
      </c>
      <c r="N72" s="322">
        <f>IF(N$5=0,0,N$5/TRE_fec!N$5)</f>
        <v>0</v>
      </c>
      <c r="O72" s="322">
        <f>IF(O$5=0,0,O$5/TRE_fec!O$5)</f>
        <v>0</v>
      </c>
      <c r="P72" s="322">
        <f>IF(P$5=0,0,P$5/TRE_fec!P$5)</f>
        <v>0</v>
      </c>
      <c r="Q72" s="322">
        <f>IF(Q$5=0,0,Q$5/TRE_fec!Q$5)</f>
        <v>0</v>
      </c>
      <c r="R72" s="322">
        <f>IF(R$5=0,0,R$5/TRE_fec!R$5)</f>
        <v>0</v>
      </c>
      <c r="S72" s="322">
        <f>IF(S$5=0,0,S$5/TRE_fec!S$5)</f>
        <v>0</v>
      </c>
      <c r="T72" s="322">
        <f>IF(T$5=0,0,T$5/TRE_fec!T$5)</f>
        <v>0</v>
      </c>
      <c r="U72" s="322">
        <f>IF(U$5=0,0,U$5/TRE_fec!U$5)</f>
        <v>0</v>
      </c>
      <c r="V72" s="322">
        <f>IF(V$5=0,0,V$5/TRE_fec!V$5)</f>
        <v>0</v>
      </c>
      <c r="W72" s="322">
        <f>IF(W$5=0,0,W$5/TRE_fec!W$5)</f>
        <v>0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</v>
      </c>
      <c r="C77" s="334">
        <f>IF(C$10=0,0,C$10/TRE_fec!C$10)</f>
        <v>0</v>
      </c>
      <c r="D77" s="334">
        <f>IF(D$10=0,0,D$10/TRE_fec!D$10)</f>
        <v>0</v>
      </c>
      <c r="E77" s="334">
        <f>IF(E$10=0,0,E$10/TRE_fec!E$10)</f>
        <v>0</v>
      </c>
      <c r="F77" s="334">
        <f>IF(F$10=0,0,F$10/TRE_fec!F$10)</f>
        <v>0</v>
      </c>
      <c r="G77" s="334">
        <f>IF(G$10=0,0,G$10/TRE_fec!G$10)</f>
        <v>0</v>
      </c>
      <c r="H77" s="334">
        <f>IF(H$10=0,0,H$10/TRE_fec!H$10)</f>
        <v>0</v>
      </c>
      <c r="I77" s="334">
        <f>IF(I$10=0,0,I$10/TRE_fec!I$10)</f>
        <v>0</v>
      </c>
      <c r="J77" s="334">
        <f>IF(J$10=0,0,J$10/TRE_fec!J$10)</f>
        <v>0</v>
      </c>
      <c r="K77" s="334">
        <f>IF(K$10=0,0,K$10/TRE_fec!K$10)</f>
        <v>0</v>
      </c>
      <c r="L77" s="334">
        <f>IF(L$10=0,0,L$10/TRE_fec!L$10)</f>
        <v>0</v>
      </c>
      <c r="M77" s="334">
        <f>IF(M$10=0,0,M$10/TRE_fec!M$10)</f>
        <v>0</v>
      </c>
      <c r="N77" s="334">
        <f>IF(N$10=0,0,N$10/TRE_fec!N$10)</f>
        <v>0</v>
      </c>
      <c r="O77" s="334">
        <f>IF(O$10=0,0,O$10/TRE_fec!O$10)</f>
        <v>0</v>
      </c>
      <c r="P77" s="334">
        <f>IF(P$10=0,0,P$10/TRE_fec!P$10)</f>
        <v>0</v>
      </c>
      <c r="Q77" s="334">
        <f>IF(Q$10=0,0,Q$10/TRE_fec!Q$10)</f>
        <v>0</v>
      </c>
      <c r="R77" s="334">
        <f>IF(R$10=0,0,R$10/TRE_fec!R$10)</f>
        <v>0</v>
      </c>
      <c r="S77" s="334">
        <f>IF(S$10=0,0,S$10/TRE_fec!S$10)</f>
        <v>0</v>
      </c>
      <c r="T77" s="334">
        <f>IF(T$10=0,0,T$10/TRE_fec!T$10)</f>
        <v>0</v>
      </c>
      <c r="U77" s="334">
        <f>IF(U$10=0,0,U$10/TRE_fec!U$10)</f>
        <v>0</v>
      </c>
      <c r="V77" s="334">
        <f>IF(V$10=0,0,V$10/TRE_fec!V$10)</f>
        <v>0</v>
      </c>
      <c r="W77" s="334">
        <f>IF(W$10=0,0,W$10/TRE_fec!W$10)</f>
        <v>0</v>
      </c>
      <c r="DA77" s="68"/>
    </row>
    <row r="78" spans="1:105" ht="12" customHeight="1" x14ac:dyDescent="0.25">
      <c r="A78" s="203" t="s">
        <v>2405</v>
      </c>
      <c r="B78" s="350">
        <f>IF(B$16=0,0,B$16/TRE_fec!B$16)</f>
        <v>0</v>
      </c>
      <c r="C78" s="350">
        <f>IF(C$16=0,0,C$16/TRE_fec!C$16)</f>
        <v>0</v>
      </c>
      <c r="D78" s="350">
        <f>IF(D$16=0,0,D$16/TRE_fec!D$16)</f>
        <v>0</v>
      </c>
      <c r="E78" s="350">
        <f>IF(E$16=0,0,E$16/TRE_fec!E$16)</f>
        <v>0</v>
      </c>
      <c r="F78" s="350">
        <f>IF(F$16=0,0,F$16/TRE_fec!F$16)</f>
        <v>0</v>
      </c>
      <c r="G78" s="350">
        <f>IF(G$16=0,0,G$16/TRE_fec!G$16)</f>
        <v>0</v>
      </c>
      <c r="H78" s="350">
        <f>IF(H$16=0,0,H$16/TRE_fec!H$16)</f>
        <v>0</v>
      </c>
      <c r="I78" s="350">
        <f>IF(I$16=0,0,I$16/TRE_fec!I$16)</f>
        <v>0</v>
      </c>
      <c r="J78" s="350">
        <f>IF(J$16=0,0,J$16/TRE_fec!J$16)</f>
        <v>0</v>
      </c>
      <c r="K78" s="350">
        <f>IF(K$16=0,0,K$16/TRE_fec!K$16)</f>
        <v>0</v>
      </c>
      <c r="L78" s="350">
        <f>IF(L$16=0,0,L$16/TRE_fec!L$16)</f>
        <v>0</v>
      </c>
      <c r="M78" s="350">
        <f>IF(M$16=0,0,M$16/TRE_fec!M$16)</f>
        <v>0</v>
      </c>
      <c r="N78" s="350">
        <f>IF(N$16=0,0,N$16/TRE_fec!N$16)</f>
        <v>0</v>
      </c>
      <c r="O78" s="350">
        <f>IF(O$16=0,0,O$16/TRE_fec!O$16)</f>
        <v>0</v>
      </c>
      <c r="P78" s="350">
        <f>IF(P$16=0,0,P$16/TRE_fec!P$16)</f>
        <v>0</v>
      </c>
      <c r="Q78" s="350">
        <f>IF(Q$16=0,0,Q$16/TRE_fec!Q$16)</f>
        <v>0</v>
      </c>
      <c r="R78" s="350">
        <f>IF(R$16=0,0,R$16/TRE_fec!R$16)</f>
        <v>0</v>
      </c>
      <c r="S78" s="350">
        <f>IF(S$16=0,0,S$16/TRE_fec!S$16)</f>
        <v>0</v>
      </c>
      <c r="T78" s="350">
        <f>IF(T$16=0,0,T$16/TRE_fec!T$16)</f>
        <v>0</v>
      </c>
      <c r="U78" s="350">
        <f>IF(U$16=0,0,U$16/TRE_fec!U$16)</f>
        <v>0</v>
      </c>
      <c r="V78" s="350">
        <f>IF(V$16=0,0,V$16/TRE_fec!V$16)</f>
        <v>0</v>
      </c>
      <c r="W78" s="350">
        <f>IF(W$16=0,0,W$16/TRE_fec!W$16)</f>
        <v>0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0</v>
      </c>
      <c r="C79" s="350">
        <f>IF(C$24=0,0,C$24/TRE_fec!C$24)</f>
        <v>0</v>
      </c>
      <c r="D79" s="350">
        <f>IF(D$24=0,0,D$24/TRE_fec!D$24)</f>
        <v>0</v>
      </c>
      <c r="E79" s="350">
        <f>IF(E$24=0,0,E$24/TRE_fec!E$24)</f>
        <v>0</v>
      </c>
      <c r="F79" s="350">
        <f>IF(F$24=0,0,F$24/TRE_fec!F$24)</f>
        <v>0</v>
      </c>
      <c r="G79" s="350">
        <f>IF(G$24=0,0,G$24/TRE_fec!G$24)</f>
        <v>0</v>
      </c>
      <c r="H79" s="350">
        <f>IF(H$24=0,0,H$24/TRE_fec!H$24)</f>
        <v>0</v>
      </c>
      <c r="I79" s="350">
        <f>IF(I$24=0,0,I$24/TRE_fec!I$24)</f>
        <v>0</v>
      </c>
      <c r="J79" s="350">
        <f>IF(J$24=0,0,J$24/TRE_fec!J$24)</f>
        <v>0</v>
      </c>
      <c r="K79" s="350">
        <f>IF(K$24=0,0,K$24/TRE_fec!K$24)</f>
        <v>0</v>
      </c>
      <c r="L79" s="350">
        <f>IF(L$24=0,0,L$24/TRE_fec!L$24)</f>
        <v>0</v>
      </c>
      <c r="M79" s="350">
        <f>IF(M$24=0,0,M$24/TRE_fec!M$24)</f>
        <v>0</v>
      </c>
      <c r="N79" s="350">
        <f>IF(N$24=0,0,N$24/TRE_fec!N$24)</f>
        <v>0</v>
      </c>
      <c r="O79" s="350">
        <f>IF(O$24=0,0,O$24/TRE_fec!O$24)</f>
        <v>0</v>
      </c>
      <c r="P79" s="350">
        <f>IF(P$24=0,0,P$24/TRE_fec!P$24)</f>
        <v>0</v>
      </c>
      <c r="Q79" s="350">
        <f>IF(Q$24=0,0,Q$24/TRE_fec!Q$24)</f>
        <v>0</v>
      </c>
      <c r="R79" s="350">
        <f>IF(R$24=0,0,R$24/TRE_fec!R$24)</f>
        <v>0</v>
      </c>
      <c r="S79" s="350">
        <f>IF(S$24=0,0,S$24/TRE_fec!S$24)</f>
        <v>0</v>
      </c>
      <c r="T79" s="350">
        <f>IF(T$24=0,0,T$24/TRE_fec!T$24)</f>
        <v>0</v>
      </c>
      <c r="U79" s="350">
        <f>IF(U$24=0,0,U$24/TRE_fec!U$24)</f>
        <v>0</v>
      </c>
      <c r="V79" s="350">
        <f>IF(V$24=0,0,V$24/TRE_fec!V$24)</f>
        <v>0</v>
      </c>
      <c r="W79" s="350">
        <f>IF(W$24=0,0,W$24/TRE_fec!W$24)</f>
        <v>0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0</v>
      </c>
      <c r="C80" s="350">
        <f>IF(C$27=0,0,C$27/TRE_fec!C$27)</f>
        <v>0</v>
      </c>
      <c r="D80" s="350">
        <f>IF(D$27=0,0,D$27/TRE_fec!D$27)</f>
        <v>0</v>
      </c>
      <c r="E80" s="350">
        <f>IF(E$27=0,0,E$27/TRE_fec!E$27)</f>
        <v>0</v>
      </c>
      <c r="F80" s="350">
        <f>IF(F$27=0,0,F$27/TRE_fec!F$27)</f>
        <v>0</v>
      </c>
      <c r="G80" s="350">
        <f>IF(G$27=0,0,G$27/TRE_fec!G$27)</f>
        <v>0</v>
      </c>
      <c r="H80" s="350">
        <f>IF(H$27=0,0,H$27/TRE_fec!H$27)</f>
        <v>0</v>
      </c>
      <c r="I80" s="350">
        <f>IF(I$27=0,0,I$27/TRE_fec!I$27)</f>
        <v>0</v>
      </c>
      <c r="J80" s="350">
        <f>IF(J$27=0,0,J$27/TRE_fec!J$27)</f>
        <v>0</v>
      </c>
      <c r="K80" s="350">
        <f>IF(K$27=0,0,K$27/TRE_fec!K$27)</f>
        <v>0</v>
      </c>
      <c r="L80" s="350">
        <f>IF(L$27=0,0,L$27/TRE_fec!L$27)</f>
        <v>0</v>
      </c>
      <c r="M80" s="350">
        <f>IF(M$27=0,0,M$27/TRE_fec!M$27)</f>
        <v>0</v>
      </c>
      <c r="N80" s="350">
        <f>IF(N$27=0,0,N$27/TRE_fec!N$27)</f>
        <v>0</v>
      </c>
      <c r="O80" s="350">
        <f>IF(O$27=0,0,O$27/TRE_fec!O$27)</f>
        <v>0</v>
      </c>
      <c r="P80" s="350">
        <f>IF(P$27=0,0,P$27/TRE_fec!P$27)</f>
        <v>0</v>
      </c>
      <c r="Q80" s="350">
        <f>IF(Q$27=0,0,Q$27/TRE_fec!Q$27)</f>
        <v>0</v>
      </c>
      <c r="R80" s="350">
        <f>IF(R$27=0,0,R$27/TRE_fec!R$27)</f>
        <v>0</v>
      </c>
      <c r="S80" s="350">
        <f>IF(S$27=0,0,S$27/TRE_fec!S$27)</f>
        <v>0</v>
      </c>
      <c r="T80" s="350">
        <f>IF(T$27=0,0,T$27/TRE_fec!T$27)</f>
        <v>0</v>
      </c>
      <c r="U80" s="350">
        <f>IF(U$27=0,0,U$27/TRE_fec!U$27)</f>
        <v>0</v>
      </c>
      <c r="V80" s="350">
        <f>IF(V$27=0,0,V$27/TRE_fec!V$27)</f>
        <v>0</v>
      </c>
      <c r="W80" s="350">
        <f>IF(W$27=0,0,W$27/TRE_fec!W$27)</f>
        <v>0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0</v>
      </c>
      <c r="C81" s="350">
        <f>IF(C$35=0,0,C$35/TRE_fec!C$35)</f>
        <v>0</v>
      </c>
      <c r="D81" s="350">
        <f>IF(D$35=0,0,D$35/TRE_fec!D$35)</f>
        <v>0</v>
      </c>
      <c r="E81" s="350">
        <f>IF(E$35=0,0,E$35/TRE_fec!E$35)</f>
        <v>0</v>
      </c>
      <c r="F81" s="350">
        <f>IF(F$35=0,0,F$35/TRE_fec!F$35)</f>
        <v>0</v>
      </c>
      <c r="G81" s="350">
        <f>IF(G$35=0,0,G$35/TRE_fec!G$35)</f>
        <v>0</v>
      </c>
      <c r="H81" s="350">
        <f>IF(H$35=0,0,H$35/TRE_fec!H$35)</f>
        <v>0</v>
      </c>
      <c r="I81" s="350">
        <f>IF(I$35=0,0,I$35/TRE_fec!I$35)</f>
        <v>0</v>
      </c>
      <c r="J81" s="350">
        <f>IF(J$35=0,0,J$35/TRE_fec!J$35)</f>
        <v>0</v>
      </c>
      <c r="K81" s="350">
        <f>IF(K$35=0,0,K$35/TRE_fec!K$35)</f>
        <v>0</v>
      </c>
      <c r="L81" s="350">
        <f>IF(L$35=0,0,L$35/TRE_fec!L$35)</f>
        <v>0</v>
      </c>
      <c r="M81" s="350">
        <f>IF(M$35=0,0,M$35/TRE_fec!M$35)</f>
        <v>0</v>
      </c>
      <c r="N81" s="350">
        <f>IF(N$35=0,0,N$35/TRE_fec!N$35)</f>
        <v>0</v>
      </c>
      <c r="O81" s="350">
        <f>IF(O$35=0,0,O$35/TRE_fec!O$35)</f>
        <v>0</v>
      </c>
      <c r="P81" s="350">
        <f>IF(P$35=0,0,P$35/TRE_fec!P$35)</f>
        <v>0</v>
      </c>
      <c r="Q81" s="350">
        <f>IF(Q$35=0,0,Q$35/TRE_fec!Q$35)</f>
        <v>0</v>
      </c>
      <c r="R81" s="350">
        <f>IF(R$35=0,0,R$35/TRE_fec!R$35)</f>
        <v>0</v>
      </c>
      <c r="S81" s="350">
        <f>IF(S$35=0,0,S$35/TRE_fec!S$35)</f>
        <v>0</v>
      </c>
      <c r="T81" s="350">
        <f>IF(T$35=0,0,T$35/TRE_fec!T$35)</f>
        <v>0</v>
      </c>
      <c r="U81" s="350">
        <f>IF(U$35=0,0,U$35/TRE_fec!U$35)</f>
        <v>0</v>
      </c>
      <c r="V81" s="350">
        <f>IF(V$35=0,0,V$35/TRE_fec!V$35)</f>
        <v>0</v>
      </c>
      <c r="W81" s="350">
        <f>IF(W$35=0,0,W$35/TRE_fec!W$35)</f>
        <v>0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IT: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85547.694753577089</v>
      </c>
      <c r="C3" s="205">
        <v>85751.593088740468</v>
      </c>
      <c r="D3" s="205">
        <v>83985.494690462627</v>
      </c>
      <c r="E3" s="205">
        <v>82842.527966344787</v>
      </c>
      <c r="F3" s="205">
        <v>84520.367015370226</v>
      </c>
      <c r="G3" s="205">
        <v>85002.179298953939</v>
      </c>
      <c r="H3" s="205">
        <v>90455.676445972524</v>
      </c>
      <c r="I3" s="205">
        <v>94951.333237800252</v>
      </c>
      <c r="J3" s="205">
        <v>92654.786456990638</v>
      </c>
      <c r="K3" s="205">
        <v>75954.519134600196</v>
      </c>
      <c r="L3" s="205">
        <v>81815.134553963901</v>
      </c>
      <c r="M3" s="205">
        <v>84057.261626396474</v>
      </c>
      <c r="N3" s="205">
        <v>81476.120522276906</v>
      </c>
      <c r="O3" s="205">
        <v>80407.935234186923</v>
      </c>
      <c r="P3" s="205">
        <v>81403.358378296602</v>
      </c>
      <c r="Q3" s="205">
        <v>82545.399999999994</v>
      </c>
      <c r="R3" s="205">
        <v>84595.041649745952</v>
      </c>
      <c r="S3" s="205">
        <v>86735.59328703249</v>
      </c>
      <c r="T3" s="205">
        <v>89878.659907170426</v>
      </c>
      <c r="U3" s="205">
        <v>90015.722815445013</v>
      </c>
      <c r="V3" s="205">
        <v>81639.835125787649</v>
      </c>
      <c r="W3" s="205">
        <v>93769.844626794133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147554.77995299999</v>
      </c>
      <c r="C5" s="205">
        <v>143758.09455896789</v>
      </c>
      <c r="D5" s="205">
        <v>143801.94748167819</v>
      </c>
      <c r="E5" s="205">
        <v>131324.33004348769</v>
      </c>
      <c r="F5" s="205">
        <v>132004.24837737589</v>
      </c>
      <c r="G5" s="205">
        <v>132775.61080018309</v>
      </c>
      <c r="H5" s="205">
        <v>141125.71566330851</v>
      </c>
      <c r="I5" s="205">
        <v>147312.96905226231</v>
      </c>
      <c r="J5" s="205">
        <v>136516.1695990205</v>
      </c>
      <c r="K5" s="205">
        <v>103919.7850103817</v>
      </c>
      <c r="L5" s="205">
        <v>109740.6617793414</v>
      </c>
      <c r="M5" s="205">
        <v>111896.8946136533</v>
      </c>
      <c r="N5" s="205">
        <v>106673.1991218921</v>
      </c>
      <c r="O5" s="205">
        <v>99898.133340605069</v>
      </c>
      <c r="P5" s="205">
        <v>105052.32400472859</v>
      </c>
      <c r="Q5" s="205">
        <v>109944.46427667449</v>
      </c>
      <c r="R5" s="205">
        <v>112395.69859043859</v>
      </c>
      <c r="S5" s="205">
        <v>116233.90802224309</v>
      </c>
      <c r="T5" s="205">
        <v>118342.7501461439</v>
      </c>
      <c r="U5" s="205">
        <v>120216.4893864825</v>
      </c>
      <c r="V5" s="205">
        <v>112198.2231688678</v>
      </c>
      <c r="W5" s="205">
        <v>124767.0576384789</v>
      </c>
      <c r="DA5" s="112" t="s">
        <v>2527</v>
      </c>
    </row>
    <row r="6" spans="1:105" ht="12" customHeight="1" x14ac:dyDescent="0.25">
      <c r="A6" s="154" t="s">
        <v>2114</v>
      </c>
      <c r="B6" s="340">
        <v>184443.47494124991</v>
      </c>
      <c r="C6" s="340">
        <v>175221.3011941874</v>
      </c>
      <c r="D6" s="340">
        <v>165999.12744712489</v>
      </c>
      <c r="E6" s="340">
        <v>165999.12744712489</v>
      </c>
      <c r="F6" s="340">
        <v>156776.95370006241</v>
      </c>
      <c r="G6" s="340">
        <v>156776.95370006241</v>
      </c>
      <c r="H6" s="340">
        <v>156776.95370006241</v>
      </c>
      <c r="I6" s="340">
        <v>156776.95370006241</v>
      </c>
      <c r="J6" s="340">
        <v>156776.95370006241</v>
      </c>
      <c r="K6" s="340">
        <v>147554.7799529999</v>
      </c>
      <c r="L6" s="340">
        <v>138332.60620593739</v>
      </c>
      <c r="M6" s="340">
        <v>138332.60620593739</v>
      </c>
      <c r="N6" s="340">
        <v>129110.4324588749</v>
      </c>
      <c r="O6" s="340">
        <v>119888.25871181241</v>
      </c>
      <c r="P6" s="340">
        <v>119888.25871181241</v>
      </c>
      <c r="Q6" s="340">
        <v>119888.25871181241</v>
      </c>
      <c r="R6" s="340">
        <v>119888.25871181241</v>
      </c>
      <c r="S6" s="340">
        <v>129110.4324588749</v>
      </c>
      <c r="T6" s="340">
        <v>129110.4324588749</v>
      </c>
      <c r="U6" s="340">
        <v>129110.4324588749</v>
      </c>
      <c r="V6" s="340">
        <v>129110.4324588749</v>
      </c>
      <c r="W6" s="340">
        <v>138332.60620593739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9222.1737470624976</v>
      </c>
      <c r="I7" s="342">
        <v>9222.1737470624976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9222.1737470624976</v>
      </c>
      <c r="R7" s="342">
        <v>9222.1737470624976</v>
      </c>
      <c r="S7" s="342">
        <v>9222.1737470624976</v>
      </c>
      <c r="T7" s="342">
        <v>9222.1737470624976</v>
      </c>
      <c r="U7" s="342">
        <v>9222.1737470624976</v>
      </c>
      <c r="V7" s="342">
        <v>0</v>
      </c>
      <c r="W7" s="342">
        <v>18444.347494124999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9222.1737470625085</v>
      </c>
      <c r="D8" s="344">
        <f t="shared" si="0"/>
        <v>9222.1737470625085</v>
      </c>
      <c r="E8" s="344">
        <f t="shared" si="0"/>
        <v>0</v>
      </c>
      <c r="F8" s="344">
        <f t="shared" si="0"/>
        <v>9222.1737470624794</v>
      </c>
      <c r="G8" s="344">
        <f t="shared" si="0"/>
        <v>0</v>
      </c>
      <c r="H8" s="344">
        <f t="shared" si="0"/>
        <v>9222.1737470625085</v>
      </c>
      <c r="I8" s="344">
        <f t="shared" si="0"/>
        <v>9222.1737470625085</v>
      </c>
      <c r="J8" s="344">
        <f t="shared" si="0"/>
        <v>0</v>
      </c>
      <c r="K8" s="344">
        <f t="shared" si="0"/>
        <v>9222.1737470625085</v>
      </c>
      <c r="L8" s="344">
        <f t="shared" si="0"/>
        <v>9222.1737470625085</v>
      </c>
      <c r="M8" s="344">
        <f t="shared" si="0"/>
        <v>0</v>
      </c>
      <c r="N8" s="344">
        <f t="shared" si="0"/>
        <v>9222.1737470624939</v>
      </c>
      <c r="O8" s="344">
        <f t="shared" si="0"/>
        <v>9222.1737470624939</v>
      </c>
      <c r="P8" s="344">
        <f t="shared" si="0"/>
        <v>0</v>
      </c>
      <c r="Q8" s="344">
        <f t="shared" si="0"/>
        <v>9222.1737470624939</v>
      </c>
      <c r="R8" s="344">
        <f t="shared" si="0"/>
        <v>9222.1737470624939</v>
      </c>
      <c r="S8" s="344">
        <f t="shared" si="0"/>
        <v>0</v>
      </c>
      <c r="T8" s="344">
        <f t="shared" si="0"/>
        <v>9222.1737470624939</v>
      </c>
      <c r="U8" s="344">
        <f t="shared" si="0"/>
        <v>9222.1737470624939</v>
      </c>
      <c r="V8" s="344">
        <f t="shared" si="0"/>
        <v>0</v>
      </c>
      <c r="W8" s="344">
        <f t="shared" si="0"/>
        <v>9222.1737470625085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36888.694988249918</v>
      </c>
      <c r="C9" s="345">
        <f t="shared" si="1"/>
        <v>31463.206635219511</v>
      </c>
      <c r="D9" s="345">
        <f t="shared" si="1"/>
        <v>22197.179965446703</v>
      </c>
      <c r="E9" s="345">
        <f t="shared" si="1"/>
        <v>34674.797403637203</v>
      </c>
      <c r="F9" s="345">
        <f t="shared" si="1"/>
        <v>24772.705322686525</v>
      </c>
      <c r="G9" s="345">
        <f t="shared" si="1"/>
        <v>24001.342899879324</v>
      </c>
      <c r="H9" s="345">
        <f t="shared" si="1"/>
        <v>15651.238036753901</v>
      </c>
      <c r="I9" s="345">
        <f t="shared" si="1"/>
        <v>9463.9846478000982</v>
      </c>
      <c r="J9" s="345">
        <f t="shared" si="1"/>
        <v>20260.784101041907</v>
      </c>
      <c r="K9" s="345">
        <f t="shared" si="1"/>
        <v>43634.994942618199</v>
      </c>
      <c r="L9" s="345">
        <f t="shared" si="1"/>
        <v>28591.94442659599</v>
      </c>
      <c r="M9" s="345">
        <f t="shared" si="1"/>
        <v>26435.711592284089</v>
      </c>
      <c r="N9" s="345">
        <f t="shared" si="1"/>
        <v>22437.233336982797</v>
      </c>
      <c r="O9" s="345">
        <f t="shared" si="1"/>
        <v>19990.125371207338</v>
      </c>
      <c r="P9" s="345">
        <f t="shared" si="1"/>
        <v>14835.934707083812</v>
      </c>
      <c r="Q9" s="345">
        <f t="shared" si="1"/>
        <v>9943.7944351379119</v>
      </c>
      <c r="R9" s="345">
        <f t="shared" si="1"/>
        <v>7492.5601213738119</v>
      </c>
      <c r="S9" s="345">
        <f t="shared" si="1"/>
        <v>12876.524436631807</v>
      </c>
      <c r="T9" s="345">
        <f t="shared" si="1"/>
        <v>10767.682312731005</v>
      </c>
      <c r="U9" s="345">
        <f t="shared" si="1"/>
        <v>8893.9430723924015</v>
      </c>
      <c r="V9" s="345">
        <f t="shared" si="1"/>
        <v>16912.2092900071</v>
      </c>
      <c r="W9" s="345">
        <f t="shared" si="1"/>
        <v>13565.548567458492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4723.7725709372307</v>
      </c>
      <c r="C12" s="212">
        <v>4813.2067067927755</v>
      </c>
      <c r="D12" s="212">
        <v>4874.6458297506442</v>
      </c>
      <c r="E12" s="212">
        <v>4945.0941530524487</v>
      </c>
      <c r="F12" s="212">
        <v>4870.5838349097157</v>
      </c>
      <c r="G12" s="212">
        <v>4793.880825451417</v>
      </c>
      <c r="H12" s="212">
        <v>4791.0265692175399</v>
      </c>
      <c r="I12" s="212">
        <v>4751.0675838349098</v>
      </c>
      <c r="J12" s="212">
        <v>4654.612123817712</v>
      </c>
      <c r="K12" s="212">
        <v>3734.8882201203778</v>
      </c>
      <c r="L12" s="212">
        <v>3896.517454858124</v>
      </c>
      <c r="M12" s="212">
        <v>3678.7857265692169</v>
      </c>
      <c r="N12" s="212">
        <v>3489.337919174548</v>
      </c>
      <c r="O12" s="212">
        <v>3356.116852966466</v>
      </c>
      <c r="P12" s="212">
        <v>3314.9230438521058</v>
      </c>
      <c r="Q12" s="212">
        <v>3356.7663800515902</v>
      </c>
      <c r="R12" s="212">
        <v>3408.837231298367</v>
      </c>
      <c r="S12" s="212">
        <v>3501.6305245055878</v>
      </c>
      <c r="T12" s="212">
        <v>3477.0089423903692</v>
      </c>
      <c r="U12" s="212">
        <v>3495.7809974204638</v>
      </c>
      <c r="V12" s="212">
        <v>3278.2550300945841</v>
      </c>
      <c r="W12" s="212">
        <v>3683.0307565074399</v>
      </c>
      <c r="DA12" s="109" t="s">
        <v>2530</v>
      </c>
    </row>
    <row r="13" spans="1:105" ht="12" customHeight="1" x14ac:dyDescent="0.25">
      <c r="A13" s="24" t="s">
        <v>30</v>
      </c>
      <c r="B13" s="215">
        <v>68.233791917454852</v>
      </c>
      <c r="C13" s="215">
        <v>63.961392949269133</v>
      </c>
      <c r="D13" s="215">
        <v>46.292519346517622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706.20515907136712</v>
      </c>
      <c r="C14" s="206">
        <f t="shared" si="2"/>
        <v>761.41212381771277</v>
      </c>
      <c r="D14" s="206">
        <f t="shared" si="2"/>
        <v>772.69982803095434</v>
      </c>
      <c r="E14" s="206">
        <f t="shared" si="2"/>
        <v>786.02278589853813</v>
      </c>
      <c r="F14" s="206">
        <f t="shared" si="2"/>
        <v>737.79982803095436</v>
      </c>
      <c r="G14" s="206">
        <f t="shared" si="2"/>
        <v>682.72192605331031</v>
      </c>
      <c r="H14" s="206">
        <f t="shared" si="2"/>
        <v>689.56723989681848</v>
      </c>
      <c r="I14" s="206">
        <f t="shared" si="2"/>
        <v>633.90653482373159</v>
      </c>
      <c r="J14" s="206">
        <f t="shared" si="2"/>
        <v>653.29131556319862</v>
      </c>
      <c r="K14" s="206">
        <f t="shared" si="2"/>
        <v>460.46147893379185</v>
      </c>
      <c r="L14" s="206">
        <f t="shared" si="2"/>
        <v>401.27050730868433</v>
      </c>
      <c r="M14" s="206">
        <f t="shared" si="2"/>
        <v>307.18925193465174</v>
      </c>
      <c r="N14" s="206">
        <f t="shared" si="2"/>
        <v>273.91805674978497</v>
      </c>
      <c r="O14" s="206">
        <f t="shared" si="2"/>
        <v>252.15434221840067</v>
      </c>
      <c r="P14" s="206">
        <f t="shared" si="2"/>
        <v>265.59183147033536</v>
      </c>
      <c r="Q14" s="206">
        <f t="shared" si="2"/>
        <v>278.53250214961298</v>
      </c>
      <c r="R14" s="206">
        <f t="shared" si="2"/>
        <v>295.01762682717117</v>
      </c>
      <c r="S14" s="206">
        <f t="shared" si="2"/>
        <v>251.63181427343073</v>
      </c>
      <c r="T14" s="206">
        <f t="shared" si="2"/>
        <v>260.05064488392082</v>
      </c>
      <c r="U14" s="206">
        <f t="shared" si="2"/>
        <v>222.80146173688732</v>
      </c>
      <c r="V14" s="206">
        <f t="shared" si="2"/>
        <v>196.68658641444543</v>
      </c>
      <c r="W14" s="206">
        <f t="shared" si="2"/>
        <v>207.26173688736034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96.684780739466888</v>
      </c>
      <c r="C16" s="206">
        <v>95.58615649183146</v>
      </c>
      <c r="D16" s="206">
        <v>86.796560619088552</v>
      </c>
      <c r="E16" s="206">
        <v>84.599226139294927</v>
      </c>
      <c r="F16" s="206">
        <v>81.303181427343077</v>
      </c>
      <c r="G16" s="206">
        <v>80.204471195184865</v>
      </c>
      <c r="H16" s="206">
        <v>81.303181427343077</v>
      </c>
      <c r="I16" s="206">
        <v>82.40180567497849</v>
      </c>
      <c r="J16" s="206">
        <v>65.921496130696468</v>
      </c>
      <c r="K16" s="206">
        <v>60.428030954428202</v>
      </c>
      <c r="L16" s="206">
        <v>76.908340498710217</v>
      </c>
      <c r="M16" s="206">
        <v>59.329320722269991</v>
      </c>
      <c r="N16" s="206">
        <v>50.539810834049867</v>
      </c>
      <c r="O16" s="206">
        <v>45.0463456577816</v>
      </c>
      <c r="P16" s="206">
        <v>34.059415305245047</v>
      </c>
      <c r="Q16" s="206">
        <v>38.454170249355109</v>
      </c>
      <c r="R16" s="206">
        <v>38.454170249355109</v>
      </c>
      <c r="S16" s="206">
        <v>45.0463456577816</v>
      </c>
      <c r="T16" s="206">
        <v>46.145055889939812</v>
      </c>
      <c r="U16" s="206">
        <v>48.158899398108332</v>
      </c>
      <c r="V16" s="206">
        <v>37.735683576956141</v>
      </c>
      <c r="W16" s="206">
        <v>30.594153052450562</v>
      </c>
      <c r="DA16" s="71" t="s">
        <v>2533</v>
      </c>
    </row>
    <row r="17" spans="1:105" ht="12" customHeight="1" x14ac:dyDescent="0.25">
      <c r="A17" s="18" t="s">
        <v>69</v>
      </c>
      <c r="B17" s="206">
        <v>115.9931212381771</v>
      </c>
      <c r="C17" s="206">
        <v>114.97566638005161</v>
      </c>
      <c r="D17" s="206">
        <v>110.9056749785039</v>
      </c>
      <c r="E17" s="206">
        <v>134.30782459157351</v>
      </c>
      <c r="F17" s="206">
        <v>149.57007738607049</v>
      </c>
      <c r="G17" s="206">
        <v>124.1330180567498</v>
      </c>
      <c r="H17" s="206">
        <v>99.713413585554591</v>
      </c>
      <c r="I17" s="206">
        <v>136.3428202923474</v>
      </c>
      <c r="J17" s="206">
        <v>122.0980223559759</v>
      </c>
      <c r="K17" s="206">
        <v>112.9406706792777</v>
      </c>
      <c r="L17" s="206">
        <v>141.43018056749781</v>
      </c>
      <c r="M17" s="206">
        <v>105.81831470335339</v>
      </c>
      <c r="N17" s="206">
        <v>75.293809114359419</v>
      </c>
      <c r="O17" s="206">
        <v>83.433619948409273</v>
      </c>
      <c r="P17" s="206">
        <v>94.625967325881334</v>
      </c>
      <c r="Q17" s="206">
        <v>97.678417884780728</v>
      </c>
      <c r="R17" s="206">
        <v>99.713413585554591</v>
      </c>
      <c r="S17" s="206">
        <v>95.64342218400688</v>
      </c>
      <c r="T17" s="206">
        <v>109.88822012037831</v>
      </c>
      <c r="U17" s="206">
        <v>104.5668099742046</v>
      </c>
      <c r="V17" s="206">
        <v>103.22570937231301</v>
      </c>
      <c r="W17" s="206">
        <v>110.62588134135861</v>
      </c>
      <c r="DA17" s="71" t="s">
        <v>2534</v>
      </c>
    </row>
    <row r="18" spans="1:105" ht="12" customHeight="1" x14ac:dyDescent="0.25">
      <c r="A18" s="18" t="s">
        <v>70</v>
      </c>
      <c r="B18" s="206">
        <v>429.92261392949268</v>
      </c>
      <c r="C18" s="206">
        <v>487.24565778159928</v>
      </c>
      <c r="D18" s="206">
        <v>517.8178847807394</v>
      </c>
      <c r="E18" s="206">
        <v>513.99638865004295</v>
      </c>
      <c r="F18" s="206">
        <v>453.80722269991401</v>
      </c>
      <c r="G18" s="206">
        <v>423.23490971625102</v>
      </c>
      <c r="H18" s="206">
        <v>447.11951848667229</v>
      </c>
      <c r="I18" s="206">
        <v>363.04574376612197</v>
      </c>
      <c r="J18" s="206">
        <v>419.41341358555462</v>
      </c>
      <c r="K18" s="206">
        <v>247.4443680137575</v>
      </c>
      <c r="L18" s="206">
        <v>130.887532244196</v>
      </c>
      <c r="M18" s="206">
        <v>99.359931212381767</v>
      </c>
      <c r="N18" s="206">
        <v>113.6906276870163</v>
      </c>
      <c r="O18" s="206">
        <v>94.58297506448838</v>
      </c>
      <c r="P18" s="206">
        <v>109.8691315563199</v>
      </c>
      <c r="Q18" s="206">
        <v>119.4229578675838</v>
      </c>
      <c r="R18" s="206">
        <v>132.79828030954431</v>
      </c>
      <c r="S18" s="206">
        <v>88.992089423903693</v>
      </c>
      <c r="T18" s="206">
        <v>83.118400687876175</v>
      </c>
      <c r="U18" s="206">
        <v>51.955631986242473</v>
      </c>
      <c r="V18" s="206">
        <v>39.585382631126393</v>
      </c>
      <c r="W18" s="206">
        <v>45.417024935511613</v>
      </c>
      <c r="DA18" s="71" t="s">
        <v>2535</v>
      </c>
    </row>
    <row r="19" spans="1:105" ht="12" customHeight="1" x14ac:dyDescent="0.25">
      <c r="A19" s="18" t="s">
        <v>34</v>
      </c>
      <c r="B19" s="206">
        <v>63.604643164230453</v>
      </c>
      <c r="C19" s="206">
        <v>63.604643164230453</v>
      </c>
      <c r="D19" s="206">
        <v>57.179707652622533</v>
      </c>
      <c r="E19" s="206">
        <v>53.119346517626823</v>
      </c>
      <c r="F19" s="206">
        <v>53.11934651762683</v>
      </c>
      <c r="G19" s="206">
        <v>55.149527085124667</v>
      </c>
      <c r="H19" s="206">
        <v>61.431126397248498</v>
      </c>
      <c r="I19" s="206">
        <v>52.116165090283737</v>
      </c>
      <c r="J19" s="206">
        <v>45.858383490971619</v>
      </c>
      <c r="K19" s="206">
        <v>39.648409286328459</v>
      </c>
      <c r="L19" s="206">
        <v>52.044453998280311</v>
      </c>
      <c r="M19" s="206">
        <v>42.681685296646613</v>
      </c>
      <c r="N19" s="206">
        <v>34.393809114359406</v>
      </c>
      <c r="O19" s="206">
        <v>29.0914015477214</v>
      </c>
      <c r="P19" s="206">
        <v>27.03731728288907</v>
      </c>
      <c r="Q19" s="206">
        <v>22.976956147893372</v>
      </c>
      <c r="R19" s="206">
        <v>24.051762682717111</v>
      </c>
      <c r="S19" s="206">
        <v>21.9499570077386</v>
      </c>
      <c r="T19" s="206">
        <v>20.89896818572657</v>
      </c>
      <c r="U19" s="206">
        <v>18.120120378331901</v>
      </c>
      <c r="V19" s="206">
        <v>16.139810834049872</v>
      </c>
      <c r="W19" s="206">
        <v>20.624677558039561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2190.8641444539981</v>
      </c>
      <c r="C20" s="206">
        <f t="shared" si="3"/>
        <v>2195.7437661220979</v>
      </c>
      <c r="D20" s="206">
        <f t="shared" si="3"/>
        <v>2195.7222699914009</v>
      </c>
      <c r="E20" s="206">
        <f t="shared" si="3"/>
        <v>2239.208942390369</v>
      </c>
      <c r="F20" s="206">
        <f t="shared" si="3"/>
        <v>2129.14875322442</v>
      </c>
      <c r="G20" s="206">
        <f t="shared" si="3"/>
        <v>2062.98366294067</v>
      </c>
      <c r="H20" s="206">
        <f t="shared" si="3"/>
        <v>2004.44969905417</v>
      </c>
      <c r="I20" s="206">
        <f t="shared" si="3"/>
        <v>2048.559759243336</v>
      </c>
      <c r="J20" s="206">
        <f t="shared" si="3"/>
        <v>1990.778159931212</v>
      </c>
      <c r="K20" s="206">
        <f t="shared" si="3"/>
        <v>1613.349097162511</v>
      </c>
      <c r="L20" s="206">
        <f t="shared" si="3"/>
        <v>1640.068787618228</v>
      </c>
      <c r="M20" s="206">
        <f t="shared" si="3"/>
        <v>1490.3267411865861</v>
      </c>
      <c r="N20" s="206">
        <f t="shared" si="3"/>
        <v>1451.934651762683</v>
      </c>
      <c r="O20" s="206">
        <f t="shared" si="3"/>
        <v>1386.6079105760959</v>
      </c>
      <c r="P20" s="206">
        <f t="shared" si="3"/>
        <v>1354.0842648323301</v>
      </c>
      <c r="Q20" s="206">
        <f t="shared" si="3"/>
        <v>1333.383490971625</v>
      </c>
      <c r="R20" s="206">
        <f t="shared" si="3"/>
        <v>1347.6784178847811</v>
      </c>
      <c r="S20" s="206">
        <f t="shared" si="3"/>
        <v>1419.5431642304379</v>
      </c>
      <c r="T20" s="206">
        <f t="shared" si="3"/>
        <v>1365.239122957867</v>
      </c>
      <c r="U20" s="206">
        <f t="shared" si="3"/>
        <v>1325.213413585554</v>
      </c>
      <c r="V20" s="206">
        <f t="shared" si="3"/>
        <v>1231.507308684437</v>
      </c>
      <c r="W20" s="206">
        <f t="shared" si="3"/>
        <v>1461.0582115219261</v>
      </c>
      <c r="DA20" s="71"/>
    </row>
    <row r="21" spans="1:105" ht="12" customHeight="1" x14ac:dyDescent="0.25">
      <c r="A21" s="18" t="s">
        <v>72</v>
      </c>
      <c r="B21" s="206">
        <v>2190.8641444539981</v>
      </c>
      <c r="C21" s="206">
        <v>2195.7437661220979</v>
      </c>
      <c r="D21" s="206">
        <v>2195.7222699914009</v>
      </c>
      <c r="E21" s="206">
        <v>2239.208942390369</v>
      </c>
      <c r="F21" s="206">
        <v>2129.14875322442</v>
      </c>
      <c r="G21" s="206">
        <v>2062.98366294067</v>
      </c>
      <c r="H21" s="206">
        <v>2004.44969905417</v>
      </c>
      <c r="I21" s="206">
        <v>2048.559759243336</v>
      </c>
      <c r="J21" s="206">
        <v>1990.778159931212</v>
      </c>
      <c r="K21" s="206">
        <v>1613.349097162511</v>
      </c>
      <c r="L21" s="206">
        <v>1640.068787618228</v>
      </c>
      <c r="M21" s="206">
        <v>1490.3267411865861</v>
      </c>
      <c r="N21" s="206">
        <v>1451.934651762683</v>
      </c>
      <c r="O21" s="206">
        <v>1386.6079105760959</v>
      </c>
      <c r="P21" s="206">
        <v>1354.0842648323301</v>
      </c>
      <c r="Q21" s="206">
        <v>1333.383490971625</v>
      </c>
      <c r="R21" s="206">
        <v>1347.6784178847811</v>
      </c>
      <c r="S21" s="206">
        <v>1419.5431642304379</v>
      </c>
      <c r="T21" s="206">
        <v>1365.239122957867</v>
      </c>
      <c r="U21" s="206">
        <v>1325.213413585554</v>
      </c>
      <c r="V21" s="206">
        <v>1231.507308684437</v>
      </c>
      <c r="W21" s="206">
        <v>1461.0582115219261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0.42992261392949271</v>
      </c>
      <c r="M23" s="206">
        <f t="shared" si="4"/>
        <v>0.47773000859845233</v>
      </c>
      <c r="N23" s="206">
        <f t="shared" si="4"/>
        <v>0.52545141874462586</v>
      </c>
      <c r="O23" s="206">
        <f t="shared" si="4"/>
        <v>0.57325881341358553</v>
      </c>
      <c r="P23" s="206">
        <f t="shared" si="4"/>
        <v>0.50154772141014614</v>
      </c>
      <c r="Q23" s="206">
        <f t="shared" si="4"/>
        <v>4.5380051590713668</v>
      </c>
      <c r="R23" s="206">
        <f t="shared" si="4"/>
        <v>5.135167669819432</v>
      </c>
      <c r="S23" s="206">
        <f t="shared" si="4"/>
        <v>5.21822871883061</v>
      </c>
      <c r="T23" s="206">
        <f t="shared" si="4"/>
        <v>5.8782459157351674</v>
      </c>
      <c r="U23" s="206">
        <f t="shared" si="4"/>
        <v>5.5803095442820281</v>
      </c>
      <c r="V23" s="206">
        <f t="shared" si="4"/>
        <v>5.7404987102321572</v>
      </c>
      <c r="W23" s="206">
        <f t="shared" si="4"/>
        <v>3.9498450714989124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0.42992261392949271</v>
      </c>
      <c r="M24" s="206">
        <v>0.47773000859845233</v>
      </c>
      <c r="N24" s="206">
        <v>0.52545141874462586</v>
      </c>
      <c r="O24" s="206">
        <v>0.57325881341358553</v>
      </c>
      <c r="P24" s="206">
        <v>0.50154772141014614</v>
      </c>
      <c r="Q24" s="206">
        <v>4.5380051590713668</v>
      </c>
      <c r="R24" s="206">
        <v>5.135167669819432</v>
      </c>
      <c r="S24" s="206">
        <v>5.21822871883061</v>
      </c>
      <c r="T24" s="206">
        <v>5.8782459157351674</v>
      </c>
      <c r="U24" s="206">
        <v>5.5803095442820281</v>
      </c>
      <c r="V24" s="206">
        <v>5.7404987102321572</v>
      </c>
      <c r="W24" s="206">
        <v>3.444368013757523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0.50547705774138918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22.809802235597591</v>
      </c>
      <c r="G30" s="206">
        <v>23.239724849527089</v>
      </c>
      <c r="H30" s="206">
        <v>26.84625967325881</v>
      </c>
      <c r="I30" s="206">
        <v>21.997678417884782</v>
      </c>
      <c r="J30" s="206">
        <v>21.806620808254511</v>
      </c>
      <c r="K30" s="206">
        <v>18.343336199484089</v>
      </c>
      <c r="L30" s="206">
        <v>20.18245915735168</v>
      </c>
      <c r="M30" s="206">
        <v>24.386156491831471</v>
      </c>
      <c r="N30" s="206">
        <v>22.54703353396388</v>
      </c>
      <c r="O30" s="206">
        <v>15.40558899398108</v>
      </c>
      <c r="P30" s="206">
        <v>15.3816852966466</v>
      </c>
      <c r="Q30" s="206">
        <v>25.437059329320721</v>
      </c>
      <c r="R30" s="206">
        <v>30.309544282029229</v>
      </c>
      <c r="S30" s="206">
        <v>29.151762682717109</v>
      </c>
      <c r="T30" s="206">
        <v>28.294411006018919</v>
      </c>
      <c r="U30" s="206">
        <v>81.493207222699908</v>
      </c>
      <c r="V30" s="206">
        <v>82.18116938950989</v>
      </c>
      <c r="W30" s="206">
        <v>33.864402407566637</v>
      </c>
      <c r="DA30" s="71" t="s">
        <v>2545</v>
      </c>
    </row>
    <row r="31" spans="1:105" ht="12" customHeight="1" x14ac:dyDescent="0.25">
      <c r="A31" s="21" t="s">
        <v>38</v>
      </c>
      <c r="B31" s="209">
        <v>1758.469475494411</v>
      </c>
      <c r="C31" s="209">
        <v>1792.089423903697</v>
      </c>
      <c r="D31" s="209">
        <v>1859.931212381771</v>
      </c>
      <c r="E31" s="209">
        <v>1919.8624247635421</v>
      </c>
      <c r="F31" s="209">
        <v>1980.825451418744</v>
      </c>
      <c r="G31" s="209">
        <v>2024.93551160791</v>
      </c>
      <c r="H31" s="209">
        <v>2070.1633705932932</v>
      </c>
      <c r="I31" s="209">
        <v>2046.603611349957</v>
      </c>
      <c r="J31" s="209">
        <v>1988.736027515047</v>
      </c>
      <c r="K31" s="209">
        <v>1642.734307824591</v>
      </c>
      <c r="L31" s="209">
        <v>1834.5657781599309</v>
      </c>
      <c r="M31" s="209">
        <v>1856.405846947549</v>
      </c>
      <c r="N31" s="209">
        <v>1740.4127257093719</v>
      </c>
      <c r="O31" s="209">
        <v>1701.3757523645741</v>
      </c>
      <c r="P31" s="209">
        <v>1679.3637145313839</v>
      </c>
      <c r="Q31" s="209">
        <v>1714.87532244196</v>
      </c>
      <c r="R31" s="209">
        <v>1730.6964746345659</v>
      </c>
      <c r="S31" s="209">
        <v>1796.0855546001719</v>
      </c>
      <c r="T31" s="209">
        <v>1817.5465176268269</v>
      </c>
      <c r="U31" s="209">
        <v>1860.6926053310401</v>
      </c>
      <c r="V31" s="209">
        <v>1762.139466895959</v>
      </c>
      <c r="W31" s="209">
        <v>1976.8965606190879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7636.4675658311207</v>
      </c>
      <c r="C33" s="205">
        <f>MAE_emi!C5</f>
        <v>7811.6864879261193</v>
      </c>
      <c r="D33" s="205">
        <f>MAE_emi!D5</f>
        <v>7786.5583840446743</v>
      </c>
      <c r="E33" s="205">
        <f>MAE_emi!E5</f>
        <v>7721.6289836376718</v>
      </c>
      <c r="F33" s="205">
        <f>MAE_emi!F5</f>
        <v>7306.7143593589117</v>
      </c>
      <c r="G33" s="205">
        <f>MAE_emi!G5</f>
        <v>6976.6408231181031</v>
      </c>
      <c r="H33" s="205">
        <f>MAE_emi!H5</f>
        <v>6862.0369827586319</v>
      </c>
      <c r="I33" s="205">
        <f>MAE_emi!I5</f>
        <v>6782.0388735586203</v>
      </c>
      <c r="J33" s="205">
        <f>MAE_emi!J5</f>
        <v>6722.8734434384742</v>
      </c>
      <c r="K33" s="205">
        <f>MAE_emi!K5</f>
        <v>5217.701911559212</v>
      </c>
      <c r="L33" s="205">
        <f>MAE_emi!L5</f>
        <v>5071.6468310389082</v>
      </c>
      <c r="M33" s="205">
        <f>MAE_emi!M5</f>
        <v>4433.2284257984757</v>
      </c>
      <c r="N33" s="205">
        <f>MAE_emi!N5</f>
        <v>4246.9666743584276</v>
      </c>
      <c r="O33" s="205">
        <f>MAE_emi!O5</f>
        <v>4027.186621078823</v>
      </c>
      <c r="P33" s="205">
        <f>MAE_emi!P5</f>
        <v>3999.8451826788369</v>
      </c>
      <c r="Q33" s="205">
        <f>MAE_emi!Q5</f>
        <v>4007.9717171988568</v>
      </c>
      <c r="R33" s="205">
        <f>MAE_emi!R5</f>
        <v>4094.21152547871</v>
      </c>
      <c r="S33" s="205">
        <f>MAE_emi!S5</f>
        <v>4120.2872629188623</v>
      </c>
      <c r="T33" s="205">
        <f>MAE_emi!T5</f>
        <v>4019.185883879074</v>
      </c>
      <c r="U33" s="205">
        <f>MAE_emi!U5</f>
        <v>3802.036585318825</v>
      </c>
      <c r="V33" s="205">
        <f>MAE_emi!V5</f>
        <v>3504.2983268389162</v>
      </c>
      <c r="W33" s="205">
        <f>MAE_emi!W5</f>
        <v>4063.052622599258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55.217999556203246</v>
      </c>
      <c r="C35" s="286">
        <f t="shared" si="5"/>
        <v>56.129647665108727</v>
      </c>
      <c r="D35" s="286">
        <f t="shared" si="5"/>
        <v>58.04152071398358</v>
      </c>
      <c r="E35" s="286">
        <f t="shared" si="5"/>
        <v>59.692699805846331</v>
      </c>
      <c r="F35" s="286">
        <f t="shared" si="5"/>
        <v>57.626155764609834</v>
      </c>
      <c r="G35" s="286">
        <f t="shared" si="5"/>
        <v>56.397151990553866</v>
      </c>
      <c r="H35" s="286">
        <f t="shared" si="5"/>
        <v>52.965460626223162</v>
      </c>
      <c r="I35" s="286">
        <f t="shared" si="5"/>
        <v>50.036870698130471</v>
      </c>
      <c r="J35" s="286">
        <f t="shared" si="5"/>
        <v>50.236067685270996</v>
      </c>
      <c r="K35" s="286">
        <f t="shared" si="5"/>
        <v>49.172692588596654</v>
      </c>
      <c r="L35" s="286">
        <f t="shared" si="5"/>
        <v>47.625876020384055</v>
      </c>
      <c r="M35" s="286">
        <f t="shared" si="5"/>
        <v>43.765234024872981</v>
      </c>
      <c r="N35" s="286">
        <f t="shared" si="5"/>
        <v>42.82651035428848</v>
      </c>
      <c r="O35" s="286">
        <f t="shared" si="5"/>
        <v>41.738627452524746</v>
      </c>
      <c r="P35" s="286">
        <f t="shared" si="5"/>
        <v>40.722190212927579</v>
      </c>
      <c r="Q35" s="286">
        <f t="shared" si="5"/>
        <v>40.665698876637471</v>
      </c>
      <c r="R35" s="286">
        <f t="shared" si="5"/>
        <v>40.295946013150335</v>
      </c>
      <c r="S35" s="286">
        <f t="shared" si="5"/>
        <v>40.371321527918845</v>
      </c>
      <c r="T35" s="286">
        <f t="shared" si="5"/>
        <v>38.685589504578019</v>
      </c>
      <c r="U35" s="286">
        <f t="shared" si="5"/>
        <v>38.835226647990133</v>
      </c>
      <c r="V35" s="286">
        <f t="shared" si="5"/>
        <v>40.155091262048359</v>
      </c>
      <c r="W35" s="286">
        <f t="shared" si="5"/>
        <v>39.277347330220891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</v>
      </c>
      <c r="D36" s="346">
        <f t="shared" si="6"/>
        <v>33.898329717486774</v>
      </c>
      <c r="E36" s="346">
        <f t="shared" si="6"/>
        <v>37.655582567334591</v>
      </c>
      <c r="F36" s="346">
        <f t="shared" si="6"/>
        <v>36.897174862021195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32.251522825185681</v>
      </c>
      <c r="J36" s="346">
        <f t="shared" si="6"/>
        <v>34.095683591836647</v>
      </c>
      <c r="K36" s="346">
        <f t="shared" si="6"/>
        <v>35.940107263956122</v>
      </c>
      <c r="L36" s="346">
        <f t="shared" si="6"/>
        <v>35.506597023197834</v>
      </c>
      <c r="M36" s="346">
        <f t="shared" si="6"/>
        <v>32.876566765065014</v>
      </c>
      <c r="N36" s="346">
        <f t="shared" si="6"/>
        <v>32.710539740983975</v>
      </c>
      <c r="O36" s="346">
        <f t="shared" si="6"/>
        <v>33.595391032219844</v>
      </c>
      <c r="P36" s="346">
        <f t="shared" si="6"/>
        <v>31.554971060924792</v>
      </c>
      <c r="Q36" s="346">
        <f t="shared" si="6"/>
        <v>30.531472431429656</v>
      </c>
      <c r="R36" s="346">
        <f t="shared" si="6"/>
        <v>30.328894023960039</v>
      </c>
      <c r="S36" s="346">
        <f t="shared" si="6"/>
        <v>30.125723070719594</v>
      </c>
      <c r="T36" s="346">
        <f t="shared" si="6"/>
        <v>29.380836072311482</v>
      </c>
      <c r="U36" s="346">
        <f t="shared" si="6"/>
        <v>29.079047435680149</v>
      </c>
      <c r="V36" s="346">
        <f t="shared" si="6"/>
        <v>29.218421981251282</v>
      </c>
      <c r="W36" s="346">
        <f t="shared" si="6"/>
        <v>29.519256334306398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17.185057297031705</v>
      </c>
      <c r="C37" s="346">
        <f>IF(MAE_ued!C$5=0,"",MAE_ued!C$5/C$5*1000)</f>
        <v>17.951961865257235</v>
      </c>
      <c r="D37" s="346">
        <f>IF(MAE_ued!D$5=0,"",MAE_ued!D$5/D$5*1000)</f>
        <v>18.202483364352869</v>
      </c>
      <c r="E37" s="346">
        <f>IF(MAE_ued!E$5=0,"",MAE_ued!E$5/E$5*1000)</f>
        <v>20.273822816347597</v>
      </c>
      <c r="F37" s="346">
        <f>IF(MAE_ued!F$5=0,"",MAE_ued!F$5/F$5*1000)</f>
        <v>19.96914414776311</v>
      </c>
      <c r="G37" s="346">
        <f>IF(MAE_ued!G$5=0,"",MAE_ued!G$5/G$5*1000)</f>
        <v>19.607152233877649</v>
      </c>
      <c r="H37" s="346">
        <f>IF(MAE_ued!H$5=0,"",MAE_ued!H$5/H$5*1000)</f>
        <v>18.459416616800539</v>
      </c>
      <c r="I37" s="346">
        <f>IF(MAE_ued!I$5=0,"",MAE_ued!I$5/I$5*1000)</f>
        <v>17.561245430060065</v>
      </c>
      <c r="J37" s="346">
        <f>IF(MAE_ued!J$5=0,"",MAE_ued!J$5/J$5*1000)</f>
        <v>18.525843979147201</v>
      </c>
      <c r="K37" s="346">
        <f>IF(MAE_ued!K$5=0,"",MAE_ued!K$5/K$5*1000)</f>
        <v>19.624564404730961</v>
      </c>
      <c r="L37" s="346">
        <f>IF(MAE_ued!L$5=0,"",MAE_ued!L$5/L$5*1000)</f>
        <v>19.557694877719985</v>
      </c>
      <c r="M37" s="346">
        <f>IF(MAE_ued!M$5=0,"",MAE_ued!M$5/M$5*1000)</f>
        <v>18.237752435171114</v>
      </c>
      <c r="N37" s="346">
        <f>IF(MAE_ued!N$5=0,"",MAE_ued!N$5/N$5*1000)</f>
        <v>18.125248347144794</v>
      </c>
      <c r="O37" s="346">
        <f>IF(MAE_ued!O$5=0,"",MAE_ued!O$5/O$5*1000)</f>
        <v>18.638672149042282</v>
      </c>
      <c r="P37" s="346">
        <f>IF(MAE_ued!P$5=0,"",MAE_ued!P$5/P$5*1000)</f>
        <v>17.491481557662105</v>
      </c>
      <c r="Q37" s="346">
        <f>IF(MAE_ued!Q$5=0,"",MAE_ued!Q$5/Q$5*1000)</f>
        <v>16.939744077840142</v>
      </c>
      <c r="R37" s="346">
        <f>IF(MAE_ued!R$5=0,"",MAE_ued!R$5/R$5*1000)</f>
        <v>16.816454222545094</v>
      </c>
      <c r="S37" s="346">
        <f>IF(MAE_ued!S$5=0,"",MAE_ued!S$5/S$5*1000)</f>
        <v>16.747798137302571</v>
      </c>
      <c r="T37" s="346">
        <f>IF(MAE_ued!T$5=0,"",MAE_ued!T$5/T$5*1000)</f>
        <v>16.355784396874359</v>
      </c>
      <c r="U37" s="346">
        <f>IF(MAE_ued!U$5=0,"",MAE_ued!U$5/U$5*1000)</f>
        <v>16.293564860829409</v>
      </c>
      <c r="V37" s="346">
        <f>IF(MAE_ued!V$5=0,"",MAE_ued!V$5/V$5*1000)</f>
        <v>16.397248721902397</v>
      </c>
      <c r="W37" s="346">
        <f>IF(MAE_ued!W$5=0,"",MAE_ued!W$5/W$5*1000)</f>
        <v>16.504686412137804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1.6166035623336519</v>
      </c>
      <c r="C38" s="347">
        <f t="shared" si="7"/>
        <v>1.6229692518506744</v>
      </c>
      <c r="D38" s="347">
        <f t="shared" si="7"/>
        <v>1.5973587940527332</v>
      </c>
      <c r="E38" s="347">
        <f t="shared" si="7"/>
        <v>1.5614725917546699</v>
      </c>
      <c r="F38" s="347">
        <f t="shared" si="7"/>
        <v>1.5001721779200941</v>
      </c>
      <c r="G38" s="347">
        <f t="shared" si="7"/>
        <v>1.4553221235868219</v>
      </c>
      <c r="H38" s="347">
        <f t="shared" si="7"/>
        <v>1.4322686137554284</v>
      </c>
      <c r="I38" s="347">
        <f t="shared" si="7"/>
        <v>1.4274768257631005</v>
      </c>
      <c r="J38" s="347">
        <f t="shared" si="7"/>
        <v>1.4443466532984439</v>
      </c>
      <c r="K38" s="347">
        <f t="shared" si="7"/>
        <v>1.3970168861950685</v>
      </c>
      <c r="L38" s="347">
        <f t="shared" si="7"/>
        <v>1.3015845276698681</v>
      </c>
      <c r="M38" s="347">
        <f t="shared" si="7"/>
        <v>1.2050792721577839</v>
      </c>
      <c r="N38" s="347">
        <f t="shared" si="7"/>
        <v>1.2171267938884829</v>
      </c>
      <c r="O38" s="347">
        <f t="shared" si="7"/>
        <v>1.1999542320819967</v>
      </c>
      <c r="P38" s="347">
        <f t="shared" si="7"/>
        <v>1.2066178097548887</v>
      </c>
      <c r="Q38" s="347">
        <f t="shared" si="7"/>
        <v>1.1939978131982061</v>
      </c>
      <c r="R38" s="347">
        <f t="shared" si="7"/>
        <v>1.2010580874579617</v>
      </c>
      <c r="S38" s="347">
        <f t="shared" si="7"/>
        <v>1.1766767607500868</v>
      </c>
      <c r="T38" s="347">
        <f t="shared" si="7"/>
        <v>1.1559319951348672</v>
      </c>
      <c r="U38" s="347">
        <f t="shared" si="7"/>
        <v>1.0876072008298996</v>
      </c>
      <c r="V38" s="347">
        <f t="shared" si="7"/>
        <v>1.0689523220949073</v>
      </c>
      <c r="W38" s="347">
        <f t="shared" si="7"/>
        <v>1.1031818334452865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IT: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4723.7725709372326</v>
      </c>
      <c r="C5" s="225">
        <v>4813.2067067927774</v>
      </c>
      <c r="D5" s="225">
        <v>4874.6458297506433</v>
      </c>
      <c r="E5" s="225">
        <v>4945.0941530524497</v>
      </c>
      <c r="F5" s="225">
        <v>4870.5838349097166</v>
      </c>
      <c r="G5" s="225">
        <v>4793.8808254514179</v>
      </c>
      <c r="H5" s="225">
        <v>4791.0265692175408</v>
      </c>
      <c r="I5" s="225">
        <v>4751.0675838349107</v>
      </c>
      <c r="J5" s="225">
        <v>4654.6121238177129</v>
      </c>
      <c r="K5" s="225">
        <v>3734.8882201203769</v>
      </c>
      <c r="L5" s="225">
        <v>3896.517454858124</v>
      </c>
      <c r="M5" s="225">
        <v>3678.7857265692178</v>
      </c>
      <c r="N5" s="225">
        <v>3489.3379191745471</v>
      </c>
      <c r="O5" s="225">
        <v>3356.116852966466</v>
      </c>
      <c r="P5" s="225">
        <v>3314.9230438521058</v>
      </c>
      <c r="Q5" s="225">
        <v>3356.7663800515911</v>
      </c>
      <c r="R5" s="225">
        <v>3408.837231298367</v>
      </c>
      <c r="S5" s="225">
        <v>3501.6305245055892</v>
      </c>
      <c r="T5" s="225">
        <v>3477.0089423903692</v>
      </c>
      <c r="U5" s="225">
        <v>3495.7809974204652</v>
      </c>
      <c r="V5" s="225">
        <v>3278.255030094585</v>
      </c>
      <c r="W5" s="225">
        <v>3683.030756507439</v>
      </c>
      <c r="DA5" s="89" t="s">
        <v>2530</v>
      </c>
    </row>
    <row r="6" spans="1:105" ht="12" customHeight="1" x14ac:dyDescent="0.25">
      <c r="A6" s="55" t="s">
        <v>92</v>
      </c>
      <c r="B6" s="261">
        <v>91.85511420637043</v>
      </c>
      <c r="C6" s="261">
        <v>93.599209881433922</v>
      </c>
      <c r="D6" s="261">
        <v>96.097817047829167</v>
      </c>
      <c r="E6" s="261">
        <v>98.438495427427341</v>
      </c>
      <c r="F6" s="261">
        <v>99.168404983690351</v>
      </c>
      <c r="G6" s="261">
        <v>99.445138198727335</v>
      </c>
      <c r="H6" s="261">
        <v>100.4031549288309</v>
      </c>
      <c r="I6" s="261">
        <v>99.544601177678814</v>
      </c>
      <c r="J6" s="261">
        <v>97.158924997923577</v>
      </c>
      <c r="K6" s="261">
        <v>79.052305318856227</v>
      </c>
      <c r="L6" s="261">
        <v>85.042610706675461</v>
      </c>
      <c r="M6" s="261">
        <v>82.77462998921024</v>
      </c>
      <c r="N6" s="261">
        <v>78.172858579468254</v>
      </c>
      <c r="O6" s="261">
        <v>75.806679289646695</v>
      </c>
      <c r="P6" s="261">
        <v>74.868210918970149</v>
      </c>
      <c r="Q6" s="261">
        <v>75.996131344648319</v>
      </c>
      <c r="R6" s="261">
        <v>76.91923729084688</v>
      </c>
      <c r="S6" s="261">
        <v>79.409006346091928</v>
      </c>
      <c r="T6" s="261">
        <v>79.487148445768185</v>
      </c>
      <c r="U6" s="261">
        <v>80.058904590237276</v>
      </c>
      <c r="V6" s="261">
        <v>75.330936913821901</v>
      </c>
      <c r="W6" s="261">
        <v>85.138328941135327</v>
      </c>
      <c r="DA6" s="67" t="s">
        <v>2547</v>
      </c>
    </row>
    <row r="7" spans="1:105" ht="12" customHeight="1" x14ac:dyDescent="0.25">
      <c r="A7" s="202" t="s">
        <v>93</v>
      </c>
      <c r="B7" s="226">
        <v>124.9229553206638</v>
      </c>
      <c r="C7" s="226">
        <v>127.2949254387501</v>
      </c>
      <c r="D7" s="226">
        <v>130.69303118504769</v>
      </c>
      <c r="E7" s="226">
        <v>133.87635378130119</v>
      </c>
      <c r="F7" s="226">
        <v>134.86903077781889</v>
      </c>
      <c r="G7" s="226">
        <v>135.24538795026919</v>
      </c>
      <c r="H7" s="226">
        <v>136.54829070321</v>
      </c>
      <c r="I7" s="226">
        <v>135.38065760164321</v>
      </c>
      <c r="J7" s="226">
        <v>132.13613799717609</v>
      </c>
      <c r="K7" s="226">
        <v>107.5111352336445</v>
      </c>
      <c r="L7" s="226">
        <v>115.65795056107859</v>
      </c>
      <c r="M7" s="226">
        <v>112.5734967853259</v>
      </c>
      <c r="N7" s="226">
        <v>106.3150876680769</v>
      </c>
      <c r="O7" s="226">
        <v>103.0970838339195</v>
      </c>
      <c r="P7" s="226">
        <v>101.8207668497994</v>
      </c>
      <c r="Q7" s="226">
        <v>103.35473862872171</v>
      </c>
      <c r="R7" s="226">
        <v>104.61016271555179</v>
      </c>
      <c r="S7" s="226">
        <v>107.996248630685</v>
      </c>
      <c r="T7" s="226">
        <v>108.1025218862448</v>
      </c>
      <c r="U7" s="226">
        <v>108.88011024272279</v>
      </c>
      <c r="V7" s="226">
        <v>102.45007420279779</v>
      </c>
      <c r="W7" s="226">
        <v>115.788127359944</v>
      </c>
      <c r="DA7" s="174" t="s">
        <v>2548</v>
      </c>
    </row>
    <row r="8" spans="1:105" ht="12" customHeight="1" x14ac:dyDescent="0.25">
      <c r="A8" s="202" t="s">
        <v>94</v>
      </c>
      <c r="B8" s="226">
        <v>154.31659186670231</v>
      </c>
      <c r="C8" s="226">
        <v>157.24667260080889</v>
      </c>
      <c r="D8" s="226">
        <v>161.444332640353</v>
      </c>
      <c r="E8" s="226">
        <v>165.37667231807791</v>
      </c>
      <c r="F8" s="226">
        <v>166.60292037259981</v>
      </c>
      <c r="G8" s="226">
        <v>167.06783217386189</v>
      </c>
      <c r="H8" s="226">
        <v>168.67730028043579</v>
      </c>
      <c r="I8" s="226">
        <v>167.23492997850039</v>
      </c>
      <c r="J8" s="226">
        <v>163.2269939965116</v>
      </c>
      <c r="K8" s="226">
        <v>132.80787293567849</v>
      </c>
      <c r="L8" s="226">
        <v>142.87158598721479</v>
      </c>
      <c r="M8" s="226">
        <v>139.0613783818732</v>
      </c>
      <c r="N8" s="226">
        <v>131.3304024135067</v>
      </c>
      <c r="O8" s="226">
        <v>127.3552212066064</v>
      </c>
      <c r="P8" s="226">
        <v>125.7785943438698</v>
      </c>
      <c r="Q8" s="226">
        <v>127.67350065900921</v>
      </c>
      <c r="R8" s="226">
        <v>129.22431864862281</v>
      </c>
      <c r="S8" s="226">
        <v>133.40713066143451</v>
      </c>
      <c r="T8" s="226">
        <v>133.53840938889061</v>
      </c>
      <c r="U8" s="226">
        <v>134.49895971159859</v>
      </c>
      <c r="V8" s="226">
        <v>126.5559740152208</v>
      </c>
      <c r="W8" s="226">
        <v>143.03239262110731</v>
      </c>
      <c r="DA8" s="174" t="s">
        <v>2549</v>
      </c>
    </row>
    <row r="9" spans="1:105" ht="12" customHeight="1" x14ac:dyDescent="0.25">
      <c r="A9" s="202" t="s">
        <v>95</v>
      </c>
      <c r="B9" s="226">
        <v>95.529318774625281</v>
      </c>
      <c r="C9" s="226">
        <v>97.343178276691276</v>
      </c>
      <c r="D9" s="226">
        <v>99.941729729742349</v>
      </c>
      <c r="E9" s="226">
        <v>102.3760352445244</v>
      </c>
      <c r="F9" s="226">
        <v>103.135141183038</v>
      </c>
      <c r="G9" s="226">
        <v>103.42294372667639</v>
      </c>
      <c r="H9" s="226">
        <v>104.4192811259841</v>
      </c>
      <c r="I9" s="226">
        <v>103.526385224786</v>
      </c>
      <c r="J9" s="226">
        <v>101.0452819978405</v>
      </c>
      <c r="K9" s="226">
        <v>82.214397531610459</v>
      </c>
      <c r="L9" s="226">
        <v>88.444315134942471</v>
      </c>
      <c r="M9" s="226">
        <v>86.085615188778661</v>
      </c>
      <c r="N9" s="226">
        <v>81.299772922646994</v>
      </c>
      <c r="O9" s="226">
        <v>78.838946461232553</v>
      </c>
      <c r="P9" s="226">
        <v>77.862939355728926</v>
      </c>
      <c r="Q9" s="226">
        <v>79.035976598434232</v>
      </c>
      <c r="R9" s="226">
        <v>79.996006782480748</v>
      </c>
      <c r="S9" s="226">
        <v>82.585366599935611</v>
      </c>
      <c r="T9" s="226">
        <v>82.666634383598918</v>
      </c>
      <c r="U9" s="226">
        <v>83.261260773846786</v>
      </c>
      <c r="V9" s="226">
        <v>78.344174390374747</v>
      </c>
      <c r="W9" s="226">
        <v>88.543862098780707</v>
      </c>
      <c r="DA9" s="174" t="s">
        <v>2550</v>
      </c>
    </row>
    <row r="10" spans="1:105" ht="12" customHeight="1" x14ac:dyDescent="0.25">
      <c r="A10" s="56" t="s">
        <v>96</v>
      </c>
      <c r="B10" s="262">
        <v>131.82429582036681</v>
      </c>
      <c r="C10" s="262">
        <v>133.95742989098761</v>
      </c>
      <c r="D10" s="262">
        <v>135.14254979680189</v>
      </c>
      <c r="E10" s="262">
        <v>137.26588150354829</v>
      </c>
      <c r="F10" s="262">
        <v>134.12922181579049</v>
      </c>
      <c r="G10" s="262">
        <v>131.24630616355779</v>
      </c>
      <c r="H10" s="262">
        <v>130.28663254897251</v>
      </c>
      <c r="I10" s="262">
        <v>130.13023042863321</v>
      </c>
      <c r="J10" s="262">
        <v>127.3321766832278</v>
      </c>
      <c r="K10" s="262">
        <v>102.2796758262058</v>
      </c>
      <c r="L10" s="262">
        <v>106.2524408867061</v>
      </c>
      <c r="M10" s="262">
        <v>99.624048838708489</v>
      </c>
      <c r="N10" s="262">
        <v>94.613376979682357</v>
      </c>
      <c r="O10" s="262">
        <v>91.061788994876053</v>
      </c>
      <c r="P10" s="262">
        <v>89.939091136410696</v>
      </c>
      <c r="Q10" s="262">
        <v>90.793033621646501</v>
      </c>
      <c r="R10" s="262">
        <v>92.130213796884789</v>
      </c>
      <c r="S10" s="262">
        <v>94.84009513669065</v>
      </c>
      <c r="T10" s="262">
        <v>94.01026226598043</v>
      </c>
      <c r="U10" s="262">
        <v>93.911663681766186</v>
      </c>
      <c r="V10" s="262">
        <v>88.015674281651314</v>
      </c>
      <c r="W10" s="262">
        <v>99.887407789435159</v>
      </c>
      <c r="DA10" s="68" t="s">
        <v>2551</v>
      </c>
    </row>
    <row r="11" spans="1:105" ht="12" customHeight="1" x14ac:dyDescent="0.25">
      <c r="A11" s="37" t="s">
        <v>160</v>
      </c>
      <c r="B11" s="228">
        <v>5.8507301471943238</v>
      </c>
      <c r="C11" s="228">
        <v>5.8696186256776608</v>
      </c>
      <c r="D11" s="228">
        <v>5.6205695886883111</v>
      </c>
      <c r="E11" s="228">
        <v>6.6545408036227318</v>
      </c>
      <c r="F11" s="228">
        <v>7.2680452343774933</v>
      </c>
      <c r="G11" s="228">
        <v>5.9445524180412912</v>
      </c>
      <c r="H11" s="228">
        <v>4.7966355622799632</v>
      </c>
      <c r="I11" s="228">
        <v>6.3893689161376299</v>
      </c>
      <c r="J11" s="228">
        <v>5.8111629468013586</v>
      </c>
      <c r="K11" s="228">
        <v>5.1813507537773988</v>
      </c>
      <c r="L11" s="228">
        <v>6.1362083233281766</v>
      </c>
      <c r="M11" s="228">
        <v>4.4131147388010774</v>
      </c>
      <c r="N11" s="228">
        <v>3.1634768807151339</v>
      </c>
      <c r="O11" s="228">
        <v>3.4439777079713312</v>
      </c>
      <c r="P11" s="228">
        <v>3.9137654782492861</v>
      </c>
      <c r="Q11" s="228">
        <v>4.0589895545220189</v>
      </c>
      <c r="R11" s="228">
        <v>4.1811764041140549</v>
      </c>
      <c r="S11" s="228">
        <v>3.9246875662185579</v>
      </c>
      <c r="T11" s="228">
        <v>4.462616475164185</v>
      </c>
      <c r="U11" s="228">
        <v>4.243370319419677</v>
      </c>
      <c r="V11" s="228">
        <v>4.1510668968424724</v>
      </c>
      <c r="W11" s="228">
        <v>4.3314064032515844</v>
      </c>
      <c r="DA11" s="69" t="s">
        <v>2552</v>
      </c>
    </row>
    <row r="12" spans="1:105" ht="12" customHeight="1" x14ac:dyDescent="0.25">
      <c r="A12" s="37" t="s">
        <v>162</v>
      </c>
      <c r="B12" s="228">
        <v>93.681330169570273</v>
      </c>
      <c r="C12" s="228">
        <v>94.767928689338632</v>
      </c>
      <c r="D12" s="228">
        <v>93.942321552434322</v>
      </c>
      <c r="E12" s="228">
        <v>93.791177974235595</v>
      </c>
      <c r="F12" s="228">
        <v>87.091337622910757</v>
      </c>
      <c r="G12" s="228">
        <v>83.049976095649455</v>
      </c>
      <c r="H12" s="228">
        <v>80.733037263550528</v>
      </c>
      <c r="I12" s="228">
        <v>80.782917308740778</v>
      </c>
      <c r="J12" s="228">
        <v>79.5936753244128</v>
      </c>
      <c r="K12" s="228">
        <v>62.348673088463798</v>
      </c>
      <c r="L12" s="228">
        <v>59.837216474269219</v>
      </c>
      <c r="M12" s="228">
        <v>52.077835672014338</v>
      </c>
      <c r="N12" s="228">
        <v>51.323994927745218</v>
      </c>
      <c r="O12" s="228">
        <v>48.129084718977047</v>
      </c>
      <c r="P12" s="228">
        <v>46.998639050086801</v>
      </c>
      <c r="Q12" s="228">
        <v>46.289452810724917</v>
      </c>
      <c r="R12" s="228">
        <v>47.157476945394833</v>
      </c>
      <c r="S12" s="228">
        <v>48.849796889906713</v>
      </c>
      <c r="T12" s="228">
        <v>46.276051157959273</v>
      </c>
      <c r="U12" s="228">
        <v>44.652637038818767</v>
      </c>
      <c r="V12" s="228">
        <v>41.073730805261221</v>
      </c>
      <c r="W12" s="228">
        <v>47.903485784606218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0.50547705774137186</v>
      </c>
      <c r="DA14" s="69" t="s">
        <v>2555</v>
      </c>
    </row>
    <row r="15" spans="1:105" ht="12" customHeight="1" x14ac:dyDescent="0.25">
      <c r="A15" s="37" t="s">
        <v>38</v>
      </c>
      <c r="B15" s="228">
        <v>32.292235503602193</v>
      </c>
      <c r="C15" s="228">
        <v>33.31988257597132</v>
      </c>
      <c r="D15" s="228">
        <v>35.579658655679253</v>
      </c>
      <c r="E15" s="228">
        <v>36.82016272568994</v>
      </c>
      <c r="F15" s="228">
        <v>39.769838958502291</v>
      </c>
      <c r="G15" s="228">
        <v>42.251777649867023</v>
      </c>
      <c r="H15" s="228">
        <v>44.756959723142039</v>
      </c>
      <c r="I15" s="228">
        <v>42.95794420375482</v>
      </c>
      <c r="J15" s="228">
        <v>41.927338412013597</v>
      </c>
      <c r="K15" s="228">
        <v>34.749651983964583</v>
      </c>
      <c r="L15" s="228">
        <v>40.279016089108687</v>
      </c>
      <c r="M15" s="228">
        <v>43.13309842789306</v>
      </c>
      <c r="N15" s="228">
        <v>40.125905171222009</v>
      </c>
      <c r="O15" s="228">
        <v>39.488726567927678</v>
      </c>
      <c r="P15" s="228">
        <v>39.026686608074613</v>
      </c>
      <c r="Q15" s="228">
        <v>40.444591256399562</v>
      </c>
      <c r="R15" s="228">
        <v>40.791560447375907</v>
      </c>
      <c r="S15" s="228">
        <v>42.065610680565378</v>
      </c>
      <c r="T15" s="228">
        <v>43.271594632856967</v>
      </c>
      <c r="U15" s="228">
        <v>45.015656323527743</v>
      </c>
      <c r="V15" s="228">
        <v>42.790876579547628</v>
      </c>
      <c r="W15" s="228">
        <v>47.147038543835983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888.53455807794717</v>
      </c>
      <c r="C16" s="263">
        <f t="shared" si="0"/>
        <v>905.72370000184151</v>
      </c>
      <c r="D16" s="263">
        <f t="shared" si="0"/>
        <v>913.34456100169712</v>
      </c>
      <c r="E16" s="263">
        <f t="shared" si="0"/>
        <v>923.36860917802369</v>
      </c>
      <c r="F16" s="263">
        <f t="shared" si="0"/>
        <v>899.02379430611097</v>
      </c>
      <c r="G16" s="263">
        <f t="shared" si="0"/>
        <v>878.1174248266193</v>
      </c>
      <c r="H16" s="263">
        <f t="shared" si="0"/>
        <v>873.32981497033063</v>
      </c>
      <c r="I16" s="263">
        <f t="shared" si="0"/>
        <v>867.15342178367541</v>
      </c>
      <c r="J16" s="263">
        <f t="shared" si="0"/>
        <v>851.50625636409654</v>
      </c>
      <c r="K16" s="263">
        <f t="shared" si="0"/>
        <v>678.93345800937993</v>
      </c>
      <c r="L16" s="263">
        <f t="shared" si="0"/>
        <v>698.7699528961648</v>
      </c>
      <c r="M16" s="263">
        <f t="shared" si="0"/>
        <v>652.88169688651851</v>
      </c>
      <c r="N16" s="263">
        <f t="shared" si="0"/>
        <v>620.74121050939368</v>
      </c>
      <c r="O16" s="263">
        <f t="shared" si="0"/>
        <v>596.39902323851095</v>
      </c>
      <c r="P16" s="263">
        <f t="shared" si="0"/>
        <v>589.32153753599027</v>
      </c>
      <c r="Q16" s="263">
        <f t="shared" si="0"/>
        <v>595.493723761556</v>
      </c>
      <c r="R16" s="263">
        <f t="shared" si="0"/>
        <v>604.87242407306007</v>
      </c>
      <c r="S16" s="263">
        <f t="shared" si="0"/>
        <v>620.58314349173907</v>
      </c>
      <c r="T16" s="263">
        <f t="shared" si="0"/>
        <v>614.85447393333811</v>
      </c>
      <c r="U16" s="263">
        <f t="shared" si="0"/>
        <v>613.00282605056339</v>
      </c>
      <c r="V16" s="263">
        <f t="shared" si="0"/>
        <v>573.75740859866733</v>
      </c>
      <c r="W16" s="263">
        <f t="shared" si="0"/>
        <v>648.89807830808161</v>
      </c>
      <c r="DA16" s="70"/>
    </row>
    <row r="17" spans="1:105" ht="12" customHeight="1" x14ac:dyDescent="0.25">
      <c r="A17" s="60" t="s">
        <v>2558</v>
      </c>
      <c r="B17" s="331">
        <v>712.9599503846074</v>
      </c>
      <c r="C17" s="331">
        <v>726.89090447971728</v>
      </c>
      <c r="D17" s="331">
        <v>722.0658258802099</v>
      </c>
      <c r="E17" s="331">
        <v>721.56134024341463</v>
      </c>
      <c r="F17" s="331">
        <v>677.5815761305098</v>
      </c>
      <c r="G17" s="331">
        <v>641.14663295469461</v>
      </c>
      <c r="H17" s="331">
        <v>624.34932589481491</v>
      </c>
      <c r="I17" s="331">
        <v>622.13077800175824</v>
      </c>
      <c r="J17" s="331">
        <v>615.98666090276322</v>
      </c>
      <c r="K17" s="331">
        <v>477.42936483935409</v>
      </c>
      <c r="L17" s="331">
        <v>455.45642247030298</v>
      </c>
      <c r="M17" s="331">
        <v>388.53576008689828</v>
      </c>
      <c r="N17" s="331">
        <v>376.10614732559469</v>
      </c>
      <c r="O17" s="331">
        <v>353.78882785953408</v>
      </c>
      <c r="P17" s="331">
        <v>350.11677814005878</v>
      </c>
      <c r="Q17" s="331">
        <v>348.82233713888542</v>
      </c>
      <c r="R17" s="331">
        <v>357.20789667987992</v>
      </c>
      <c r="S17" s="331">
        <v>361.02523192667331</v>
      </c>
      <c r="T17" s="331">
        <v>347.4115806862489</v>
      </c>
      <c r="U17" s="331">
        <v>331.84344185485901</v>
      </c>
      <c r="V17" s="331">
        <v>304.71460201807571</v>
      </c>
      <c r="W17" s="331">
        <v>350.36347751579962</v>
      </c>
      <c r="DA17" s="72" t="s">
        <v>2559</v>
      </c>
    </row>
    <row r="18" spans="1:105" ht="12" customHeight="1" x14ac:dyDescent="0.25">
      <c r="A18" s="59" t="s">
        <v>30</v>
      </c>
      <c r="B18" s="232">
        <v>19.706916190039529</v>
      </c>
      <c r="C18" s="232">
        <v>18.468119518960311</v>
      </c>
      <c r="D18" s="232">
        <v>13.28584323640742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27.923977509413682</v>
      </c>
      <c r="C19" s="232">
        <v>27.59940772161309</v>
      </c>
      <c r="D19" s="232">
        <v>24.910406997135951</v>
      </c>
      <c r="E19" s="232">
        <v>24.17149950510845</v>
      </c>
      <c r="F19" s="232">
        <v>23.12174729082102</v>
      </c>
      <c r="G19" s="232">
        <v>22.6252027824534</v>
      </c>
      <c r="H19" s="232">
        <v>22.856304505014531</v>
      </c>
      <c r="I19" s="232">
        <v>23.108385656846341</v>
      </c>
      <c r="J19" s="232">
        <v>18.505005564969672</v>
      </c>
      <c r="K19" s="232">
        <v>16.84845208163965</v>
      </c>
      <c r="L19" s="232">
        <v>21.070871320731911</v>
      </c>
      <c r="M19" s="232">
        <v>15.82400283952588</v>
      </c>
      <c r="N19" s="232">
        <v>13.513697896562521</v>
      </c>
      <c r="O19" s="232">
        <v>11.915768608305379</v>
      </c>
      <c r="P19" s="232">
        <v>9.0068807593103859</v>
      </c>
      <c r="Q19" s="232">
        <v>10.168425662890559</v>
      </c>
      <c r="R19" s="232">
        <v>10.21846062705453</v>
      </c>
      <c r="S19" s="232">
        <v>11.893609438081389</v>
      </c>
      <c r="T19" s="232">
        <v>12.07248866452138</v>
      </c>
      <c r="U19" s="232">
        <v>12.722547197553229</v>
      </c>
      <c r="V19" s="232">
        <v>9.9407612125846576</v>
      </c>
      <c r="W19" s="232">
        <v>7.893996577182862</v>
      </c>
      <c r="DA19" s="71" t="s">
        <v>2561</v>
      </c>
    </row>
    <row r="20" spans="1:105" ht="12" customHeight="1" x14ac:dyDescent="0.25">
      <c r="A20" s="59" t="s">
        <v>160</v>
      </c>
      <c r="B20" s="232">
        <v>31.810732031811519</v>
      </c>
      <c r="C20" s="232">
        <v>31.503121449642912</v>
      </c>
      <c r="D20" s="232">
        <v>30.216575487437691</v>
      </c>
      <c r="E20" s="232">
        <v>36.472807456009349</v>
      </c>
      <c r="F20" s="232">
        <v>40.469162074820971</v>
      </c>
      <c r="G20" s="232">
        <v>33.34026098264868</v>
      </c>
      <c r="H20" s="232">
        <v>26.683418078461841</v>
      </c>
      <c r="I20" s="232">
        <v>36.443551779491457</v>
      </c>
      <c r="J20" s="232">
        <v>32.643206037576263</v>
      </c>
      <c r="K20" s="232">
        <v>30.045290396506239</v>
      </c>
      <c r="L20" s="232">
        <v>37.067005491756419</v>
      </c>
      <c r="M20" s="232">
        <v>27.04625896010706</v>
      </c>
      <c r="N20" s="232">
        <v>19.28672669917157</v>
      </c>
      <c r="O20" s="232">
        <v>21.159054171434981</v>
      </c>
      <c r="P20" s="232">
        <v>23.98849123315085</v>
      </c>
      <c r="Q20" s="232">
        <v>24.755759684985222</v>
      </c>
      <c r="R20" s="232">
        <v>25.385865770159299</v>
      </c>
      <c r="S20" s="232">
        <v>24.216543912049019</v>
      </c>
      <c r="T20" s="232">
        <v>27.581490159916431</v>
      </c>
      <c r="U20" s="232">
        <v>26.5032987045177</v>
      </c>
      <c r="V20" s="232">
        <v>26.09936457258928</v>
      </c>
      <c r="W20" s="232">
        <v>27.426424254867719</v>
      </c>
      <c r="DA20" s="71" t="s">
        <v>2562</v>
      </c>
    </row>
    <row r="21" spans="1:105" ht="12" customHeight="1" x14ac:dyDescent="0.25">
      <c r="A21" s="59" t="s">
        <v>70</v>
      </c>
      <c r="B21" s="232">
        <v>124.1679332604099</v>
      </c>
      <c r="C21" s="232">
        <v>140.68660215299201</v>
      </c>
      <c r="D21" s="232">
        <v>148.6125045540972</v>
      </c>
      <c r="E21" s="232">
        <v>146.85788535967799</v>
      </c>
      <c r="F21" s="232">
        <v>129.0578761840174</v>
      </c>
      <c r="G21" s="232">
        <v>119.39204279073191</v>
      </c>
      <c r="H21" s="232">
        <v>125.69618660986291</v>
      </c>
      <c r="I21" s="232">
        <v>101.8108886001223</v>
      </c>
      <c r="J21" s="232">
        <v>117.7346997258087</v>
      </c>
      <c r="K21" s="232">
        <v>68.992063972686637</v>
      </c>
      <c r="L21" s="232">
        <v>35.859756321901827</v>
      </c>
      <c r="M21" s="232">
        <v>26.500755688740831</v>
      </c>
      <c r="N21" s="232">
        <v>30.3994172292748</v>
      </c>
      <c r="O21" s="232">
        <v>25.01931796456104</v>
      </c>
      <c r="P21" s="232">
        <v>29.05446726516081</v>
      </c>
      <c r="Q21" s="232">
        <v>31.578979903731032</v>
      </c>
      <c r="R21" s="232">
        <v>35.288604327807249</v>
      </c>
      <c r="S21" s="232">
        <v>23.49662640178855</v>
      </c>
      <c r="T21" s="232">
        <v>21.745470468403841</v>
      </c>
      <c r="U21" s="232">
        <v>13.72556242740133</v>
      </c>
      <c r="V21" s="232">
        <v>10.428029889595679</v>
      </c>
      <c r="W21" s="232">
        <v>11.718639139057331</v>
      </c>
      <c r="DA21" s="71" t="s">
        <v>2563</v>
      </c>
    </row>
    <row r="22" spans="1:105" ht="12" customHeight="1" x14ac:dyDescent="0.25">
      <c r="A22" s="59" t="s">
        <v>162</v>
      </c>
      <c r="B22" s="232">
        <v>509.35039139293269</v>
      </c>
      <c r="C22" s="232">
        <v>508.633653636509</v>
      </c>
      <c r="D22" s="232">
        <v>505.04049560513158</v>
      </c>
      <c r="E22" s="232">
        <v>514.05914792261888</v>
      </c>
      <c r="F22" s="232">
        <v>484.93279058085028</v>
      </c>
      <c r="G22" s="232">
        <v>465.78912639886062</v>
      </c>
      <c r="H22" s="232">
        <v>449.11341670147561</v>
      </c>
      <c r="I22" s="232">
        <v>460.76795196529821</v>
      </c>
      <c r="J22" s="232">
        <v>447.10374957440848</v>
      </c>
      <c r="K22" s="232">
        <v>361.54355838852149</v>
      </c>
      <c r="L22" s="232">
        <v>361.45878933591291</v>
      </c>
      <c r="M22" s="232">
        <v>319.16474259852458</v>
      </c>
      <c r="N22" s="232">
        <v>312.90630550058592</v>
      </c>
      <c r="O22" s="232">
        <v>295.69468711523268</v>
      </c>
      <c r="P22" s="232">
        <v>288.06693888243677</v>
      </c>
      <c r="Q22" s="232">
        <v>282.31917188727851</v>
      </c>
      <c r="R22" s="232">
        <v>286.31496595485879</v>
      </c>
      <c r="S22" s="232">
        <v>301.41845217475429</v>
      </c>
      <c r="T22" s="232">
        <v>286.01213139340717</v>
      </c>
      <c r="U22" s="232">
        <v>278.89203352538681</v>
      </c>
      <c r="V22" s="232">
        <v>258.2464463433061</v>
      </c>
      <c r="W22" s="232">
        <v>303.3244175446917</v>
      </c>
      <c r="DA22" s="71" t="s">
        <v>2564</v>
      </c>
    </row>
    <row r="23" spans="1:105" ht="12" customHeight="1" x14ac:dyDescent="0.25">
      <c r="A23" s="60" t="s">
        <v>2565</v>
      </c>
      <c r="B23" s="331">
        <v>175.5746076933398</v>
      </c>
      <c r="C23" s="331">
        <v>178.83279552212429</v>
      </c>
      <c r="D23" s="331">
        <v>191.27873512148719</v>
      </c>
      <c r="E23" s="331">
        <v>201.807268934609</v>
      </c>
      <c r="F23" s="331">
        <v>221.4422181756012</v>
      </c>
      <c r="G23" s="331">
        <v>236.97079187192469</v>
      </c>
      <c r="H23" s="331">
        <v>248.98048907551569</v>
      </c>
      <c r="I23" s="331">
        <v>245.02264378191711</v>
      </c>
      <c r="J23" s="331">
        <v>235.5195954613333</v>
      </c>
      <c r="K23" s="331">
        <v>201.50409317002581</v>
      </c>
      <c r="L23" s="331">
        <v>243.31353042586181</v>
      </c>
      <c r="M23" s="331">
        <v>264.34593679962029</v>
      </c>
      <c r="N23" s="331">
        <v>244.63506318379899</v>
      </c>
      <c r="O23" s="331">
        <v>242.6101953789769</v>
      </c>
      <c r="P23" s="331">
        <v>239.20475939593149</v>
      </c>
      <c r="Q23" s="331">
        <v>246.67138662267061</v>
      </c>
      <c r="R23" s="331">
        <v>247.66452739318021</v>
      </c>
      <c r="S23" s="331">
        <v>259.55791156506581</v>
      </c>
      <c r="T23" s="331">
        <v>267.44289324708927</v>
      </c>
      <c r="U23" s="331">
        <v>281.15938419570438</v>
      </c>
      <c r="V23" s="331">
        <v>269.04280658059162</v>
      </c>
      <c r="W23" s="331">
        <v>298.53460079228199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427.28562468876078</v>
      </c>
      <c r="C24" s="263">
        <f t="shared" si="1"/>
        <v>434.87531577383243</v>
      </c>
      <c r="D24" s="263">
        <f t="shared" si="1"/>
        <v>440.06219538239407</v>
      </c>
      <c r="E24" s="263">
        <f t="shared" si="1"/>
        <v>446.63974979493969</v>
      </c>
      <c r="F24" s="263">
        <f t="shared" si="1"/>
        <v>438.03621205968614</v>
      </c>
      <c r="G24" s="263">
        <f t="shared" si="1"/>
        <v>430.18382768975846</v>
      </c>
      <c r="H24" s="263">
        <f t="shared" si="1"/>
        <v>428.56648963242003</v>
      </c>
      <c r="I24" s="263">
        <f t="shared" si="1"/>
        <v>426.26760657184269</v>
      </c>
      <c r="J24" s="263">
        <f t="shared" si="1"/>
        <v>417.54196589359896</v>
      </c>
      <c r="K24" s="263">
        <f t="shared" si="1"/>
        <v>334.93510954380758</v>
      </c>
      <c r="L24" s="263">
        <f t="shared" si="1"/>
        <v>347.65628244066863</v>
      </c>
      <c r="M24" s="263">
        <f t="shared" si="1"/>
        <v>326.02685552102196</v>
      </c>
      <c r="N24" s="263">
        <f t="shared" si="1"/>
        <v>310.11025353030368</v>
      </c>
      <c r="O24" s="263">
        <f t="shared" si="1"/>
        <v>297.95808849110375</v>
      </c>
      <c r="P24" s="263">
        <f t="shared" si="1"/>
        <v>294.12940691598067</v>
      </c>
      <c r="Q24" s="263">
        <f t="shared" si="1"/>
        <v>296.95715741792287</v>
      </c>
      <c r="R24" s="263">
        <f t="shared" si="1"/>
        <v>301.51642385330035</v>
      </c>
      <c r="S24" s="263">
        <f t="shared" si="1"/>
        <v>310.08590847980975</v>
      </c>
      <c r="T24" s="263">
        <f t="shared" si="1"/>
        <v>306.80673226220665</v>
      </c>
      <c r="U24" s="263">
        <f t="shared" si="1"/>
        <v>306.52555097575765</v>
      </c>
      <c r="V24" s="263">
        <f t="shared" si="1"/>
        <v>286.95323073841996</v>
      </c>
      <c r="W24" s="263">
        <f t="shared" si="1"/>
        <v>324.42479532961062</v>
      </c>
      <c r="DA24" s="70"/>
    </row>
    <row r="25" spans="1:105" ht="12" customHeight="1" x14ac:dyDescent="0.25">
      <c r="A25" s="60" t="s">
        <v>2568</v>
      </c>
      <c r="B25" s="264">
        <v>333.59340819826292</v>
      </c>
      <c r="C25" s="264">
        <v>339.4041216947698</v>
      </c>
      <c r="D25" s="264">
        <v>342.04242199360829</v>
      </c>
      <c r="E25" s="264">
        <v>346.23248445896382</v>
      </c>
      <c r="F25" s="264">
        <v>336.88443897632192</v>
      </c>
      <c r="G25" s="264">
        <v>328.74978672705657</v>
      </c>
      <c r="H25" s="264">
        <v>326.1552716050125</v>
      </c>
      <c r="I25" s="264">
        <v>324.73211337061031</v>
      </c>
      <c r="J25" s="264">
        <v>318.43986239571689</v>
      </c>
      <c r="K25" s="264">
        <v>254.30175811857421</v>
      </c>
      <c r="L25" s="264">
        <v>260.91281951985962</v>
      </c>
      <c r="M25" s="264">
        <v>241.59673293202749</v>
      </c>
      <c r="N25" s="264">
        <v>230.37393777924601</v>
      </c>
      <c r="O25" s="264">
        <v>220.63527561566411</v>
      </c>
      <c r="P25" s="264">
        <v>217.7638317786311</v>
      </c>
      <c r="Q25" s="264">
        <v>219.44110344638159</v>
      </c>
      <c r="R25" s="264">
        <v>223.0588018166365</v>
      </c>
      <c r="S25" s="264">
        <v>229.0887220067959</v>
      </c>
      <c r="T25" s="264">
        <v>225.72984084752309</v>
      </c>
      <c r="U25" s="264">
        <v>224.86546829371559</v>
      </c>
      <c r="V25" s="264">
        <v>210.1156750863216</v>
      </c>
      <c r="W25" s="264">
        <v>237.58369980965259</v>
      </c>
      <c r="DA25" s="72" t="s">
        <v>2569</v>
      </c>
    </row>
    <row r="26" spans="1:105" ht="12" customHeight="1" x14ac:dyDescent="0.25">
      <c r="A26" s="60" t="s">
        <v>2570</v>
      </c>
      <c r="B26" s="264">
        <v>93.692216490497884</v>
      </c>
      <c r="C26" s="264">
        <v>95.471194079062627</v>
      </c>
      <c r="D26" s="264">
        <v>98.019773388785794</v>
      </c>
      <c r="E26" s="264">
        <v>100.40726533597589</v>
      </c>
      <c r="F26" s="264">
        <v>101.1517730833642</v>
      </c>
      <c r="G26" s="264">
        <v>101.4340409627019</v>
      </c>
      <c r="H26" s="264">
        <v>102.4112180274075</v>
      </c>
      <c r="I26" s="264">
        <v>101.5354932012324</v>
      </c>
      <c r="J26" s="264">
        <v>99.102103497882055</v>
      </c>
      <c r="K26" s="264">
        <v>80.6333514252334</v>
      </c>
      <c r="L26" s="264">
        <v>86.743462920809009</v>
      </c>
      <c r="M26" s="264">
        <v>84.430122588994479</v>
      </c>
      <c r="N26" s="264">
        <v>79.73631575105766</v>
      </c>
      <c r="O26" s="264">
        <v>77.322812875439638</v>
      </c>
      <c r="P26" s="264">
        <v>76.365575137349552</v>
      </c>
      <c r="Q26" s="264">
        <v>77.516053971541311</v>
      </c>
      <c r="R26" s="264">
        <v>78.457622036663849</v>
      </c>
      <c r="S26" s="264">
        <v>80.997186473013812</v>
      </c>
      <c r="T26" s="264">
        <v>81.076891414683587</v>
      </c>
      <c r="U26" s="264">
        <v>81.660082682042074</v>
      </c>
      <c r="V26" s="264">
        <v>76.837555652098374</v>
      </c>
      <c r="W26" s="264">
        <v>86.841095519958031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1269.3350829684955</v>
      </c>
      <c r="C27" s="263">
        <f t="shared" si="2"/>
        <v>1293.8910000026301</v>
      </c>
      <c r="D27" s="263">
        <f t="shared" si="2"/>
        <v>1304.7779442881388</v>
      </c>
      <c r="E27" s="263">
        <f t="shared" si="2"/>
        <v>1319.0980131114629</v>
      </c>
      <c r="F27" s="263">
        <f t="shared" si="2"/>
        <v>1284.3197061515871</v>
      </c>
      <c r="G27" s="263">
        <f t="shared" si="2"/>
        <v>1254.4534640380275</v>
      </c>
      <c r="H27" s="263">
        <f t="shared" si="2"/>
        <v>1247.6140213861863</v>
      </c>
      <c r="I27" s="263">
        <f t="shared" si="2"/>
        <v>1238.7906025481079</v>
      </c>
      <c r="J27" s="263">
        <f t="shared" si="2"/>
        <v>1216.4375090915667</v>
      </c>
      <c r="K27" s="263">
        <f t="shared" si="2"/>
        <v>969.90494001340016</v>
      </c>
      <c r="L27" s="263">
        <f t="shared" si="2"/>
        <v>998.2427898516645</v>
      </c>
      <c r="M27" s="263">
        <f t="shared" si="2"/>
        <v>932.68813840931239</v>
      </c>
      <c r="N27" s="263">
        <f t="shared" si="2"/>
        <v>886.7731578705625</v>
      </c>
      <c r="O27" s="263">
        <f t="shared" si="2"/>
        <v>851.99860462644438</v>
      </c>
      <c r="P27" s="263">
        <f t="shared" si="2"/>
        <v>841.88791076570055</v>
      </c>
      <c r="Q27" s="263">
        <f t="shared" si="2"/>
        <v>850.70531965936561</v>
      </c>
      <c r="R27" s="263">
        <f t="shared" si="2"/>
        <v>864.10346296151442</v>
      </c>
      <c r="S27" s="263">
        <f t="shared" si="2"/>
        <v>886.54734784534162</v>
      </c>
      <c r="T27" s="263">
        <f t="shared" si="2"/>
        <v>878.36353419048328</v>
      </c>
      <c r="U27" s="263">
        <f t="shared" si="2"/>
        <v>875.71832292937654</v>
      </c>
      <c r="V27" s="263">
        <f t="shared" si="2"/>
        <v>819.65344085523907</v>
      </c>
      <c r="W27" s="263">
        <f t="shared" si="2"/>
        <v>926.99725472583111</v>
      </c>
      <c r="DA27" s="70"/>
    </row>
    <row r="28" spans="1:105" ht="12" customHeight="1" x14ac:dyDescent="0.25">
      <c r="A28" s="60" t="s">
        <v>2573</v>
      </c>
      <c r="B28" s="331">
        <v>1018.514214835153</v>
      </c>
      <c r="C28" s="331">
        <v>1038.415577828167</v>
      </c>
      <c r="D28" s="331">
        <v>1031.5226084003</v>
      </c>
      <c r="E28" s="331">
        <v>1030.80191463345</v>
      </c>
      <c r="F28" s="331">
        <v>967.97368018644261</v>
      </c>
      <c r="G28" s="331">
        <v>915.92376136384939</v>
      </c>
      <c r="H28" s="331">
        <v>891.92760842116411</v>
      </c>
      <c r="I28" s="331">
        <v>888.75825428822634</v>
      </c>
      <c r="J28" s="331">
        <v>879.98094414680463</v>
      </c>
      <c r="K28" s="331">
        <v>682.04194977050611</v>
      </c>
      <c r="L28" s="331">
        <v>650.65203210043308</v>
      </c>
      <c r="M28" s="331">
        <v>555.05108583842616</v>
      </c>
      <c r="N28" s="331">
        <v>537.29449617942112</v>
      </c>
      <c r="O28" s="331">
        <v>505.41261122790593</v>
      </c>
      <c r="P28" s="331">
        <v>500.16682591436972</v>
      </c>
      <c r="Q28" s="331">
        <v>498.31762448412189</v>
      </c>
      <c r="R28" s="331">
        <v>510.29699525697129</v>
      </c>
      <c r="S28" s="331">
        <v>515.75033132381907</v>
      </c>
      <c r="T28" s="331">
        <v>496.30225812321271</v>
      </c>
      <c r="U28" s="331">
        <v>474.06205979265582</v>
      </c>
      <c r="V28" s="331">
        <v>435.30657431153679</v>
      </c>
      <c r="W28" s="331">
        <v>500.51925359399951</v>
      </c>
      <c r="DA28" s="72" t="s">
        <v>2574</v>
      </c>
    </row>
    <row r="29" spans="1:105" ht="12" customHeight="1" x14ac:dyDescent="0.25">
      <c r="A29" s="59" t="s">
        <v>30</v>
      </c>
      <c r="B29" s="232">
        <v>28.15273741434217</v>
      </c>
      <c r="C29" s="232">
        <v>26.383027884229019</v>
      </c>
      <c r="D29" s="232">
        <v>18.97977605201061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39.891396442019527</v>
      </c>
      <c r="C30" s="232">
        <v>39.427725316590127</v>
      </c>
      <c r="D30" s="232">
        <v>35.586295710194243</v>
      </c>
      <c r="E30" s="232">
        <v>34.530713578726363</v>
      </c>
      <c r="F30" s="232">
        <v>33.031067558315733</v>
      </c>
      <c r="G30" s="232">
        <v>32.321718260647721</v>
      </c>
      <c r="H30" s="232">
        <v>32.651863578592192</v>
      </c>
      <c r="I30" s="232">
        <v>33.011979509780488</v>
      </c>
      <c r="J30" s="232">
        <v>26.435722235670958</v>
      </c>
      <c r="K30" s="232">
        <v>24.069217259485221</v>
      </c>
      <c r="L30" s="232">
        <v>30.10124474390274</v>
      </c>
      <c r="M30" s="232">
        <v>22.605718342179831</v>
      </c>
      <c r="N30" s="232">
        <v>19.305282709375032</v>
      </c>
      <c r="O30" s="232">
        <v>17.022526583293399</v>
      </c>
      <c r="P30" s="232">
        <v>12.866972513300549</v>
      </c>
      <c r="Q30" s="232">
        <v>14.526322375557941</v>
      </c>
      <c r="R30" s="232">
        <v>14.59780089579219</v>
      </c>
      <c r="S30" s="232">
        <v>16.99087062583056</v>
      </c>
      <c r="T30" s="232">
        <v>17.24641237788768</v>
      </c>
      <c r="U30" s="232">
        <v>18.17506742507604</v>
      </c>
      <c r="V30" s="232">
        <v>14.20108744654951</v>
      </c>
      <c r="W30" s="232">
        <v>11.277137967404091</v>
      </c>
      <c r="DA30" s="71" t="s">
        <v>2576</v>
      </c>
    </row>
    <row r="31" spans="1:105" ht="12" customHeight="1" x14ac:dyDescent="0.25">
      <c r="A31" s="59" t="s">
        <v>160</v>
      </c>
      <c r="B31" s="232">
        <v>45.443902902587872</v>
      </c>
      <c r="C31" s="232">
        <v>45.00445921377559</v>
      </c>
      <c r="D31" s="232">
        <v>43.166536410625277</v>
      </c>
      <c r="E31" s="232">
        <v>52.104010651441939</v>
      </c>
      <c r="F31" s="232">
        <v>57.81308867831568</v>
      </c>
      <c r="G31" s="232">
        <v>47.628944260926687</v>
      </c>
      <c r="H31" s="232">
        <v>38.119168683516918</v>
      </c>
      <c r="I31" s="232">
        <v>52.062216827844964</v>
      </c>
      <c r="J31" s="232">
        <v>46.633151482251797</v>
      </c>
      <c r="K31" s="232">
        <v>42.921843423580363</v>
      </c>
      <c r="L31" s="232">
        <v>52.952864988223467</v>
      </c>
      <c r="M31" s="232">
        <v>38.63751280015294</v>
      </c>
      <c r="N31" s="232">
        <v>27.552466713102241</v>
      </c>
      <c r="O31" s="232">
        <v>30.227220244907119</v>
      </c>
      <c r="P31" s="232">
        <v>34.269273190215493</v>
      </c>
      <c r="Q31" s="232">
        <v>35.365370978550317</v>
      </c>
      <c r="R31" s="232">
        <v>36.265522528799004</v>
      </c>
      <c r="S31" s="232">
        <v>34.595062731498608</v>
      </c>
      <c r="T31" s="232">
        <v>39.402128799880607</v>
      </c>
      <c r="U31" s="232">
        <v>37.861855292168137</v>
      </c>
      <c r="V31" s="232">
        <v>37.284806532270402</v>
      </c>
      <c r="W31" s="232">
        <v>39.180606078382453</v>
      </c>
      <c r="DA31" s="71" t="s">
        <v>2577</v>
      </c>
    </row>
    <row r="32" spans="1:105" ht="12" customHeight="1" x14ac:dyDescent="0.25">
      <c r="A32" s="59" t="s">
        <v>70</v>
      </c>
      <c r="B32" s="232">
        <v>177.3827618005856</v>
      </c>
      <c r="C32" s="232">
        <v>200.98086021856</v>
      </c>
      <c r="D32" s="232">
        <v>212.30357793442471</v>
      </c>
      <c r="E32" s="232">
        <v>209.79697908525429</v>
      </c>
      <c r="F32" s="232">
        <v>184.36839454859631</v>
      </c>
      <c r="G32" s="232">
        <v>170.56006112961711</v>
      </c>
      <c r="H32" s="232">
        <v>179.5659808712328</v>
      </c>
      <c r="I32" s="232">
        <v>145.44412657160339</v>
      </c>
      <c r="J32" s="232">
        <v>168.19242817972679</v>
      </c>
      <c r="K32" s="232">
        <v>98.560091389552397</v>
      </c>
      <c r="L32" s="232">
        <v>51.228223317002637</v>
      </c>
      <c r="M32" s="232">
        <v>37.858222412486903</v>
      </c>
      <c r="N32" s="232">
        <v>43.427738898964002</v>
      </c>
      <c r="O32" s="232">
        <v>35.741882806515761</v>
      </c>
      <c r="P32" s="232">
        <v>41.506381807372591</v>
      </c>
      <c r="Q32" s="232">
        <v>45.112828433901477</v>
      </c>
      <c r="R32" s="232">
        <v>50.412291896867501</v>
      </c>
      <c r="S32" s="232">
        <v>33.566609145412222</v>
      </c>
      <c r="T32" s="232">
        <v>31.064957812005499</v>
      </c>
      <c r="U32" s="232">
        <v>19.607946324859039</v>
      </c>
      <c r="V32" s="232">
        <v>14.897185556565271</v>
      </c>
      <c r="W32" s="232">
        <v>16.740913055796192</v>
      </c>
      <c r="DA32" s="71" t="s">
        <v>2578</v>
      </c>
    </row>
    <row r="33" spans="1:105" ht="12" customHeight="1" x14ac:dyDescent="0.25">
      <c r="A33" s="59" t="s">
        <v>162</v>
      </c>
      <c r="B33" s="232">
        <v>727.64341627561805</v>
      </c>
      <c r="C33" s="232">
        <v>726.61950519501283</v>
      </c>
      <c r="D33" s="232">
        <v>721.48642229304551</v>
      </c>
      <c r="E33" s="232">
        <v>734.37021131802715</v>
      </c>
      <c r="F33" s="232">
        <v>692.76112940121493</v>
      </c>
      <c r="G33" s="232">
        <v>665.41303771265791</v>
      </c>
      <c r="H33" s="232">
        <v>641.59059528782223</v>
      </c>
      <c r="I33" s="232">
        <v>658.23993137899754</v>
      </c>
      <c r="J33" s="232">
        <v>638.71964224915507</v>
      </c>
      <c r="K33" s="232">
        <v>516.49079769788818</v>
      </c>
      <c r="L33" s="232">
        <v>516.36969905130422</v>
      </c>
      <c r="M33" s="232">
        <v>455.94963228360649</v>
      </c>
      <c r="N33" s="232">
        <v>447.00900785797978</v>
      </c>
      <c r="O33" s="232">
        <v>422.42098159318971</v>
      </c>
      <c r="P33" s="232">
        <v>411.52419840348108</v>
      </c>
      <c r="Q33" s="232">
        <v>403.3131026961122</v>
      </c>
      <c r="R33" s="232">
        <v>409.02137993551258</v>
      </c>
      <c r="S33" s="232">
        <v>430.59778882107759</v>
      </c>
      <c r="T33" s="232">
        <v>408.58875913343888</v>
      </c>
      <c r="U33" s="232">
        <v>398.41719075055249</v>
      </c>
      <c r="V33" s="232">
        <v>368.92349477615159</v>
      </c>
      <c r="W33" s="232">
        <v>433.32059649241683</v>
      </c>
      <c r="DA33" s="71" t="s">
        <v>2579</v>
      </c>
    </row>
    <row r="34" spans="1:105" ht="12" customHeight="1" x14ac:dyDescent="0.25">
      <c r="A34" s="60" t="s">
        <v>2580</v>
      </c>
      <c r="B34" s="331">
        <v>250.82086813334249</v>
      </c>
      <c r="C34" s="331">
        <v>255.4754221744632</v>
      </c>
      <c r="D34" s="331">
        <v>273.2553358878389</v>
      </c>
      <c r="E34" s="331">
        <v>288.29609847801288</v>
      </c>
      <c r="F34" s="331">
        <v>316.34602596514452</v>
      </c>
      <c r="G34" s="331">
        <v>338.52970267417811</v>
      </c>
      <c r="H34" s="331">
        <v>355.68641296502233</v>
      </c>
      <c r="I34" s="331">
        <v>350.03234825988159</v>
      </c>
      <c r="J34" s="331">
        <v>336.45656494476202</v>
      </c>
      <c r="K34" s="331">
        <v>287.86299024289411</v>
      </c>
      <c r="L34" s="331">
        <v>347.59075775123142</v>
      </c>
      <c r="M34" s="331">
        <v>377.63705257088623</v>
      </c>
      <c r="N34" s="331">
        <v>349.47866169114138</v>
      </c>
      <c r="O34" s="331">
        <v>346.58599339853839</v>
      </c>
      <c r="P34" s="331">
        <v>341.72108485133077</v>
      </c>
      <c r="Q34" s="331">
        <v>352.38769517524372</v>
      </c>
      <c r="R34" s="331">
        <v>353.80646770454308</v>
      </c>
      <c r="S34" s="331">
        <v>370.79701652152261</v>
      </c>
      <c r="T34" s="331">
        <v>382.06127606727051</v>
      </c>
      <c r="U34" s="331">
        <v>401.65626313672072</v>
      </c>
      <c r="V34" s="331">
        <v>384.34686654370228</v>
      </c>
      <c r="W34" s="331">
        <v>426.4780011318316</v>
      </c>
      <c r="DA34" s="72" t="s">
        <v>2581</v>
      </c>
    </row>
    <row r="35" spans="1:105" ht="12" customHeight="1" x14ac:dyDescent="0.25">
      <c r="A35" s="57" t="s">
        <v>2582</v>
      </c>
      <c r="B35" s="263">
        <v>800.70346170746325</v>
      </c>
      <c r="C35" s="263">
        <v>815.76913157083152</v>
      </c>
      <c r="D35" s="263">
        <v>819.52086995323964</v>
      </c>
      <c r="E35" s="263">
        <v>826.19027017430608</v>
      </c>
      <c r="F35" s="263">
        <v>812.95930533997478</v>
      </c>
      <c r="G35" s="263">
        <v>794.13060428345671</v>
      </c>
      <c r="H35" s="263">
        <v>792.90131987687721</v>
      </c>
      <c r="I35" s="263">
        <v>781.67054059892416</v>
      </c>
      <c r="J35" s="263">
        <v>766.06379058555513</v>
      </c>
      <c r="K35" s="263">
        <v>610.85081572479214</v>
      </c>
      <c r="L35" s="263">
        <v>628.95697780955288</v>
      </c>
      <c r="M35" s="263">
        <v>580.70535035286593</v>
      </c>
      <c r="N35" s="263">
        <v>550.66314037179814</v>
      </c>
      <c r="O35" s="263">
        <v>523.33132347135063</v>
      </c>
      <c r="P35" s="263">
        <v>516.59948895884554</v>
      </c>
      <c r="Q35" s="263">
        <v>524.96155017451872</v>
      </c>
      <c r="R35" s="263">
        <v>536.23840956026504</v>
      </c>
      <c r="S35" s="263">
        <v>546.90620019152425</v>
      </c>
      <c r="T35" s="263">
        <v>539.28007747304491</v>
      </c>
      <c r="U35" s="263">
        <v>555.42141478942074</v>
      </c>
      <c r="V35" s="263">
        <v>520.75391408008772</v>
      </c>
      <c r="W35" s="263">
        <v>564.9273957229824</v>
      </c>
      <c r="DA35" s="70" t="s">
        <v>2583</v>
      </c>
    </row>
    <row r="36" spans="1:105" ht="12" customHeight="1" x14ac:dyDescent="0.25">
      <c r="A36" s="46" t="s">
        <v>30</v>
      </c>
      <c r="B36" s="231">
        <v>20.374138313060879</v>
      </c>
      <c r="C36" s="231">
        <v>19.11024554606832</v>
      </c>
      <c r="D36" s="231">
        <v>14.026900058093959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28.869406788016299</v>
      </c>
      <c r="C38" s="231">
        <v>28.559023453611069</v>
      </c>
      <c r="D38" s="231">
        <v>26.29985791174779</v>
      </c>
      <c r="E38" s="231">
        <v>25.897013055436219</v>
      </c>
      <c r="F38" s="231">
        <v>25.150366578195069</v>
      </c>
      <c r="G38" s="231">
        <v>25.25755015206369</v>
      </c>
      <c r="H38" s="231">
        <v>25.795013343721539</v>
      </c>
      <c r="I38" s="231">
        <v>26.281440508336289</v>
      </c>
      <c r="J38" s="231">
        <v>20.980768330042078</v>
      </c>
      <c r="K38" s="231">
        <v>19.510361613295011</v>
      </c>
      <c r="L38" s="231">
        <v>25.736224434060841</v>
      </c>
      <c r="M38" s="231">
        <v>20.899599540546401</v>
      </c>
      <c r="N38" s="231">
        <v>17.720830228095789</v>
      </c>
      <c r="O38" s="231">
        <v>16.108050466171221</v>
      </c>
      <c r="P38" s="231">
        <v>12.18556203262535</v>
      </c>
      <c r="Q38" s="231">
        <v>13.759422210896959</v>
      </c>
      <c r="R38" s="231">
        <v>13.63790872649769</v>
      </c>
      <c r="S38" s="231">
        <v>16.161865593858689</v>
      </c>
      <c r="T38" s="231">
        <v>16.82615484752143</v>
      </c>
      <c r="U38" s="231">
        <v>17.26128477546602</v>
      </c>
      <c r="V38" s="231">
        <v>13.59383491781176</v>
      </c>
      <c r="W38" s="231">
        <v>11.423018507858711</v>
      </c>
      <c r="DA38" s="73" t="s">
        <v>2586</v>
      </c>
    </row>
    <row r="39" spans="1:105" ht="12" customHeight="1" x14ac:dyDescent="0.25">
      <c r="A39" s="46" t="s">
        <v>160</v>
      </c>
      <c r="B39" s="231">
        <v>32.887756156563022</v>
      </c>
      <c r="C39" s="231">
        <v>32.598467090935323</v>
      </c>
      <c r="D39" s="231">
        <v>31.901993491739461</v>
      </c>
      <c r="E39" s="231">
        <v>39.076465680462462</v>
      </c>
      <c r="F39" s="231">
        <v>44.019781398536168</v>
      </c>
      <c r="G39" s="231">
        <v>37.219260395102957</v>
      </c>
      <c r="H39" s="231">
        <v>30.114191261278261</v>
      </c>
      <c r="I39" s="231">
        <v>41.447682768848622</v>
      </c>
      <c r="J39" s="231">
        <v>37.010501889321688</v>
      </c>
      <c r="K39" s="231">
        <v>34.792186105398571</v>
      </c>
      <c r="L39" s="231">
        <v>45.274101764163412</v>
      </c>
      <c r="M39" s="231">
        <v>35.721428204261407</v>
      </c>
      <c r="N39" s="231">
        <v>25.291138821346561</v>
      </c>
      <c r="O39" s="231">
        <v>28.603367824075011</v>
      </c>
      <c r="P39" s="231">
        <v>32.454437424242087</v>
      </c>
      <c r="Q39" s="231">
        <v>33.498297666699401</v>
      </c>
      <c r="R39" s="231">
        <v>33.880848882455361</v>
      </c>
      <c r="S39" s="231">
        <v>32.907127974218163</v>
      </c>
      <c r="T39" s="231">
        <v>38.441984685395568</v>
      </c>
      <c r="U39" s="231">
        <v>35.958285658071787</v>
      </c>
      <c r="V39" s="231">
        <v>35.690471370583872</v>
      </c>
      <c r="W39" s="231">
        <v>39.687444604839683</v>
      </c>
      <c r="DA39" s="73" t="s">
        <v>2587</v>
      </c>
    </row>
    <row r="40" spans="1:105" ht="12" customHeight="1" x14ac:dyDescent="0.25">
      <c r="A40" s="46" t="s">
        <v>70</v>
      </c>
      <c r="B40" s="231">
        <v>128.3719188684199</v>
      </c>
      <c r="C40" s="231">
        <v>145.57819540995999</v>
      </c>
      <c r="D40" s="231">
        <v>156.90180229215451</v>
      </c>
      <c r="E40" s="231">
        <v>157.34152420496571</v>
      </c>
      <c r="F40" s="231">
        <v>140.38095196723759</v>
      </c>
      <c r="G40" s="231">
        <v>133.28280579579621</v>
      </c>
      <c r="H40" s="231">
        <v>141.85735100549519</v>
      </c>
      <c r="I40" s="231">
        <v>115.7907285943285</v>
      </c>
      <c r="J40" s="231">
        <v>133.48628567993151</v>
      </c>
      <c r="K40" s="231">
        <v>79.892212651484385</v>
      </c>
      <c r="L40" s="231">
        <v>43.799552605266463</v>
      </c>
      <c r="M40" s="231">
        <v>35.000953111124112</v>
      </c>
      <c r="N40" s="231">
        <v>39.863471558740308</v>
      </c>
      <c r="O40" s="231">
        <v>33.821774293387207</v>
      </c>
      <c r="P40" s="231">
        <v>39.308282483758248</v>
      </c>
      <c r="Q40" s="231">
        <v>42.731149529921282</v>
      </c>
      <c r="R40" s="231">
        <v>47.097384084832598</v>
      </c>
      <c r="S40" s="231">
        <v>31.928853876681291</v>
      </c>
      <c r="T40" s="231">
        <v>30.307972407450059</v>
      </c>
      <c r="U40" s="231">
        <v>18.62212323396805</v>
      </c>
      <c r="V40" s="231">
        <v>14.26016718495473</v>
      </c>
      <c r="W40" s="231">
        <v>16.957472740650822</v>
      </c>
      <c r="DA40" s="73" t="s">
        <v>2588</v>
      </c>
    </row>
    <row r="41" spans="1:105" ht="12" customHeight="1" x14ac:dyDescent="0.25">
      <c r="A41" s="46" t="s">
        <v>34</v>
      </c>
      <c r="B41" s="231">
        <v>63.604643164211708</v>
      </c>
      <c r="C41" s="231">
        <v>63.60464316421178</v>
      </c>
      <c r="D41" s="231">
        <v>57.179707652610958</v>
      </c>
      <c r="E41" s="231">
        <v>53.119346517601613</v>
      </c>
      <c r="F41" s="231">
        <v>53.119346517613707</v>
      </c>
      <c r="G41" s="231">
        <v>55.149527085099137</v>
      </c>
      <c r="H41" s="231">
        <v>61.43112639722716</v>
      </c>
      <c r="I41" s="231">
        <v>52.116165090265483</v>
      </c>
      <c r="J41" s="231">
        <v>45.858383490953848</v>
      </c>
      <c r="K41" s="231">
        <v>39.648409286318</v>
      </c>
      <c r="L41" s="231">
        <v>52.044453998259712</v>
      </c>
      <c r="M41" s="231">
        <v>42.681685296618511</v>
      </c>
      <c r="N41" s="231">
        <v>34.393809114335312</v>
      </c>
      <c r="O41" s="231">
        <v>29.091401547705409</v>
      </c>
      <c r="P41" s="231">
        <v>27.03731728287427</v>
      </c>
      <c r="Q41" s="231">
        <v>22.976956147880831</v>
      </c>
      <c r="R41" s="231">
        <v>24.05176268270252</v>
      </c>
      <c r="S41" s="231">
        <v>21.949957007726951</v>
      </c>
      <c r="T41" s="231">
        <v>20.898968185717258</v>
      </c>
      <c r="U41" s="231">
        <v>18.12012037832006</v>
      </c>
      <c r="V41" s="231">
        <v>16.139810834039171</v>
      </c>
      <c r="W41" s="231">
        <v>20.624677558032161</v>
      </c>
      <c r="DA41" s="73" t="s">
        <v>2589</v>
      </c>
    </row>
    <row r="42" spans="1:105" ht="12" customHeight="1" x14ac:dyDescent="0.25">
      <c r="A42" s="46" t="s">
        <v>162</v>
      </c>
      <c r="B42" s="231">
        <v>526.59559841719147</v>
      </c>
      <c r="C42" s="231">
        <v>526.31855690604505</v>
      </c>
      <c r="D42" s="231">
        <v>533.21060854689301</v>
      </c>
      <c r="E42" s="231">
        <v>550.75592071584015</v>
      </c>
      <c r="F42" s="231">
        <v>527.47905664280029</v>
      </c>
      <c r="G42" s="231">
        <v>519.98173600587847</v>
      </c>
      <c r="H42" s="231">
        <v>506.8573781959056</v>
      </c>
      <c r="I42" s="231">
        <v>524.03684521926812</v>
      </c>
      <c r="J42" s="231">
        <v>506.92123038705989</v>
      </c>
      <c r="K42" s="231">
        <v>418.66430986881687</v>
      </c>
      <c r="L42" s="231">
        <v>441.49026323652947</v>
      </c>
      <c r="M42" s="231">
        <v>421.53779769990189</v>
      </c>
      <c r="N42" s="231">
        <v>410.32140569658787</v>
      </c>
      <c r="O42" s="231">
        <v>399.72788153262599</v>
      </c>
      <c r="P42" s="231">
        <v>389.73065671729762</v>
      </c>
      <c r="Q42" s="231">
        <v>382.02066013074449</v>
      </c>
      <c r="R42" s="231">
        <v>382.12579323194967</v>
      </c>
      <c r="S42" s="231">
        <v>409.58840433750959</v>
      </c>
      <c r="T42" s="231">
        <v>398.6323404252218</v>
      </c>
      <c r="U42" s="231">
        <v>378.38608397666968</v>
      </c>
      <c r="V42" s="231">
        <v>353.14796167301449</v>
      </c>
      <c r="W42" s="231">
        <v>438.92601189029023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0.42992261392932252</v>
      </c>
      <c r="M44" s="231">
        <v>0.47773000859813791</v>
      </c>
      <c r="N44" s="231">
        <v>0.52545141874425771</v>
      </c>
      <c r="O44" s="231">
        <v>0.57325881341327023</v>
      </c>
      <c r="P44" s="231">
        <v>0.50154772140987169</v>
      </c>
      <c r="Q44" s="231">
        <v>4.5380051590688897</v>
      </c>
      <c r="R44" s="231">
        <v>5.1351676698163162</v>
      </c>
      <c r="S44" s="231">
        <v>5.2182287188278407</v>
      </c>
      <c r="T44" s="231">
        <v>5.8782459157325473</v>
      </c>
      <c r="U44" s="231">
        <v>5.580309544278383</v>
      </c>
      <c r="V44" s="231">
        <v>5.7404987102283513</v>
      </c>
      <c r="W44" s="231">
        <v>3.4443680137562871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22.80980223559196</v>
      </c>
      <c r="G45" s="231">
        <v>23.239724849516339</v>
      </c>
      <c r="H45" s="231">
        <v>26.846259673249481</v>
      </c>
      <c r="I45" s="231">
        <v>21.997678417877069</v>
      </c>
      <c r="J45" s="231">
        <v>21.806620808246059</v>
      </c>
      <c r="K45" s="231">
        <v>18.34333619947925</v>
      </c>
      <c r="L45" s="231">
        <v>20.18245915734369</v>
      </c>
      <c r="M45" s="231">
        <v>24.38615649181542</v>
      </c>
      <c r="N45" s="231">
        <v>22.547033533948081</v>
      </c>
      <c r="O45" s="231">
        <v>15.405588993972611</v>
      </c>
      <c r="P45" s="231">
        <v>15.38168529663818</v>
      </c>
      <c r="Q45" s="231">
        <v>25.437059329306841</v>
      </c>
      <c r="R45" s="231">
        <v>30.30954428201084</v>
      </c>
      <c r="S45" s="231">
        <v>29.151762682701641</v>
      </c>
      <c r="T45" s="231">
        <v>28.29441100600631</v>
      </c>
      <c r="U45" s="231">
        <v>81.493207222646689</v>
      </c>
      <c r="V45" s="231">
        <v>82.181169389455377</v>
      </c>
      <c r="W45" s="231">
        <v>33.864402407554493</v>
      </c>
      <c r="DA45" s="73" t="s">
        <v>2593</v>
      </c>
    </row>
    <row r="46" spans="1:105" ht="12" customHeight="1" x14ac:dyDescent="0.25">
      <c r="A46" s="57" t="s">
        <v>2594</v>
      </c>
      <c r="B46" s="263">
        <v>440.90454819057811</v>
      </c>
      <c r="C46" s="263">
        <v>449.27620743088272</v>
      </c>
      <c r="D46" s="263">
        <v>461.26952182958013</v>
      </c>
      <c r="E46" s="263">
        <v>472.50477805165121</v>
      </c>
      <c r="F46" s="263">
        <v>476.00834392171362</v>
      </c>
      <c r="G46" s="263">
        <v>477.33666335389108</v>
      </c>
      <c r="H46" s="263">
        <v>481.9351436583882</v>
      </c>
      <c r="I46" s="263">
        <v>477.8140856528583</v>
      </c>
      <c r="J46" s="263">
        <v>466.36283999003331</v>
      </c>
      <c r="K46" s="263">
        <v>379.45106553050999</v>
      </c>
      <c r="L46" s="263">
        <v>408.20453139204233</v>
      </c>
      <c r="M46" s="263">
        <v>397.31822394820909</v>
      </c>
      <c r="N46" s="263">
        <v>375.22972118144759</v>
      </c>
      <c r="O46" s="263">
        <v>363.8720605903041</v>
      </c>
      <c r="P46" s="263">
        <v>359.36741241105648</v>
      </c>
      <c r="Q46" s="263">
        <v>364.78143045431199</v>
      </c>
      <c r="R46" s="263">
        <v>369.212338996065</v>
      </c>
      <c r="S46" s="263">
        <v>381.16323046124131</v>
      </c>
      <c r="T46" s="263">
        <v>381.53831253968718</v>
      </c>
      <c r="U46" s="263">
        <v>384.2827420331389</v>
      </c>
      <c r="V46" s="263">
        <v>361.58849718634502</v>
      </c>
      <c r="W46" s="263">
        <v>408.66397891744941</v>
      </c>
      <c r="DA46" s="70" t="s">
        <v>2595</v>
      </c>
    </row>
    <row r="47" spans="1:105" ht="12" customHeight="1" x14ac:dyDescent="0.25">
      <c r="A47" s="41" t="s">
        <v>2596</v>
      </c>
      <c r="B47" s="352">
        <v>298.56101931525848</v>
      </c>
      <c r="C47" s="352">
        <v>304.22993592408648</v>
      </c>
      <c r="D47" s="352">
        <v>312.35127689581918</v>
      </c>
      <c r="E47" s="352">
        <v>319.95929446718651</v>
      </c>
      <c r="F47" s="352">
        <v>322.33175399770568</v>
      </c>
      <c r="G47" s="352">
        <v>323.23123304657167</v>
      </c>
      <c r="H47" s="352">
        <v>326.34512010590493</v>
      </c>
      <c r="I47" s="352">
        <v>323.55452226826043</v>
      </c>
      <c r="J47" s="352">
        <v>315.800246220183</v>
      </c>
      <c r="K47" s="352">
        <v>256.94744445249279</v>
      </c>
      <c r="L47" s="352">
        <v>276.41801719141353</v>
      </c>
      <c r="M47" s="352">
        <v>269.04629226739382</v>
      </c>
      <c r="N47" s="352">
        <v>254.08893714766009</v>
      </c>
      <c r="O47" s="352">
        <v>246.39803276247139</v>
      </c>
      <c r="P47" s="352">
        <v>243.34768465975361</v>
      </c>
      <c r="Q47" s="352">
        <v>247.0138177314561</v>
      </c>
      <c r="R47" s="352">
        <v>250.01423261977499</v>
      </c>
      <c r="S47" s="352">
        <v>258.10684666109518</v>
      </c>
      <c r="T47" s="352">
        <v>258.360835621126</v>
      </c>
      <c r="U47" s="352">
        <v>260.21924164203551</v>
      </c>
      <c r="V47" s="352">
        <v>244.8517048319591</v>
      </c>
      <c r="W47" s="352">
        <v>276.72913469308219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1</v>
      </c>
      <c r="E51" s="234">
        <f t="shared" si="3"/>
        <v>0.99999999999999978</v>
      </c>
      <c r="F51" s="234">
        <f t="shared" si="3"/>
        <v>1</v>
      </c>
      <c r="G51" s="234">
        <f t="shared" si="3"/>
        <v>0.99999999999999989</v>
      </c>
      <c r="H51" s="234">
        <f t="shared" si="3"/>
        <v>0.99999999999999989</v>
      </c>
      <c r="I51" s="234">
        <f t="shared" si="3"/>
        <v>1</v>
      </c>
      <c r="J51" s="234">
        <f t="shared" si="3"/>
        <v>1</v>
      </c>
      <c r="K51" s="234">
        <f t="shared" si="3"/>
        <v>1.0000000000000004</v>
      </c>
      <c r="L51" s="234">
        <f t="shared" si="3"/>
        <v>1.0000000000000002</v>
      </c>
      <c r="M51" s="234">
        <f t="shared" si="3"/>
        <v>1.0000000000000002</v>
      </c>
      <c r="N51" s="234">
        <f t="shared" si="3"/>
        <v>1</v>
      </c>
      <c r="O51" s="234">
        <f t="shared" si="3"/>
        <v>1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1.9445287178198267E-2</v>
      </c>
      <c r="C52" s="301">
        <f t="shared" si="4"/>
        <v>1.9446330810879018E-2</v>
      </c>
      <c r="D52" s="301">
        <f t="shared" si="4"/>
        <v>1.9713804941752032E-2</v>
      </c>
      <c r="E52" s="301">
        <f t="shared" si="4"/>
        <v>1.990629346595239E-2</v>
      </c>
      <c r="F52" s="301">
        <f t="shared" si="4"/>
        <v>2.0360681254042841E-2</v>
      </c>
      <c r="G52" s="301">
        <f t="shared" si="4"/>
        <v>2.0744182389924773E-2</v>
      </c>
      <c r="H52" s="301">
        <f t="shared" si="4"/>
        <v>2.0956501384050665E-2</v>
      </c>
      <c r="I52" s="301">
        <f t="shared" si="4"/>
        <v>2.0952049075532109E-2</v>
      </c>
      <c r="J52" s="301">
        <f t="shared" si="4"/>
        <v>2.0873688808732322E-2</v>
      </c>
      <c r="K52" s="301">
        <f t="shared" si="4"/>
        <v>2.1165909301646607E-2</v>
      </c>
      <c r="L52" s="301">
        <f t="shared" si="4"/>
        <v>2.1825286731526252E-2</v>
      </c>
      <c r="M52" s="301">
        <f t="shared" si="4"/>
        <v>2.2500530376474159E-2</v>
      </c>
      <c r="N52" s="301">
        <f t="shared" si="4"/>
        <v>2.2403349973613665E-2</v>
      </c>
      <c r="O52" s="301">
        <f t="shared" si="4"/>
        <v>2.2587616167965455E-2</v>
      </c>
      <c r="P52" s="301">
        <f t="shared" si="4"/>
        <v>2.2585203314997488E-2</v>
      </c>
      <c r="Q52" s="301">
        <f t="shared" si="4"/>
        <v>2.2639684368943279E-2</v>
      </c>
      <c r="R52" s="301">
        <f t="shared" si="4"/>
        <v>2.256465535655678E-2</v>
      </c>
      <c r="S52" s="301">
        <f t="shared" si="4"/>
        <v>2.2677722789529328E-2</v>
      </c>
      <c r="T52" s="301">
        <f t="shared" si="4"/>
        <v>2.2860783438515539E-2</v>
      </c>
      <c r="U52" s="301">
        <f t="shared" si="4"/>
        <v>2.2901578974573265E-2</v>
      </c>
      <c r="V52" s="301">
        <f t="shared" si="4"/>
        <v>2.2978973942624725E-2</v>
      </c>
      <c r="W52" s="301">
        <f t="shared" si="4"/>
        <v>2.3116377399430323E-2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2.6445590562349647E-2</v>
      </c>
      <c r="C53" s="235">
        <f t="shared" si="5"/>
        <v>2.6447009902795457E-2</v>
      </c>
      <c r="D53" s="235">
        <f t="shared" si="5"/>
        <v>2.6810774720782769E-2</v>
      </c>
      <c r="E53" s="235">
        <f t="shared" si="5"/>
        <v>2.7072559113695251E-2</v>
      </c>
      <c r="F53" s="235">
        <f t="shared" si="5"/>
        <v>2.7690526505498265E-2</v>
      </c>
      <c r="G53" s="235">
        <f t="shared" si="5"/>
        <v>2.8212088050297693E-2</v>
      </c>
      <c r="H53" s="235">
        <f t="shared" si="5"/>
        <v>2.8500841882308899E-2</v>
      </c>
      <c r="I53" s="235">
        <f t="shared" si="5"/>
        <v>2.8494786742723672E-2</v>
      </c>
      <c r="J53" s="235">
        <f t="shared" si="5"/>
        <v>2.8388216779875963E-2</v>
      </c>
      <c r="K53" s="235">
        <f t="shared" si="5"/>
        <v>2.8785636650239393E-2</v>
      </c>
      <c r="L53" s="235">
        <f t="shared" si="5"/>
        <v>2.9682389954875696E-2</v>
      </c>
      <c r="M53" s="235">
        <f t="shared" si="5"/>
        <v>3.0600721312004846E-2</v>
      </c>
      <c r="N53" s="235">
        <f t="shared" si="5"/>
        <v>3.0468555964114605E-2</v>
      </c>
      <c r="O53" s="235">
        <f t="shared" si="5"/>
        <v>3.071915798843302E-2</v>
      </c>
      <c r="P53" s="235">
        <f t="shared" si="5"/>
        <v>3.0715876508396585E-2</v>
      </c>
      <c r="Q53" s="235">
        <f t="shared" si="5"/>
        <v>3.0789970741762856E-2</v>
      </c>
      <c r="R53" s="235">
        <f t="shared" si="5"/>
        <v>3.068793128491723E-2</v>
      </c>
      <c r="S53" s="235">
        <f t="shared" si="5"/>
        <v>3.0841702993759879E-2</v>
      </c>
      <c r="T53" s="235">
        <f t="shared" si="5"/>
        <v>3.1090665476381153E-2</v>
      </c>
      <c r="U53" s="235">
        <f t="shared" si="5"/>
        <v>3.1146147405419666E-2</v>
      </c>
      <c r="V53" s="235">
        <f t="shared" si="5"/>
        <v>3.1251404561969627E-2</v>
      </c>
      <c r="W53" s="235">
        <f t="shared" si="5"/>
        <v>3.1438273263225229E-2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3.2668082459373082E-2</v>
      </c>
      <c r="C54" s="235">
        <f t="shared" si="6"/>
        <v>3.2669835762276729E-2</v>
      </c>
      <c r="D54" s="235">
        <f t="shared" si="6"/>
        <v>3.3119192302143413E-2</v>
      </c>
      <c r="E54" s="235">
        <f t="shared" si="6"/>
        <v>3.3442573022800008E-2</v>
      </c>
      <c r="F54" s="235">
        <f t="shared" si="6"/>
        <v>3.4205944506791972E-2</v>
      </c>
      <c r="G54" s="235">
        <f t="shared" si="6"/>
        <v>3.4850226415073612E-2</v>
      </c>
      <c r="H54" s="235">
        <f t="shared" si="6"/>
        <v>3.5206922325205094E-2</v>
      </c>
      <c r="I54" s="235">
        <f t="shared" si="6"/>
        <v>3.5199442446893943E-2</v>
      </c>
      <c r="J54" s="235">
        <f t="shared" si="6"/>
        <v>3.50677971986703E-2</v>
      </c>
      <c r="K54" s="235">
        <f t="shared" si="6"/>
        <v>3.5558727626766311E-2</v>
      </c>
      <c r="L54" s="235">
        <f t="shared" si="6"/>
        <v>3.666648170896411E-2</v>
      </c>
      <c r="M54" s="235">
        <f t="shared" si="6"/>
        <v>3.780089103247658E-2</v>
      </c>
      <c r="N54" s="235">
        <f t="shared" si="6"/>
        <v>3.7637627955670973E-2</v>
      </c>
      <c r="O54" s="235">
        <f t="shared" si="6"/>
        <v>3.7947195162181951E-2</v>
      </c>
      <c r="P54" s="235">
        <f t="shared" si="6"/>
        <v>3.7943141569195767E-2</v>
      </c>
      <c r="Q54" s="235">
        <f t="shared" si="6"/>
        <v>3.8034669739824715E-2</v>
      </c>
      <c r="R54" s="235">
        <f t="shared" si="6"/>
        <v>3.7908620999015409E-2</v>
      </c>
      <c r="S54" s="235">
        <f t="shared" si="6"/>
        <v>3.8098574286409288E-2</v>
      </c>
      <c r="T54" s="235">
        <f t="shared" si="6"/>
        <v>3.8406116176706126E-2</v>
      </c>
      <c r="U54" s="235">
        <f t="shared" si="6"/>
        <v>3.8474652677283075E-2</v>
      </c>
      <c r="V54" s="235">
        <f t="shared" si="6"/>
        <v>3.8604676223609538E-2</v>
      </c>
      <c r="W54" s="235">
        <f t="shared" si="6"/>
        <v>3.8835514031042927E-2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2.0223098665326206E-2</v>
      </c>
      <c r="C55" s="235">
        <f t="shared" si="7"/>
        <v>2.0224184043314178E-2</v>
      </c>
      <c r="D55" s="235">
        <f t="shared" si="7"/>
        <v>2.0502357139422115E-2</v>
      </c>
      <c r="E55" s="235">
        <f t="shared" si="7"/>
        <v>2.0702545204590479E-2</v>
      </c>
      <c r="F55" s="235">
        <f t="shared" si="7"/>
        <v>2.1175108504204562E-2</v>
      </c>
      <c r="G55" s="235">
        <f t="shared" si="7"/>
        <v>2.1573949685521756E-2</v>
      </c>
      <c r="H55" s="235">
        <f t="shared" si="7"/>
        <v>2.1794761439412683E-2</v>
      </c>
      <c r="I55" s="235">
        <f t="shared" si="7"/>
        <v>2.1790131038553401E-2</v>
      </c>
      <c r="J55" s="235">
        <f t="shared" si="7"/>
        <v>2.1708636361081612E-2</v>
      </c>
      <c r="K55" s="235">
        <f t="shared" si="7"/>
        <v>2.2012545673712466E-2</v>
      </c>
      <c r="L55" s="235">
        <f t="shared" si="7"/>
        <v>2.2698298200787302E-2</v>
      </c>
      <c r="M55" s="235">
        <f t="shared" si="7"/>
        <v>2.3400551591533127E-2</v>
      </c>
      <c r="N55" s="235">
        <f t="shared" si="7"/>
        <v>2.3299483972558217E-2</v>
      </c>
      <c r="O55" s="235">
        <f t="shared" si="7"/>
        <v>2.3491120814684071E-2</v>
      </c>
      <c r="P55" s="235">
        <f t="shared" si="7"/>
        <v>2.3488611447597379E-2</v>
      </c>
      <c r="Q55" s="235">
        <f t="shared" si="7"/>
        <v>2.3545271743701003E-2</v>
      </c>
      <c r="R55" s="235">
        <f t="shared" si="7"/>
        <v>2.3467241570819048E-2</v>
      </c>
      <c r="S55" s="235">
        <f t="shared" si="7"/>
        <v>2.35848317011105E-2</v>
      </c>
      <c r="T55" s="235">
        <f t="shared" si="7"/>
        <v>2.3775214776056163E-2</v>
      </c>
      <c r="U55" s="235">
        <f t="shared" si="7"/>
        <v>2.3817642133556201E-2</v>
      </c>
      <c r="V55" s="235">
        <f t="shared" si="7"/>
        <v>2.3898132900329706E-2</v>
      </c>
      <c r="W55" s="235">
        <f t="shared" si="7"/>
        <v>2.4041032495407528E-2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2.7906571250150568E-2</v>
      </c>
      <c r="C56" s="302">
        <f t="shared" si="8"/>
        <v>2.7831223143177358E-2</v>
      </c>
      <c r="D56" s="302">
        <f t="shared" si="8"/>
        <v>2.7723562801631262E-2</v>
      </c>
      <c r="E56" s="302">
        <f t="shared" si="8"/>
        <v>2.7757991507364611E-2</v>
      </c>
      <c r="F56" s="302">
        <f t="shared" si="8"/>
        <v>2.7538633223890861E-2</v>
      </c>
      <c r="G56" s="302">
        <f t="shared" si="8"/>
        <v>2.7377882542834995E-2</v>
      </c>
      <c r="H56" s="302">
        <f t="shared" si="8"/>
        <v>2.7193886459755245E-2</v>
      </c>
      <c r="I56" s="302">
        <f t="shared" si="8"/>
        <v>2.738968203091656E-2</v>
      </c>
      <c r="J56" s="302">
        <f t="shared" si="8"/>
        <v>2.735613049939593E-2</v>
      </c>
      <c r="K56" s="302">
        <f t="shared" si="8"/>
        <v>2.7384936254640918E-2</v>
      </c>
      <c r="L56" s="302">
        <f t="shared" si="8"/>
        <v>2.7268565358082003E-2</v>
      </c>
      <c r="M56" s="302">
        <f t="shared" si="8"/>
        <v>2.7080688097487111E-2</v>
      </c>
      <c r="N56" s="302">
        <f t="shared" si="8"/>
        <v>2.7114994068004886E-2</v>
      </c>
      <c r="O56" s="302">
        <f t="shared" si="8"/>
        <v>2.7133080576257854E-2</v>
      </c>
      <c r="P56" s="302">
        <f t="shared" si="8"/>
        <v>2.7131577399123266E-2</v>
      </c>
      <c r="Q56" s="302">
        <f t="shared" si="8"/>
        <v>2.7047766612894604E-2</v>
      </c>
      <c r="R56" s="302">
        <f t="shared" si="8"/>
        <v>2.7026873841610205E-2</v>
      </c>
      <c r="S56" s="302">
        <f t="shared" si="8"/>
        <v>2.7084552317261271E-2</v>
      </c>
      <c r="T56" s="302">
        <f t="shared" si="8"/>
        <v>2.7037682049028722E-2</v>
      </c>
      <c r="U56" s="302">
        <f t="shared" si="8"/>
        <v>2.6864286907865097E-2</v>
      </c>
      <c r="V56" s="302">
        <f t="shared" si="8"/>
        <v>2.6848330429957996E-2</v>
      </c>
      <c r="W56" s="302">
        <f t="shared" si="8"/>
        <v>2.7120981168280236E-2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0.18809850489937011</v>
      </c>
      <c r="C57" s="303">
        <f t="shared" si="9"/>
        <v>0.18817469416462265</v>
      </c>
      <c r="D57" s="303">
        <f t="shared" si="9"/>
        <v>0.18736634268430907</v>
      </c>
      <c r="E57" s="303">
        <f t="shared" si="9"/>
        <v>0.18672417159298324</v>
      </c>
      <c r="F57" s="303">
        <f t="shared" si="9"/>
        <v>0.18458234675325647</v>
      </c>
      <c r="G57" s="303">
        <f t="shared" si="9"/>
        <v>0.18317464634593436</v>
      </c>
      <c r="H57" s="303">
        <f t="shared" si="9"/>
        <v>0.18228448587229623</v>
      </c>
      <c r="I57" s="303">
        <f t="shared" si="9"/>
        <v>0.18251759346343308</v>
      </c>
      <c r="J57" s="303">
        <f t="shared" si="9"/>
        <v>0.1829381769550523</v>
      </c>
      <c r="K57" s="303">
        <f t="shared" si="9"/>
        <v>0.18178146653810637</v>
      </c>
      <c r="L57" s="303">
        <f t="shared" si="9"/>
        <v>0.17933191907685364</v>
      </c>
      <c r="M57" s="303">
        <f t="shared" si="9"/>
        <v>0.17747206426599532</v>
      </c>
      <c r="N57" s="303">
        <f t="shared" si="9"/>
        <v>0.17789655942988719</v>
      </c>
      <c r="O57" s="303">
        <f t="shared" si="9"/>
        <v>0.17770508279869782</v>
      </c>
      <c r="P57" s="303">
        <f t="shared" si="9"/>
        <v>0.17777834650760679</v>
      </c>
      <c r="Q57" s="303">
        <f t="shared" si="9"/>
        <v>0.17740100332880587</v>
      </c>
      <c r="R57" s="303">
        <f t="shared" si="9"/>
        <v>0.17744244826928116</v>
      </c>
      <c r="S57" s="303">
        <f t="shared" si="9"/>
        <v>0.17722690590817317</v>
      </c>
      <c r="T57" s="303">
        <f t="shared" si="9"/>
        <v>0.17683430906296113</v>
      </c>
      <c r="U57" s="303">
        <f t="shared" si="9"/>
        <v>0.17535504269372076</v>
      </c>
      <c r="V57" s="303">
        <f t="shared" si="9"/>
        <v>0.17501914992321788</v>
      </c>
      <c r="W57" s="303">
        <f t="shared" si="9"/>
        <v>0.17618589721564573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0.15093020243418509</v>
      </c>
      <c r="C58" s="304">
        <f t="shared" si="10"/>
        <v>0.15102008884303086</v>
      </c>
      <c r="D58" s="304">
        <f t="shared" si="10"/>
        <v>0.14812682830685697</v>
      </c>
      <c r="E58" s="304">
        <f t="shared" si="10"/>
        <v>0.14591458077659</v>
      </c>
      <c r="F58" s="304">
        <f t="shared" si="10"/>
        <v>0.13911711595516962</v>
      </c>
      <c r="G58" s="304">
        <f t="shared" si="10"/>
        <v>0.13374271415984162</v>
      </c>
      <c r="H58" s="304">
        <f t="shared" si="10"/>
        <v>0.13031639814028045</v>
      </c>
      <c r="I58" s="304">
        <f t="shared" si="10"/>
        <v>0.13094547004940604</v>
      </c>
      <c r="J58" s="304">
        <f t="shared" si="10"/>
        <v>0.1323389886239395</v>
      </c>
      <c r="K58" s="304">
        <f t="shared" si="10"/>
        <v>0.12782962613643264</v>
      </c>
      <c r="L58" s="304">
        <f t="shared" si="10"/>
        <v>0.1168880744785183</v>
      </c>
      <c r="M58" s="304">
        <f t="shared" si="10"/>
        <v>0.10561521897858429</v>
      </c>
      <c r="N58" s="304">
        <f t="shared" si="10"/>
        <v>0.10778725249246367</v>
      </c>
      <c r="O58" s="304">
        <f t="shared" si="10"/>
        <v>0.10541612326365238</v>
      </c>
      <c r="P58" s="304">
        <f t="shared" si="10"/>
        <v>0.10561837288783803</v>
      </c>
      <c r="Q58" s="304">
        <f t="shared" si="10"/>
        <v>0.10391617933611581</v>
      </c>
      <c r="R58" s="304">
        <f t="shared" si="10"/>
        <v>0.10478878058481708</v>
      </c>
      <c r="S58" s="304">
        <f t="shared" si="10"/>
        <v>0.10310203472356584</v>
      </c>
      <c r="T58" s="304">
        <f t="shared" si="10"/>
        <v>9.9916792404741661E-2</v>
      </c>
      <c r="U58" s="304">
        <f t="shared" si="10"/>
        <v>9.4926839553085882E-2</v>
      </c>
      <c r="V58" s="304">
        <f t="shared" si="10"/>
        <v>9.2950243108231884E-2</v>
      </c>
      <c r="W58" s="304">
        <f t="shared" si="10"/>
        <v>9.5129120737521042E-2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3.7168302465185037E-2</v>
      </c>
      <c r="C59" s="304">
        <f t="shared" si="11"/>
        <v>3.7154605321591802E-2</v>
      </c>
      <c r="D59" s="304">
        <f t="shared" si="11"/>
        <v>3.923951437745208E-2</v>
      </c>
      <c r="E59" s="304">
        <f t="shared" si="11"/>
        <v>4.080959081639321E-2</v>
      </c>
      <c r="F59" s="304">
        <f t="shared" si="11"/>
        <v>4.5465230798086849E-2</v>
      </c>
      <c r="G59" s="304">
        <f t="shared" si="11"/>
        <v>4.9431932186092722E-2</v>
      </c>
      <c r="H59" s="304">
        <f t="shared" si="11"/>
        <v>5.1968087732015771E-2</v>
      </c>
      <c r="I59" s="304">
        <f t="shared" si="11"/>
        <v>5.1572123414027005E-2</v>
      </c>
      <c r="J59" s="304">
        <f t="shared" si="11"/>
        <v>5.0599188331112779E-2</v>
      </c>
      <c r="K59" s="304">
        <f t="shared" si="11"/>
        <v>5.3951840401673723E-2</v>
      </c>
      <c r="L59" s="304">
        <f t="shared" si="11"/>
        <v>6.2443844598335338E-2</v>
      </c>
      <c r="M59" s="304">
        <f t="shared" si="11"/>
        <v>7.1856845287411042E-2</v>
      </c>
      <c r="N59" s="304">
        <f t="shared" si="11"/>
        <v>7.010930693742351E-2</v>
      </c>
      <c r="O59" s="304">
        <f t="shared" si="11"/>
        <v>7.2288959535045438E-2</v>
      </c>
      <c r="P59" s="304">
        <f t="shared" si="11"/>
        <v>7.2159973619768752E-2</v>
      </c>
      <c r="Q59" s="304">
        <f t="shared" si="11"/>
        <v>7.3484823992690088E-2</v>
      </c>
      <c r="R59" s="304">
        <f t="shared" si="11"/>
        <v>7.2653667684464088E-2</v>
      </c>
      <c r="S59" s="304">
        <f t="shared" si="11"/>
        <v>7.4124871184607338E-2</v>
      </c>
      <c r="T59" s="304">
        <f t="shared" si="11"/>
        <v>7.691751665821947E-2</v>
      </c>
      <c r="U59" s="304">
        <f t="shared" si="11"/>
        <v>8.0428203140634882E-2</v>
      </c>
      <c r="V59" s="304">
        <f t="shared" si="11"/>
        <v>8.2068906814985992E-2</v>
      </c>
      <c r="W59" s="304">
        <f t="shared" si="11"/>
        <v>8.1056776478124704E-2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9.0454317660764103E-2</v>
      </c>
      <c r="C60" s="303">
        <f t="shared" si="12"/>
        <v>9.0350434183535486E-2</v>
      </c>
      <c r="D60" s="303">
        <f t="shared" si="12"/>
        <v>9.0275726842888385E-2</v>
      </c>
      <c r="E60" s="303">
        <f t="shared" si="12"/>
        <v>9.03197666154128E-2</v>
      </c>
      <c r="F60" s="303">
        <f t="shared" si="12"/>
        <v>8.9935052327829557E-2</v>
      </c>
      <c r="G60" s="303">
        <f t="shared" si="12"/>
        <v>8.9736028773566776E-2</v>
      </c>
      <c r="H60" s="303">
        <f t="shared" si="12"/>
        <v>8.9451912537068759E-2</v>
      </c>
      <c r="I60" s="303">
        <f t="shared" si="12"/>
        <v>8.9720383692747444E-2</v>
      </c>
      <c r="J60" s="303">
        <f t="shared" si="12"/>
        <v>8.9704996847542046E-2</v>
      </c>
      <c r="K60" s="303">
        <f t="shared" si="12"/>
        <v>8.9677411960942838E-2</v>
      </c>
      <c r="L60" s="303">
        <f t="shared" si="12"/>
        <v>8.9222308501971576E-2</v>
      </c>
      <c r="M60" s="303">
        <f t="shared" si="12"/>
        <v>8.8623496923554146E-2</v>
      </c>
      <c r="N60" s="303">
        <f t="shared" si="12"/>
        <v>8.8873666212203578E-2</v>
      </c>
      <c r="O60" s="303">
        <f t="shared" si="12"/>
        <v>8.8780606142405058E-2</v>
      </c>
      <c r="P60" s="303">
        <f t="shared" si="12"/>
        <v>8.8728879381220149E-2</v>
      </c>
      <c r="Q60" s="303">
        <f t="shared" si="12"/>
        <v>8.8465244165534945E-2</v>
      </c>
      <c r="R60" s="303">
        <f t="shared" si="12"/>
        <v>8.8451399522663038E-2</v>
      </c>
      <c r="S60" s="303">
        <f t="shared" si="12"/>
        <v>8.855471938279158E-2</v>
      </c>
      <c r="T60" s="303">
        <f t="shared" si="12"/>
        <v>8.8238695196246344E-2</v>
      </c>
      <c r="U60" s="303">
        <f t="shared" si="12"/>
        <v>8.7684426227484694E-2</v>
      </c>
      <c r="V60" s="303">
        <f t="shared" si="12"/>
        <v>8.7532308531267838E-2</v>
      </c>
      <c r="W60" s="303">
        <f t="shared" si="12"/>
        <v>8.8086366033298516E-2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7.0620124739001866E-2</v>
      </c>
      <c r="C61" s="304">
        <f t="shared" si="13"/>
        <v>7.0515176756438883E-2</v>
      </c>
      <c r="D61" s="304">
        <f t="shared" si="13"/>
        <v>7.0167645802301309E-2</v>
      </c>
      <c r="E61" s="304">
        <f t="shared" si="13"/>
        <v>7.0015347280141374E-2</v>
      </c>
      <c r="F61" s="304">
        <f t="shared" si="13"/>
        <v>6.9167157448705857E-2</v>
      </c>
      <c r="G61" s="304">
        <f t="shared" si="13"/>
        <v>6.8576962735843502E-2</v>
      </c>
      <c r="H61" s="304">
        <f t="shared" si="13"/>
        <v>6.8076281125337076E-2</v>
      </c>
      <c r="I61" s="304">
        <f t="shared" si="13"/>
        <v>6.8349293635704689E-2</v>
      </c>
      <c r="J61" s="304">
        <f t="shared" si="13"/>
        <v>6.8413834262635087E-2</v>
      </c>
      <c r="K61" s="304">
        <f t="shared" si="13"/>
        <v>6.8088184473263286E-2</v>
      </c>
      <c r="L61" s="304">
        <f t="shared" si="13"/>
        <v>6.6960516035814779E-2</v>
      </c>
      <c r="M61" s="304">
        <f t="shared" si="13"/>
        <v>6.5672955939550498E-2</v>
      </c>
      <c r="N61" s="304">
        <f t="shared" si="13"/>
        <v>6.602224923911762E-2</v>
      </c>
      <c r="O61" s="304">
        <f t="shared" si="13"/>
        <v>6.5741237651080281E-2</v>
      </c>
      <c r="P61" s="304">
        <f t="shared" si="13"/>
        <v>6.5691971999922716E-2</v>
      </c>
      <c r="Q61" s="304">
        <f t="shared" si="13"/>
        <v>6.5372766109212804E-2</v>
      </c>
      <c r="R61" s="304">
        <f t="shared" si="13"/>
        <v>6.5435451058975108E-2</v>
      </c>
      <c r="S61" s="304">
        <f t="shared" si="13"/>
        <v>6.5423442137471643E-2</v>
      </c>
      <c r="T61" s="304">
        <f t="shared" si="13"/>
        <v>6.4920696088960492E-2</v>
      </c>
      <c r="U61" s="304">
        <f t="shared" si="13"/>
        <v>6.4324815673419952E-2</v>
      </c>
      <c r="V61" s="304">
        <f t="shared" si="13"/>
        <v>6.4093755109790623E-2</v>
      </c>
      <c r="W61" s="304">
        <f t="shared" si="13"/>
        <v>6.4507661085879589E-2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1.983419292176224E-2</v>
      </c>
      <c r="C62" s="304">
        <f t="shared" si="14"/>
        <v>1.9835257427096603E-2</v>
      </c>
      <c r="D62" s="304">
        <f t="shared" si="14"/>
        <v>2.0108081040587082E-2</v>
      </c>
      <c r="E62" s="304">
        <f t="shared" si="14"/>
        <v>2.0304419335271436E-2</v>
      </c>
      <c r="F62" s="304">
        <f t="shared" si="14"/>
        <v>2.0767894879123706E-2</v>
      </c>
      <c r="G62" s="304">
        <f t="shared" si="14"/>
        <v>2.1159066037723273E-2</v>
      </c>
      <c r="H62" s="304">
        <f t="shared" si="14"/>
        <v>2.1375631411731676E-2</v>
      </c>
      <c r="I62" s="304">
        <f t="shared" si="14"/>
        <v>2.1371090057042755E-2</v>
      </c>
      <c r="J62" s="304">
        <f t="shared" si="14"/>
        <v>2.1291162584906969E-2</v>
      </c>
      <c r="K62" s="304">
        <f t="shared" si="14"/>
        <v>2.1589227487679552E-2</v>
      </c>
      <c r="L62" s="304">
        <f t="shared" si="14"/>
        <v>2.2261792466156789E-2</v>
      </c>
      <c r="M62" s="304">
        <f t="shared" si="14"/>
        <v>2.2950540984003651E-2</v>
      </c>
      <c r="N62" s="304">
        <f t="shared" si="14"/>
        <v>2.2851416973085951E-2</v>
      </c>
      <c r="O62" s="304">
        <f t="shared" si="14"/>
        <v>2.303936849132477E-2</v>
      </c>
      <c r="P62" s="304">
        <f t="shared" si="14"/>
        <v>2.303690738129744E-2</v>
      </c>
      <c r="Q62" s="304">
        <f t="shared" si="14"/>
        <v>2.3092478056322151E-2</v>
      </c>
      <c r="R62" s="304">
        <f t="shared" si="14"/>
        <v>2.3015948463687926E-2</v>
      </c>
      <c r="S62" s="304">
        <f t="shared" si="14"/>
        <v>2.3131277245319926E-2</v>
      </c>
      <c r="T62" s="304">
        <f t="shared" si="14"/>
        <v>2.3317999107285863E-2</v>
      </c>
      <c r="U62" s="304">
        <f t="shared" si="14"/>
        <v>2.3359610554064745E-2</v>
      </c>
      <c r="V62" s="304">
        <f t="shared" si="14"/>
        <v>2.3438553421477229E-2</v>
      </c>
      <c r="W62" s="304">
        <f t="shared" si="14"/>
        <v>2.3578704947418927E-2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0.26871214985624292</v>
      </c>
      <c r="C63" s="303">
        <f t="shared" si="15"/>
        <v>0.26882099166374651</v>
      </c>
      <c r="D63" s="303">
        <f t="shared" si="15"/>
        <v>0.26766620383472722</v>
      </c>
      <c r="E63" s="303">
        <f t="shared" si="15"/>
        <v>0.2667488165614047</v>
      </c>
      <c r="F63" s="303">
        <f t="shared" si="15"/>
        <v>0.26368906679036636</v>
      </c>
      <c r="G63" s="303">
        <f t="shared" si="15"/>
        <v>0.26167806620847761</v>
      </c>
      <c r="H63" s="303">
        <f t="shared" si="15"/>
        <v>0.26040640838899454</v>
      </c>
      <c r="I63" s="303">
        <f t="shared" si="15"/>
        <v>0.26073941923347582</v>
      </c>
      <c r="J63" s="303">
        <f t="shared" si="15"/>
        <v>0.26134025279293188</v>
      </c>
      <c r="K63" s="303">
        <f t="shared" si="15"/>
        <v>0.25968780934015201</v>
      </c>
      <c r="L63" s="303">
        <f t="shared" si="15"/>
        <v>0.25618845582407673</v>
      </c>
      <c r="M63" s="303">
        <f t="shared" si="15"/>
        <v>0.25353152037999338</v>
      </c>
      <c r="N63" s="303">
        <f t="shared" si="15"/>
        <v>0.25413794204269602</v>
      </c>
      <c r="O63" s="303">
        <f t="shared" si="15"/>
        <v>0.25386440399813975</v>
      </c>
      <c r="P63" s="303">
        <f t="shared" si="15"/>
        <v>0.25396906643943834</v>
      </c>
      <c r="Q63" s="303">
        <f t="shared" si="15"/>
        <v>0.25343000475543698</v>
      </c>
      <c r="R63" s="303">
        <f t="shared" si="15"/>
        <v>0.25348921181325879</v>
      </c>
      <c r="S63" s="303">
        <f t="shared" si="15"/>
        <v>0.25318129415453311</v>
      </c>
      <c r="T63" s="303">
        <f t="shared" si="15"/>
        <v>0.25262044151851598</v>
      </c>
      <c r="U63" s="303">
        <f t="shared" si="15"/>
        <v>0.2505072038481726</v>
      </c>
      <c r="V63" s="303">
        <f t="shared" si="15"/>
        <v>0.25002735703316842</v>
      </c>
      <c r="W63" s="303">
        <f t="shared" si="15"/>
        <v>0.25169413887949399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0.2156145749059786</v>
      </c>
      <c r="C64" s="304">
        <f t="shared" si="16"/>
        <v>0.21574298406147255</v>
      </c>
      <c r="D64" s="304">
        <f t="shared" si="16"/>
        <v>0.21160975472408142</v>
      </c>
      <c r="E64" s="304">
        <f t="shared" si="16"/>
        <v>0.2084494011094144</v>
      </c>
      <c r="F64" s="304">
        <f t="shared" si="16"/>
        <v>0.19873873707881376</v>
      </c>
      <c r="G64" s="304">
        <f t="shared" si="16"/>
        <v>0.19106102022834517</v>
      </c>
      <c r="H64" s="304">
        <f t="shared" si="16"/>
        <v>0.18616628305754349</v>
      </c>
      <c r="I64" s="304">
        <f t="shared" si="16"/>
        <v>0.18706495721343727</v>
      </c>
      <c r="J64" s="304">
        <f t="shared" si="16"/>
        <v>0.1890556980341993</v>
      </c>
      <c r="K64" s="304">
        <f t="shared" si="16"/>
        <v>0.18261375162347526</v>
      </c>
      <c r="L64" s="304">
        <f t="shared" si="16"/>
        <v>0.16698296354074049</v>
      </c>
      <c r="M64" s="304">
        <f t="shared" si="16"/>
        <v>0.15087888425512044</v>
      </c>
      <c r="N64" s="304">
        <f t="shared" si="16"/>
        <v>0.15398178927494813</v>
      </c>
      <c r="O64" s="304">
        <f t="shared" si="16"/>
        <v>0.15059446180521771</v>
      </c>
      <c r="P64" s="304">
        <f t="shared" si="16"/>
        <v>0.15088338983976862</v>
      </c>
      <c r="Q64" s="304">
        <f t="shared" si="16"/>
        <v>0.14845168476587969</v>
      </c>
      <c r="R64" s="304">
        <f t="shared" si="16"/>
        <v>0.1496982579783101</v>
      </c>
      <c r="S64" s="304">
        <f t="shared" si="16"/>
        <v>0.1472886210336655</v>
      </c>
      <c r="T64" s="304">
        <f t="shared" si="16"/>
        <v>0.14273827486391666</v>
      </c>
      <c r="U64" s="304">
        <f t="shared" si="16"/>
        <v>0.13560977079012271</v>
      </c>
      <c r="V64" s="304">
        <f t="shared" si="16"/>
        <v>0.13278606158318843</v>
      </c>
      <c r="W64" s="304">
        <f t="shared" si="16"/>
        <v>0.13589874391074436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5.309757495026432E-2</v>
      </c>
      <c r="C65" s="304">
        <f t="shared" si="17"/>
        <v>5.3078007602273991E-2</v>
      </c>
      <c r="D65" s="304">
        <f t="shared" si="17"/>
        <v>5.6056449110645841E-2</v>
      </c>
      <c r="E65" s="304">
        <f t="shared" si="17"/>
        <v>5.82994154519903E-2</v>
      </c>
      <c r="F65" s="304">
        <f t="shared" si="17"/>
        <v>6.4950329711552623E-2</v>
      </c>
      <c r="G65" s="304">
        <f t="shared" si="17"/>
        <v>7.0617045980132451E-2</v>
      </c>
      <c r="H65" s="304">
        <f t="shared" si="17"/>
        <v>7.4240125331451079E-2</v>
      </c>
      <c r="I65" s="304">
        <f t="shared" si="17"/>
        <v>7.3674462020038578E-2</v>
      </c>
      <c r="J65" s="304">
        <f t="shared" si="17"/>
        <v>7.2284554758732578E-2</v>
      </c>
      <c r="K65" s="304">
        <f t="shared" si="17"/>
        <v>7.7074057716676775E-2</v>
      </c>
      <c r="L65" s="304">
        <f t="shared" si="17"/>
        <v>8.9205492283336255E-2</v>
      </c>
      <c r="M65" s="304">
        <f t="shared" si="17"/>
        <v>0.10265263612487294</v>
      </c>
      <c r="N65" s="304">
        <f t="shared" si="17"/>
        <v>0.10015615276774786</v>
      </c>
      <c r="O65" s="304">
        <f t="shared" si="17"/>
        <v>0.10326994219292204</v>
      </c>
      <c r="P65" s="304">
        <f t="shared" si="17"/>
        <v>0.10308567659966966</v>
      </c>
      <c r="Q65" s="304">
        <f t="shared" si="17"/>
        <v>0.10497831998955727</v>
      </c>
      <c r="R65" s="304">
        <f t="shared" si="17"/>
        <v>0.10379095383494868</v>
      </c>
      <c r="S65" s="304">
        <f t="shared" si="17"/>
        <v>0.10589267312086763</v>
      </c>
      <c r="T65" s="304">
        <f t="shared" si="17"/>
        <v>0.10988216665459928</v>
      </c>
      <c r="U65" s="304">
        <f t="shared" si="17"/>
        <v>0.11489743305804988</v>
      </c>
      <c r="V65" s="304">
        <f t="shared" si="17"/>
        <v>0.11724129544997999</v>
      </c>
      <c r="W65" s="304">
        <f t="shared" si="17"/>
        <v>0.11579539496874962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0.16950508299949707</v>
      </c>
      <c r="C66" s="303">
        <f t="shared" si="18"/>
        <v>0.16948558025142649</v>
      </c>
      <c r="D66" s="303">
        <f t="shared" si="18"/>
        <v>0.16811905901995783</v>
      </c>
      <c r="E66" s="303">
        <f t="shared" si="18"/>
        <v>0.16707270773890626</v>
      </c>
      <c r="F66" s="303">
        <f t="shared" si="18"/>
        <v>0.16691208546973799</v>
      </c>
      <c r="G66" s="303">
        <f t="shared" si="18"/>
        <v>0.16565505760328889</v>
      </c>
      <c r="H66" s="303">
        <f t="shared" si="18"/>
        <v>0.16549716609197848</v>
      </c>
      <c r="I66" s="303">
        <f t="shared" si="18"/>
        <v>0.16452524128650356</v>
      </c>
      <c r="J66" s="303">
        <f t="shared" si="18"/>
        <v>0.1645816601270805</v>
      </c>
      <c r="K66" s="303">
        <f t="shared" si="18"/>
        <v>0.16355263657799757</v>
      </c>
      <c r="L66" s="303">
        <f t="shared" si="18"/>
        <v>0.16141515727727027</v>
      </c>
      <c r="M66" s="303">
        <f t="shared" si="18"/>
        <v>0.15785245282399835</v>
      </c>
      <c r="N66" s="303">
        <f t="shared" si="18"/>
        <v>0.15781307317523016</v>
      </c>
      <c r="O66" s="303">
        <f t="shared" si="18"/>
        <v>0.15593358229132545</v>
      </c>
      <c r="P66" s="303">
        <f t="shared" si="18"/>
        <v>0.15584056767680832</v>
      </c>
      <c r="Q66" s="303">
        <f t="shared" si="18"/>
        <v>0.15638906338380643</v>
      </c>
      <c r="R66" s="303">
        <f t="shared" si="18"/>
        <v>0.1573083057873142</v>
      </c>
      <c r="S66" s="303">
        <f t="shared" si="18"/>
        <v>0.15618615281198017</v>
      </c>
      <c r="T66" s="303">
        <f t="shared" si="18"/>
        <v>0.15509884685608585</v>
      </c>
      <c r="U66" s="303">
        <f t="shared" si="18"/>
        <v>0.15888335545026017</v>
      </c>
      <c r="V66" s="303">
        <f t="shared" si="18"/>
        <v>0.15885094640274611</v>
      </c>
      <c r="W66" s="303">
        <f t="shared" si="18"/>
        <v>0.15338655392025405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9.3337378455351686E-2</v>
      </c>
      <c r="C67" s="303">
        <f t="shared" si="19"/>
        <v>9.334238789221927E-2</v>
      </c>
      <c r="D67" s="303">
        <f t="shared" si="19"/>
        <v>9.4626263720409776E-2</v>
      </c>
      <c r="E67" s="303">
        <f t="shared" si="19"/>
        <v>9.555020863657146E-2</v>
      </c>
      <c r="F67" s="303">
        <f t="shared" si="19"/>
        <v>9.7731270019405611E-2</v>
      </c>
      <c r="G67" s="303">
        <f t="shared" si="19"/>
        <v>9.9572075471638877E-2</v>
      </c>
      <c r="H67" s="303">
        <f t="shared" si="19"/>
        <v>0.10059120664344316</v>
      </c>
      <c r="I67" s="303">
        <f t="shared" si="19"/>
        <v>0.10056983556255412</v>
      </c>
      <c r="J67" s="303">
        <f t="shared" si="19"/>
        <v>0.10019370628191518</v>
      </c>
      <c r="K67" s="303">
        <f t="shared" si="19"/>
        <v>0.10159636464790374</v>
      </c>
      <c r="L67" s="303">
        <f t="shared" si="19"/>
        <v>0.10476137631132605</v>
      </c>
      <c r="M67" s="303">
        <f t="shared" si="19"/>
        <v>0.10800254580707594</v>
      </c>
      <c r="N67" s="303">
        <f t="shared" si="19"/>
        <v>0.10753607987334558</v>
      </c>
      <c r="O67" s="303">
        <f t="shared" si="19"/>
        <v>0.10842055760623419</v>
      </c>
      <c r="P67" s="303">
        <f t="shared" si="19"/>
        <v>0.10840897591198788</v>
      </c>
      <c r="Q67" s="303">
        <f t="shared" si="19"/>
        <v>0.10867048497092775</v>
      </c>
      <c r="R67" s="303">
        <f t="shared" si="19"/>
        <v>0.10831034571147254</v>
      </c>
      <c r="S67" s="303">
        <f t="shared" si="19"/>
        <v>0.10885306938974078</v>
      </c>
      <c r="T67" s="303">
        <f t="shared" si="19"/>
        <v>0.10973176050487456</v>
      </c>
      <c r="U67" s="303">
        <f t="shared" si="19"/>
        <v>0.10992757907795166</v>
      </c>
      <c r="V67" s="303">
        <f t="shared" si="19"/>
        <v>0.11029907492459864</v>
      </c>
      <c r="W67" s="303">
        <f t="shared" si="19"/>
        <v>0.11095861151726551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6.3203936013376205E-2</v>
      </c>
      <c r="C68" s="237">
        <f t="shared" si="20"/>
        <v>6.3207328182006639E-2</v>
      </c>
      <c r="D68" s="237">
        <f t="shared" si="20"/>
        <v>6.4076711991976065E-2</v>
      </c>
      <c r="E68" s="237">
        <f t="shared" si="20"/>
        <v>6.4702366540318704E-2</v>
      </c>
      <c r="F68" s="237">
        <f t="shared" si="20"/>
        <v>6.6179284644975328E-2</v>
      </c>
      <c r="G68" s="237">
        <f t="shared" si="20"/>
        <v>6.7425796513440536E-2</v>
      </c>
      <c r="H68" s="237">
        <f t="shared" si="20"/>
        <v>6.8115906975486223E-2</v>
      </c>
      <c r="I68" s="237">
        <f t="shared" si="20"/>
        <v>6.810143542666626E-2</v>
      </c>
      <c r="J68" s="237">
        <f t="shared" si="20"/>
        <v>6.7846737347722036E-2</v>
      </c>
      <c r="K68" s="237">
        <f t="shared" si="20"/>
        <v>6.8796555427892106E-2</v>
      </c>
      <c r="L68" s="237">
        <f t="shared" si="20"/>
        <v>7.0939761054266387E-2</v>
      </c>
      <c r="M68" s="237">
        <f t="shared" si="20"/>
        <v>7.3134537389407159E-2</v>
      </c>
      <c r="N68" s="237">
        <f t="shared" si="20"/>
        <v>7.2818667332675099E-2</v>
      </c>
      <c r="O68" s="237">
        <f t="shared" si="20"/>
        <v>7.3417596453675502E-2</v>
      </c>
      <c r="P68" s="237">
        <f t="shared" si="20"/>
        <v>7.3409753843628134E-2</v>
      </c>
      <c r="Q68" s="237">
        <f t="shared" si="20"/>
        <v>7.3586836188361635E-2</v>
      </c>
      <c r="R68" s="237">
        <f t="shared" si="20"/>
        <v>7.3342965843091579E-2</v>
      </c>
      <c r="S68" s="237">
        <f t="shared" si="20"/>
        <v>7.3710474264710849E-2</v>
      </c>
      <c r="T68" s="237">
        <f t="shared" si="20"/>
        <v>7.4305484944628436E-2</v>
      </c>
      <c r="U68" s="237">
        <f t="shared" si="20"/>
        <v>7.4438084603712637E-2</v>
      </c>
      <c r="V68" s="237">
        <f t="shared" si="20"/>
        <v>7.4689645126509441E-2</v>
      </c>
      <c r="W68" s="237">
        <f t="shared" si="20"/>
        <v>7.5136254076656181E-2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33.481291760016028</v>
      </c>
      <c r="D72" s="324">
        <f t="shared" si="21"/>
        <v>33.898329717486767</v>
      </c>
      <c r="E72" s="324">
        <f t="shared" si="21"/>
        <v>37.655582567334598</v>
      </c>
      <c r="F72" s="324">
        <f t="shared" si="21"/>
        <v>36.897174862021195</v>
      </c>
      <c r="G72" s="324">
        <f t="shared" si="21"/>
        <v>36.105131029416491</v>
      </c>
      <c r="H72" s="324">
        <f t="shared" si="21"/>
        <v>33.948643212890836</v>
      </c>
      <c r="I72" s="324">
        <f t="shared" si="21"/>
        <v>32.251522825185688</v>
      </c>
      <c r="J72" s="324">
        <f t="shared" si="21"/>
        <v>34.095683591836654</v>
      </c>
      <c r="K72" s="324">
        <f t="shared" si="21"/>
        <v>35.940107263956122</v>
      </c>
      <c r="L72" s="324">
        <f t="shared" si="21"/>
        <v>35.506597023197834</v>
      </c>
      <c r="M72" s="324">
        <f t="shared" si="21"/>
        <v>32.876566765065029</v>
      </c>
      <c r="N72" s="324">
        <f t="shared" si="21"/>
        <v>32.710539740983961</v>
      </c>
      <c r="O72" s="324">
        <f t="shared" si="21"/>
        <v>33.595391032219844</v>
      </c>
      <c r="P72" s="324">
        <f t="shared" si="21"/>
        <v>31.554971060924792</v>
      </c>
      <c r="Q72" s="324">
        <f t="shared" si="21"/>
        <v>30.531472431429663</v>
      </c>
      <c r="R72" s="324">
        <f t="shared" si="21"/>
        <v>30.328894023960039</v>
      </c>
      <c r="S72" s="324">
        <f t="shared" si="21"/>
        <v>30.125723070719602</v>
      </c>
      <c r="T72" s="324">
        <f t="shared" si="21"/>
        <v>29.380836072311475</v>
      </c>
      <c r="U72" s="324">
        <f t="shared" si="21"/>
        <v>29.079047435680152</v>
      </c>
      <c r="V72" s="324">
        <f t="shared" si="21"/>
        <v>29.218421981251289</v>
      </c>
      <c r="W72" s="324">
        <f t="shared" si="21"/>
        <v>29.519256334306398</v>
      </c>
      <c r="DA72" s="95"/>
    </row>
    <row r="73" spans="1:105" ht="12" customHeight="1" x14ac:dyDescent="0.25">
      <c r="A73" s="55" t="s">
        <v>92</v>
      </c>
      <c r="B73" s="336">
        <f>IF(B$6=0,0,B$6/MAE!B$5*1000)</f>
        <v>0.62251534132359965</v>
      </c>
      <c r="C73" s="336">
        <f>IF(C$6=0,0,C$6/MAE!C$5*1000)</f>
        <v>0.6510882755408296</v>
      </c>
      <c r="D73" s="336">
        <f>IF(D$6=0,0,D$6/MAE!D$5*1000)</f>
        <v>0.66826505990173046</v>
      </c>
      <c r="E73" s="336">
        <f>IF(E$6=0,0,E$6/MAE!E$5*1000)</f>
        <v>0.74958307721676332</v>
      </c>
      <c r="F73" s="336">
        <f>IF(F$6=0,0,F$6/MAE!F$5*1000)</f>
        <v>0.75125161654029582</v>
      </c>
      <c r="G73" s="336">
        <f>IF(G$6=0,0,G$6/MAE!G$5*1000)</f>
        <v>0.74897142328634814</v>
      </c>
      <c r="H73" s="336">
        <f>IF(H$6=0,0,H$6/MAE!H$5*1000)</f>
        <v>0.71144478847758907</v>
      </c>
      <c r="I73" s="336">
        <f>IF(I$6=0,0,I$6/MAE!I$5*1000)</f>
        <v>0.67573548899393454</v>
      </c>
      <c r="J73" s="336">
        <f>IF(J$6=0,0,J$6/MAE!J$5*1000)</f>
        <v>0.71170268901699896</v>
      </c>
      <c r="K73" s="336">
        <f>IF(K$6=0,0,K$6/MAE!K$5*1000)</f>
        <v>0.76070505064034555</v>
      </c>
      <c r="L73" s="336">
        <f>IF(L$6=0,0,L$6/MAE!L$5*1000)</f>
        <v>0.7749416608920493</v>
      </c>
      <c r="M73" s="336">
        <f>IF(M$6=0,0,M$6/MAE!M$5*1000)</f>
        <v>0.73974018917152629</v>
      </c>
      <c r="N73" s="336">
        <f>IF(N$6=0,0,N$6/MAE!N$5*1000)</f>
        <v>0.73282566964306184</v>
      </c>
      <c r="O73" s="336">
        <f>IF(O$6=0,0,O$6/MAE!O$5*1000)</f>
        <v>0.75883979764849074</v>
      </c>
      <c r="P73" s="336">
        <f>IF(P$6=0,0,P$6/MAE!P$5*1000)</f>
        <v>0.71267543700984848</v>
      </c>
      <c r="Q73" s="336">
        <f>IF(Q$6=0,0,Q$6/MAE!Q$5*1000)</f>
        <v>0.6912228991666608</v>
      </c>
      <c r="R73" s="336">
        <f>IF(R$6=0,0,R$6/MAE!R$5*1000)</f>
        <v>0.68436104099619288</v>
      </c>
      <c r="S73" s="336">
        <f>IF(S$6=0,0,S$6/MAE!S$5*1000)</f>
        <v>0.68318279663190729</v>
      </c>
      <c r="T73" s="336">
        <f>IF(T$6=0,0,T$6/MAE!T$5*1000)</f>
        <v>0.67166893069163824</v>
      </c>
      <c r="U73" s="336">
        <f>IF(U$6=0,0,U$6/MAE!U$5*1000)</f>
        <v>0.66595610135359129</v>
      </c>
      <c r="V73" s="336">
        <f>IF(V$6=0,0,V$6/MAE!V$5*1000)</f>
        <v>0.67140935735178697</v>
      </c>
      <c r="W73" s="336">
        <f>IF(W$6=0,0,W$6/MAE!W$5*1000)</f>
        <v>0.68237826997435069</v>
      </c>
      <c r="DA73" s="67"/>
    </row>
    <row r="74" spans="1:105" ht="12" customHeight="1" x14ac:dyDescent="0.25">
      <c r="A74" s="202" t="s">
        <v>93</v>
      </c>
      <c r="B74" s="337">
        <f>IF(B$7=0,0,B$7/MAE!B$5*1000)</f>
        <v>0.84662086420009564</v>
      </c>
      <c r="C74" s="337">
        <f>IF(C$7=0,0,C$7/MAE!C$5*1000)</f>
        <v>0.88548005473552793</v>
      </c>
      <c r="D74" s="337">
        <f>IF(D$7=0,0,D$7/MAE!D$5*1000)</f>
        <v>0.90884048146635354</v>
      </c>
      <c r="E74" s="337">
        <f>IF(E$7=0,0,E$7/MAE!E$5*1000)</f>
        <v>1.0194329850147983</v>
      </c>
      <c r="F74" s="337">
        <f>IF(F$7=0,0,F$7/MAE!F$5*1000)</f>
        <v>1.0217021984948025</v>
      </c>
      <c r="G74" s="337">
        <f>IF(G$7=0,0,G$7/MAE!G$5*1000)</f>
        <v>1.0186011356694333</v>
      </c>
      <c r="H74" s="337">
        <f>IF(H$7=0,0,H$7/MAE!H$5*1000)</f>
        <v>0.96756491232952091</v>
      </c>
      <c r="I74" s="337">
        <f>IF(I$7=0,0,I$7/MAE!I$5*1000)</f>
        <v>0.91900026503175114</v>
      </c>
      <c r="J74" s="337">
        <f>IF(J$7=0,0,J$7/MAE!J$5*1000)</f>
        <v>0.96791565706311888</v>
      </c>
      <c r="K74" s="337">
        <f>IF(K$7=0,0,K$7/MAE!K$5*1000)</f>
        <v>1.03455886887087</v>
      </c>
      <c r="L74" s="337">
        <f>IF(L$7=0,0,L$7/MAE!L$5*1000)</f>
        <v>1.0539206588131869</v>
      </c>
      <c r="M74" s="337">
        <f>IF(M$7=0,0,M$7/MAE!M$5*1000)</f>
        <v>1.0060466572732756</v>
      </c>
      <c r="N74" s="337">
        <f>IF(N$7=0,0,N$7/MAE!N$5*1000)</f>
        <v>0.99664291071456479</v>
      </c>
      <c r="O74" s="337">
        <f>IF(O$7=0,0,O$7/MAE!O$5*1000)</f>
        <v>1.0320221248019472</v>
      </c>
      <c r="P74" s="337">
        <f>IF(P$7=0,0,P$7/MAE!P$5*1000)</f>
        <v>0.96923859433339388</v>
      </c>
      <c r="Q74" s="337">
        <f>IF(Q$7=0,0,Q$7/MAE!Q$5*1000)</f>
        <v>0.94006314286665871</v>
      </c>
      <c r="R74" s="337">
        <f>IF(R$7=0,0,R$7/MAE!R$5*1000)</f>
        <v>0.93073101575482253</v>
      </c>
      <c r="S74" s="337">
        <f>IF(S$7=0,0,S$7/MAE!S$5*1000)</f>
        <v>0.92912860341939385</v>
      </c>
      <c r="T74" s="337">
        <f>IF(T$7=0,0,T$7/MAE!T$5*1000)</f>
        <v>0.91346974574062867</v>
      </c>
      <c r="U74" s="337">
        <f>IF(U$7=0,0,U$7/MAE!U$5*1000)</f>
        <v>0.90570029784088502</v>
      </c>
      <c r="V74" s="337">
        <f>IF(V$7=0,0,V$7/MAE!V$5*1000)</f>
        <v>0.9131167259984303</v>
      </c>
      <c r="W74" s="337">
        <f>IF(W$7=0,0,W$7/MAE!W$5*1000)</f>
        <v>0.92803444716511652</v>
      </c>
      <c r="DA74" s="174"/>
    </row>
    <row r="75" spans="1:105" ht="12" customHeight="1" x14ac:dyDescent="0.25">
      <c r="A75" s="202" t="s">
        <v>94</v>
      </c>
      <c r="B75" s="337">
        <f>IF(B$8=0,0,B$8/MAE!B$5*1000)</f>
        <v>1.0458257734236474</v>
      </c>
      <c r="C75" s="337">
        <f>IF(C$8=0,0,C$8/MAE!C$5*1000)</f>
        <v>1.0938283029085929</v>
      </c>
      <c r="D75" s="337">
        <f>IF(D$8=0,0,D$8/MAE!D$5*1000)</f>
        <v>1.1226853006349071</v>
      </c>
      <c r="E75" s="337">
        <f>IF(E$8=0,0,E$8/MAE!E$5*1000)</f>
        <v>1.259299569724162</v>
      </c>
      <c r="F75" s="337">
        <f>IF(F$8=0,0,F$8/MAE!F$5*1000)</f>
        <v>1.2621027157876972</v>
      </c>
      <c r="G75" s="337">
        <f>IF(G$8=0,0,G$8/MAE!G$5*1000)</f>
        <v>1.2582719911210645</v>
      </c>
      <c r="H75" s="337">
        <f>IF(H$8=0,0,H$8/MAE!H$5*1000)</f>
        <v>1.1952272446423489</v>
      </c>
      <c r="I75" s="337">
        <f>IF(I$8=0,0,I$8/MAE!I$5*1000)</f>
        <v>1.1352356215098098</v>
      </c>
      <c r="J75" s="337">
        <f>IF(J$8=0,0,J$8/MAE!J$5*1000)</f>
        <v>1.1956605175485582</v>
      </c>
      <c r="K75" s="337">
        <f>IF(K$8=0,0,K$8/MAE!K$5*1000)</f>
        <v>1.2779844850757807</v>
      </c>
      <c r="L75" s="337">
        <f>IF(L$8=0,0,L$8/MAE!L$5*1000)</f>
        <v>1.3019019902986428</v>
      </c>
      <c r="M75" s="337">
        <f>IF(M$8=0,0,M$8/MAE!M$5*1000)</f>
        <v>1.2427635178081642</v>
      </c>
      <c r="N75" s="337">
        <f>IF(N$8=0,0,N$8/MAE!N$5*1000)</f>
        <v>1.2311471250003443</v>
      </c>
      <c r="O75" s="337">
        <f>IF(O$8=0,0,O$8/MAE!O$5*1000)</f>
        <v>1.2748508600494641</v>
      </c>
      <c r="P75" s="337">
        <f>IF(P$8=0,0,P$8/MAE!P$5*1000)</f>
        <v>1.1972947341765452</v>
      </c>
      <c r="Q75" s="337">
        <f>IF(Q$8=0,0,Q$8/MAE!Q$5*1000)</f>
        <v>1.1612544705999903</v>
      </c>
      <c r="R75" s="337">
        <f>IF(R$8=0,0,R$8/MAE!R$5*1000)</f>
        <v>1.1497265488736044</v>
      </c>
      <c r="S75" s="337">
        <f>IF(S$8=0,0,S$8/MAE!S$5*1000)</f>
        <v>1.1477470983416049</v>
      </c>
      <c r="T75" s="337">
        <f>IF(T$8=0,0,T$8/MAE!T$5*1000)</f>
        <v>1.1284038035619528</v>
      </c>
      <c r="U75" s="337">
        <f>IF(U$8=0,0,U$8/MAE!U$5*1000)</f>
        <v>1.1188062502740332</v>
      </c>
      <c r="V75" s="337">
        <f>IF(V$8=0,0,V$8/MAE!V$5*1000)</f>
        <v>1.1279677203510021</v>
      </c>
      <c r="W75" s="337">
        <f>IF(W$8=0,0,W$8/MAE!W$5*1000)</f>
        <v>1.1463954935569087</v>
      </c>
      <c r="DA75" s="174"/>
    </row>
    <row r="76" spans="1:105" ht="12" customHeight="1" x14ac:dyDescent="0.25">
      <c r="A76" s="202" t="s">
        <v>95</v>
      </c>
      <c r="B76" s="337">
        <f>IF(B$9=0,0,B$9/MAE!B$5*1000)</f>
        <v>0.64741595497654381</v>
      </c>
      <c r="C76" s="337">
        <f>IF(C$9=0,0,C$9/MAE!C$5*1000)</f>
        <v>0.67713180656246275</v>
      </c>
      <c r="D76" s="337">
        <f>IF(D$9=0,0,D$9/MAE!D$5*1000)</f>
        <v>0.69499566229779974</v>
      </c>
      <c r="E76" s="337">
        <f>IF(E$9=0,0,E$9/MAE!E$5*1000)</f>
        <v>0.77956640030543367</v>
      </c>
      <c r="F76" s="337">
        <f>IF(F$9=0,0,F$9/MAE!F$5*1000)</f>
        <v>0.7813016812019079</v>
      </c>
      <c r="G76" s="337">
        <f>IF(G$9=0,0,G$9/MAE!G$5*1000)</f>
        <v>0.77893028021780175</v>
      </c>
      <c r="H76" s="337">
        <f>IF(H$9=0,0,H$9/MAE!H$5*1000)</f>
        <v>0.7399025800166924</v>
      </c>
      <c r="I76" s="337">
        <f>IF(I$9=0,0,I$9/MAE!I$5*1000)</f>
        <v>0.70276490855369211</v>
      </c>
      <c r="J76" s="337">
        <f>IF(J$9=0,0,J$9/MAE!J$5*1000)</f>
        <v>0.74017079657767881</v>
      </c>
      <c r="K76" s="337">
        <f>IF(K$9=0,0,K$9/MAE!K$5*1000)</f>
        <v>0.79113325266595913</v>
      </c>
      <c r="L76" s="337">
        <f>IF(L$9=0,0,L$9/MAE!L$5*1000)</f>
        <v>0.80593932732773121</v>
      </c>
      <c r="M76" s="337">
        <f>IF(M$9=0,0,M$9/MAE!M$5*1000)</f>
        <v>0.76932979673838753</v>
      </c>
      <c r="N76" s="337">
        <f>IF(N$9=0,0,N$9/MAE!N$5*1000)</f>
        <v>0.7621386964287844</v>
      </c>
      <c r="O76" s="337">
        <f>IF(O$9=0,0,O$9/MAE!O$5*1000)</f>
        <v>0.7891933895544303</v>
      </c>
      <c r="P76" s="337">
        <f>IF(P$9=0,0,P$9/MAE!P$5*1000)</f>
        <v>0.74118245449024212</v>
      </c>
      <c r="Q76" s="337">
        <f>IF(Q$9=0,0,Q$9/MAE!Q$5*1000)</f>
        <v>0.7188718151333271</v>
      </c>
      <c r="R76" s="337">
        <f>IF(R$9=0,0,R$9/MAE!R$5*1000)</f>
        <v>0.71173548263604047</v>
      </c>
      <c r="S76" s="337">
        <f>IF(S$9=0,0,S$9/MAE!S$5*1000)</f>
        <v>0.71051010849718366</v>
      </c>
      <c r="T76" s="337">
        <f>IF(T$9=0,0,T$9/MAE!T$5*1000)</f>
        <v>0.69853568791930376</v>
      </c>
      <c r="U76" s="337">
        <f>IF(U$9=0,0,U$9/MAE!U$5*1000)</f>
        <v>0.69259434540773512</v>
      </c>
      <c r="V76" s="337">
        <f>IF(V$9=0,0,V$9/MAE!V$5*1000)</f>
        <v>0.69826573164585815</v>
      </c>
      <c r="W76" s="337">
        <f>IF(W$9=0,0,W$9/MAE!W$5*1000)</f>
        <v>0.70967340077332441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0.89339224295110098</v>
      </c>
      <c r="C77" s="338">
        <f>IF(C$10=0,0,C$10/MAE!C$5*1000)</f>
        <v>0.9318253020948315</v>
      </c>
      <c r="D77" s="338">
        <f>IF(D$10=0,0,D$10/MAE!D$5*1000)</f>
        <v>0.93978247279314775</v>
      </c>
      <c r="E77" s="338">
        <f>IF(E$10=0,0,E$10/MAE!E$5*1000)</f>
        <v>1.0452433411089406</v>
      </c>
      <c r="F77" s="338">
        <f>IF(F$10=0,0,F$10/MAE!F$5*1000)</f>
        <v>1.0160977655229677</v>
      </c>
      <c r="G77" s="338">
        <f>IF(G$10=0,0,G$10/MAE!G$5*1000)</f>
        <v>0.98848203651703193</v>
      </c>
      <c r="H77" s="338">
        <f>IF(H$10=0,0,H$10/MAE!H$5*1000)</f>
        <v>0.92319554899409395</v>
      </c>
      <c r="I77" s="338">
        <f>IF(I$10=0,0,I$10/MAE!I$5*1000)</f>
        <v>0.88335895519468366</v>
      </c>
      <c r="J77" s="338">
        <f>IF(J$10=0,0,J$10/MAE!J$5*1000)</f>
        <v>0.93272596980439604</v>
      </c>
      <c r="K77" s="338">
        <f>IF(K$10=0,0,K$10/MAE!K$5*1000)</f>
        <v>0.98421754640839521</v>
      </c>
      <c r="L77" s="338">
        <f>IF(L$10=0,0,L$10/MAE!L$5*1000)</f>
        <v>0.96821396157015005</v>
      </c>
      <c r="M77" s="338">
        <f>IF(M$10=0,0,M$10/MAE!M$5*1000)</f>
        <v>0.89032005028093675</v>
      </c>
      <c r="N77" s="338">
        <f>IF(N$10=0,0,N$10/MAE!N$5*1000)</f>
        <v>0.88694609103801814</v>
      </c>
      <c r="O77" s="338">
        <f>IF(O$10=0,0,O$10/MAE!O$5*1000)</f>
        <v>0.91154645186811156</v>
      </c>
      <c r="P77" s="338">
        <f>IF(P$10=0,0,P$10/MAE!P$5*1000)</f>
        <v>0.85613613966657576</v>
      </c>
      <c r="Q77" s="338">
        <f>IF(Q$10=0,0,Q$10/MAE!Q$5*1000)</f>
        <v>0.8258081406733353</v>
      </c>
      <c r="R77" s="338">
        <f>IF(R$10=0,0,R$10/MAE!R$5*1000)</f>
        <v>0.81969519254113365</v>
      </c>
      <c r="S77" s="338">
        <f>IF(S$10=0,0,S$10/MAE!S$5*1000)</f>
        <v>0.81594172260422992</v>
      </c>
      <c r="T77" s="338">
        <f>IF(T$10=0,0,T$10/MAE!T$5*1000)</f>
        <v>0.79438970405779163</v>
      </c>
      <c r="U77" s="338">
        <f>IF(U$10=0,0,U$10/MAE!U$5*1000)</f>
        <v>0.78118787331953066</v>
      </c>
      <c r="V77" s="338">
        <f>IF(V$10=0,0,V$10/MAE!V$5*1000)</f>
        <v>0.78446584799458263</v>
      </c>
      <c r="W77" s="338">
        <f>IF(W$10=0,0,W$10/MAE!W$5*1000)</f>
        <v>0.80059119514436061</v>
      </c>
      <c r="DA77" s="68"/>
    </row>
    <row r="78" spans="1:105" ht="12" customHeight="1" x14ac:dyDescent="0.25">
      <c r="A78" s="203" t="s">
        <v>2557</v>
      </c>
      <c r="B78" s="351">
        <f>IF(B$16=0,0,B$16/MAE!B$5*1000)</f>
        <v>6.0217266994737031</v>
      </c>
      <c r="C78" s="351">
        <f>IF(C$16=0,0,C$16/MAE!C$5*1000)</f>
        <v>6.3003318371775174</v>
      </c>
      <c r="D78" s="351">
        <f>IF(D$16=0,0,D$16/MAE!D$5*1000)</f>
        <v>6.3514060622723232</v>
      </c>
      <c r="E78" s="351">
        <f>IF(E$16=0,0,E$16/MAE!E$5*1000)</f>
        <v>7.0312074607367325</v>
      </c>
      <c r="F78" s="351">
        <f>IF(F$16=0,0,F$16/MAE!F$5*1000)</f>
        <v>6.810567124597136</v>
      </c>
      <c r="G78" s="351">
        <f>IF(G$16=0,0,G$16/MAE!G$5*1000)</f>
        <v>6.613544607586987</v>
      </c>
      <c r="H78" s="351">
        <f>IF(H$16=0,0,H$16/MAE!H$5*1000)</f>
        <v>6.1883109741238247</v>
      </c>
      <c r="I78" s="351">
        <f>IF(I$16=0,0,I$16/MAE!I$5*1000)</f>
        <v>5.8864703315838733</v>
      </c>
      <c r="J78" s="351">
        <f>IF(J$16=0,0,J$16/MAE!J$5*1000)</f>
        <v>6.2374021983268868</v>
      </c>
      <c r="K78" s="351">
        <f>IF(K$16=0,0,K$16/MAE!K$5*1000)</f>
        <v>6.533245405978791</v>
      </c>
      <c r="L78" s="351">
        <f>IF(L$16=0,0,L$16/MAE!L$5*1000)</f>
        <v>6.3674661840585669</v>
      </c>
      <c r="M78" s="351">
        <f>IF(M$16=0,0,M$16/MAE!M$5*1000)</f>
        <v>5.8346721697749055</v>
      </c>
      <c r="N78" s="351">
        <f>IF(N$16=0,0,N$16/MAE!N$5*1000)</f>
        <v>5.8190924770156389</v>
      </c>
      <c r="O78" s="351">
        <f>IF(O$16=0,0,O$16/MAE!O$5*1000)</f>
        <v>5.9700717450352583</v>
      </c>
      <c r="P78" s="351">
        <f>IF(P$16=0,0,P$16/MAE!P$5*1000)</f>
        <v>5.6097905793065923</v>
      </c>
      <c r="Q78" s="351">
        <f>IF(Q$16=0,0,Q$16/MAE!Q$5*1000)</f>
        <v>5.4163138424413999</v>
      </c>
      <c r="R78" s="351">
        <f>IF(R$16=0,0,R$16/MAE!R$5*1000)</f>
        <v>5.3816332089110395</v>
      </c>
      <c r="S78" s="351">
        <f>IF(S$16=0,0,S$16/MAE!S$5*1000)</f>
        <v>5.3390886880701052</v>
      </c>
      <c r="T78" s="351">
        <f>IF(T$16=0,0,T$16/MAE!T$5*1000)</f>
        <v>5.195539846539325</v>
      </c>
      <c r="U78" s="351">
        <f>IF(U$16=0,0,U$16/MAE!U$5*1000)</f>
        <v>5.0991576045764253</v>
      </c>
      <c r="V78" s="351">
        <f>IF(V$16=0,0,V$16/MAE!V$5*1000)</f>
        <v>5.1137833772564649</v>
      </c>
      <c r="W78" s="351">
        <f>IF(W$16=0,0,W$16/MAE!W$5*1000)</f>
        <v>5.2008766623984055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2.89577623188393</v>
      </c>
      <c r="C79" s="351">
        <f>IF(C$24=0,0,C$24/MAE!C$5*1000)</f>
        <v>3.0250492475430777</v>
      </c>
      <c r="D79" s="351">
        <f>IF(D$24=0,0,D$24/MAE!D$5*1000)</f>
        <v>3.0601963540060013</v>
      </c>
      <c r="E79" s="351">
        <f>IF(E$24=0,0,E$24/MAE!E$5*1000)</f>
        <v>3.4010434292490674</v>
      </c>
      <c r="F79" s="351">
        <f>IF(F$24=0,0,F$24/MAE!F$5*1000)</f>
        <v>3.3183493519649541</v>
      </c>
      <c r="G79" s="351">
        <f>IF(G$24=0,0,G$24/MAE!G$5*1000)</f>
        <v>3.2399310769291167</v>
      </c>
      <c r="H79" s="351">
        <f>IF(H$24=0,0,H$24/MAE!H$5*1000)</f>
        <v>3.0367710634316643</v>
      </c>
      <c r="I79" s="351">
        <f>IF(I$24=0,0,I$24/MAE!I$5*1000)</f>
        <v>2.8936190025510617</v>
      </c>
      <c r="J79" s="351">
        <f>IF(J$24=0,0,J$24/MAE!J$5*1000)</f>
        <v>3.0585531891204982</v>
      </c>
      <c r="K79" s="351">
        <f>IF(K$24=0,0,K$24/MAE!K$5*1000)</f>
        <v>3.2230158050302666</v>
      </c>
      <c r="L79" s="351">
        <f>IF(L$24=0,0,L$24/MAE!L$5*1000)</f>
        <v>3.1679805534589427</v>
      </c>
      <c r="M79" s="351">
        <f>IF(M$24=0,0,M$24/MAE!M$5*1000)</f>
        <v>2.9136363135607626</v>
      </c>
      <c r="N79" s="351">
        <f>IF(N$24=0,0,N$24/MAE!N$5*1000)</f>
        <v>2.9071055905612284</v>
      </c>
      <c r="O79" s="351">
        <f>IF(O$24=0,0,O$24/MAE!O$5*1000)</f>
        <v>2.9826191794315968</v>
      </c>
      <c r="P79" s="351">
        <f>IF(P$24=0,0,P$24/MAE!P$5*1000)</f>
        <v>2.7998372211426887</v>
      </c>
      <c r="Q79" s="351">
        <f>IF(Q$24=0,0,Q$24/MAE!Q$5*1000)</f>
        <v>2.7009741633797244</v>
      </c>
      <c r="R79" s="351">
        <f>IF(R$24=0,0,R$24/MAE!R$5*1000)</f>
        <v>2.6826331223937969</v>
      </c>
      <c r="S79" s="351">
        <f>IF(S$24=0,0,S$24/MAE!S$5*1000)</f>
        <v>2.6677749527312651</v>
      </c>
      <c r="T79" s="351">
        <f>IF(T$24=0,0,T$24/MAE!T$5*1000)</f>
        <v>2.5925266387955723</v>
      </c>
      <c r="U79" s="351">
        <f>IF(U$24=0,0,U$24/MAE!U$5*1000)</f>
        <v>2.5497795896394253</v>
      </c>
      <c r="V79" s="351">
        <f>IF(V$24=0,0,V$24/MAE!V$5*1000)</f>
        <v>2.5575559276596667</v>
      </c>
      <c r="W79" s="351">
        <f>IF(W$24=0,0,W$24/MAE!W$5*1000)</f>
        <v>2.6002440184944788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8.6024667135338575</v>
      </c>
      <c r="C80" s="351">
        <f>IF(C$27=0,0,C$27/MAE!C$5*1000)</f>
        <v>9.0004740531107359</v>
      </c>
      <c r="D80" s="351">
        <f>IF(D$27=0,0,D$27/MAE!D$5*1000)</f>
        <v>9.0734372318176053</v>
      </c>
      <c r="E80" s="351">
        <f>IF(E$27=0,0,E$27/MAE!E$5*1000)</f>
        <v>10.044582086766766</v>
      </c>
      <c r="F80" s="351">
        <f>IF(F$27=0,0,F$27/MAE!F$5*1000)</f>
        <v>9.7293816065673369</v>
      </c>
      <c r="G80" s="351">
        <f>IF(G$27=0,0,G$27/MAE!G$5*1000)</f>
        <v>9.4479208679814093</v>
      </c>
      <c r="H80" s="351">
        <f>IF(H$27=0,0,H$27/MAE!H$5*1000)</f>
        <v>8.8404442487483195</v>
      </c>
      <c r="I80" s="351">
        <f>IF(I$27=0,0,I$27/MAE!I$5*1000)</f>
        <v>8.4092433308341068</v>
      </c>
      <c r="J80" s="351">
        <f>IF(J$27=0,0,J$27/MAE!J$5*1000)</f>
        <v>8.9105745690384115</v>
      </c>
      <c r="K80" s="351">
        <f>IF(K$27=0,0,K$27/MAE!K$5*1000)</f>
        <v>9.3332077228268471</v>
      </c>
      <c r="L80" s="351">
        <f>IF(L$27=0,0,L$27/MAE!L$5*1000)</f>
        <v>9.0963802629408139</v>
      </c>
      <c r="M80" s="351">
        <f>IF(M$27=0,0,M$27/MAE!M$5*1000)</f>
        <v>8.3352459568212964</v>
      </c>
      <c r="N80" s="351">
        <f>IF(N$27=0,0,N$27/MAE!N$5*1000)</f>
        <v>8.3129892528794862</v>
      </c>
      <c r="O80" s="351">
        <f>IF(O$27=0,0,O$27/MAE!O$5*1000)</f>
        <v>8.5286739214789407</v>
      </c>
      <c r="P80" s="351">
        <f>IF(P$27=0,0,P$27/MAE!P$5*1000)</f>
        <v>8.0139865418665632</v>
      </c>
      <c r="Q80" s="351">
        <f>IF(Q$27=0,0,Q$27/MAE!Q$5*1000)</f>
        <v>7.7375912034877121</v>
      </c>
      <c r="R80" s="351">
        <f>IF(R$27=0,0,R$27/MAE!R$5*1000)</f>
        <v>7.6880474413014861</v>
      </c>
      <c r="S80" s="351">
        <f>IF(S$27=0,0,S$27/MAE!S$5*1000)</f>
        <v>7.6272695543858644</v>
      </c>
      <c r="T80" s="351">
        <f>IF(T$27=0,0,T$27/MAE!T$5*1000)</f>
        <v>7.422199780770466</v>
      </c>
      <c r="U80" s="351">
        <f>IF(U$27=0,0,U$27/MAE!U$5*1000)</f>
        <v>7.2845108636806106</v>
      </c>
      <c r="V80" s="351">
        <f>IF(V$27=0,0,V$27/MAE!V$5*1000)</f>
        <v>7.3054048246520926</v>
      </c>
      <c r="W80" s="351">
        <f>IF(W$27=0,0,W$27/MAE!W$5*1000)</f>
        <v>7.4298238034262951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5.4264827067107415</v>
      </c>
      <c r="C81" s="351">
        <f>IF(C$35=0,0,C$35/MAE!C$5*1000)</f>
        <v>5.6745961615136222</v>
      </c>
      <c r="D81" s="351">
        <f>IF(D$35=0,0,D$35/MAE!D$5*1000)</f>
        <v>5.6989552944521478</v>
      </c>
      <c r="E81" s="351">
        <f>IF(E$35=0,0,E$35/MAE!E$5*1000)</f>
        <v>6.2912201410105464</v>
      </c>
      <c r="F81" s="351">
        <f>IF(F$35=0,0,F$35/MAE!F$5*1000)</f>
        <v>6.1585844041615507</v>
      </c>
      <c r="G81" s="351">
        <f>IF(G$35=0,0,G$35/MAE!G$5*1000)</f>
        <v>5.9809975604522823</v>
      </c>
      <c r="H81" s="351">
        <f>IF(H$35=0,0,H$35/MAE!H$5*1000)</f>
        <v>5.6184042444011135</v>
      </c>
      <c r="I81" s="351">
        <f>IF(I$35=0,0,I$35/MAE!I$5*1000)</f>
        <v>5.3061895746708521</v>
      </c>
      <c r="J81" s="351">
        <f>IF(J$35=0,0,J$35/MAE!J$5*1000)</f>
        <v>5.6115242087121349</v>
      </c>
      <c r="K81" s="351">
        <f>IF(K$35=0,0,K$35/MAE!K$5*1000)</f>
        <v>5.8780993019160634</v>
      </c>
      <c r="L81" s="351">
        <f>IF(L$35=0,0,L$35/MAE!L$5*1000)</f>
        <v>5.7313029428801352</v>
      </c>
      <c r="M81" s="351">
        <f>IF(M$35=0,0,M$35/MAE!M$5*1000)</f>
        <v>5.1896467042974592</v>
      </c>
      <c r="N81" s="351">
        <f>IF(N$35=0,0,N$35/MAE!N$5*1000)</f>
        <v>5.1621508017451765</v>
      </c>
      <c r="O81" s="351">
        <f>IF(O$35=0,0,O$35/MAE!O$5*1000)</f>
        <v>5.2386496721319107</v>
      </c>
      <c r="P81" s="351">
        <f>IF(P$35=0,0,P$35/MAE!P$5*1000)</f>
        <v>4.9175446031597785</v>
      </c>
      <c r="Q81" s="351">
        <f>IF(Q$35=0,0,Q$35/MAE!Q$5*1000)</f>
        <v>4.7747883772797923</v>
      </c>
      <c r="R81" s="351">
        <f>IF(R$35=0,0,R$35/MAE!R$5*1000)</f>
        <v>4.7709869353121519</v>
      </c>
      <c r="S81" s="351">
        <f>IF(S$35=0,0,S$35/MAE!S$5*1000)</f>
        <v>4.7052207870948086</v>
      </c>
      <c r="T81" s="351">
        <f>IF(T$35=0,0,T$35/MAE!T$5*1000)</f>
        <v>4.5569337944832018</v>
      </c>
      <c r="U81" s="351">
        <f>IF(U$35=0,0,U$35/MAE!U$5*1000)</f>
        <v>4.6201766298781468</v>
      </c>
      <c r="V81" s="351">
        <f>IF(V$35=0,0,V$35/MAE!V$5*1000)</f>
        <v>4.6413739841165675</v>
      </c>
      <c r="W81" s="351">
        <f>IF(W$35=0,0,W$35/MAE!W$5*1000)</f>
        <v>4.5278570034078882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2.9880736383532787</v>
      </c>
      <c r="C82" s="351">
        <f>IF(C$46=0,0,C$46/MAE!C$5*1000)</f>
        <v>3.1252237225959814</v>
      </c>
      <c r="D82" s="351">
        <f>IF(D$46=0,0,D$46/MAE!D$5*1000)</f>
        <v>3.207672287528307</v>
      </c>
      <c r="E82" s="351">
        <f>IF(E$46=0,0,E$46/MAE!E$5*1000)</f>
        <v>3.5979987706404635</v>
      </c>
      <c r="F82" s="351">
        <f>IF(F$46=0,0,F$46/MAE!F$5*1000)</f>
        <v>3.6060077593934192</v>
      </c>
      <c r="G82" s="351">
        <f>IF(G$46=0,0,G$46/MAE!G$5*1000)</f>
        <v>3.5950628317744697</v>
      </c>
      <c r="H82" s="351">
        <f>IF(H$46=0,0,H$46/MAE!H$5*1000)</f>
        <v>3.4149349846924268</v>
      </c>
      <c r="I82" s="351">
        <f>IF(I$46=0,0,I$46/MAE!I$5*1000)</f>
        <v>3.2435303471708856</v>
      </c>
      <c r="J82" s="351">
        <f>IF(J$46=0,0,J$46/MAE!J$5*1000)</f>
        <v>3.4161729072815961</v>
      </c>
      <c r="K82" s="351">
        <f>IF(K$46=0,0,K$46/MAE!K$5*1000)</f>
        <v>3.6513842430736592</v>
      </c>
      <c r="L82" s="351">
        <f>IF(L$46=0,0,L$46/MAE!L$5*1000)</f>
        <v>3.7197199722818377</v>
      </c>
      <c r="M82" s="351">
        <f>IF(M$46=0,0,M$46/MAE!M$5*1000)</f>
        <v>3.5507529080233255</v>
      </c>
      <c r="N82" s="351">
        <f>IF(N$46=0,0,N$46/MAE!N$5*1000)</f>
        <v>3.5175632142866964</v>
      </c>
      <c r="O82" s="351">
        <f>IF(O$46=0,0,O$46/MAE!O$5*1000)</f>
        <v>3.642431028712755</v>
      </c>
      <c r="P82" s="351">
        <f>IF(P$46=0,0,P$46/MAE!P$5*1000)</f>
        <v>3.4208420976472702</v>
      </c>
      <c r="Q82" s="351">
        <f>IF(Q$46=0,0,Q$46/MAE!Q$5*1000)</f>
        <v>3.3178699159999727</v>
      </c>
      <c r="R82" s="351">
        <f>IF(R$46=0,0,R$46/MAE!R$5*1000)</f>
        <v>3.2849329967817251</v>
      </c>
      <c r="S82" s="351">
        <f>IF(S$46=0,0,S$46/MAE!S$5*1000)</f>
        <v>3.2792774238331557</v>
      </c>
      <c r="T82" s="351">
        <f>IF(T$46=0,0,T$46/MAE!T$5*1000)</f>
        <v>3.2240108673198629</v>
      </c>
      <c r="U82" s="351">
        <f>IF(U$46=0,0,U$46/MAE!U$5*1000)</f>
        <v>3.1965892864972383</v>
      </c>
      <c r="V82" s="351">
        <f>IF(V$46=0,0,V$46/MAE!V$5*1000)</f>
        <v>3.2227649152885762</v>
      </c>
      <c r="W82" s="351">
        <f>IF(W$46=0,0,W$46/MAE!W$5*1000)</f>
        <v>3.2754156958768821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2.0233910376224875</v>
      </c>
      <c r="C83" s="339">
        <f>IF(C$47=0,0,C$47/MAE!C$5*1000)</f>
        <v>2.1162629962328481</v>
      </c>
      <c r="D83" s="339">
        <f>IF(D$47=0,0,D$47/MAE!D$5*1000)</f>
        <v>2.1720935103164432</v>
      </c>
      <c r="E83" s="339">
        <f>IF(E$47=0,0,E$47/MAE!E$5*1000)</f>
        <v>2.4364053055609181</v>
      </c>
      <c r="F83" s="339">
        <f>IF(F$47=0,0,F$47/MAE!F$5*1000)</f>
        <v>2.4418286377891296</v>
      </c>
      <c r="G83" s="339">
        <f>IF(G$47=0,0,G$47/MAE!G$5*1000)</f>
        <v>2.4344172178805441</v>
      </c>
      <c r="H83" s="339">
        <f>IF(H$47=0,0,H$47/MAE!H$5*1000)</f>
        <v>2.312442623033244</v>
      </c>
      <c r="I83" s="339">
        <f>IF(I$47=0,0,I$47/MAE!I$5*1000)</f>
        <v>2.1963749990910357</v>
      </c>
      <c r="J83" s="339">
        <f>IF(J$47=0,0,J$47/MAE!J$5*1000)</f>
        <v>2.3132808893463768</v>
      </c>
      <c r="K83" s="339">
        <f>IF(K$47=0,0,K$47/MAE!K$5*1000)</f>
        <v>2.4725555814691442</v>
      </c>
      <c r="L83" s="339">
        <f>IF(L$47=0,0,L$47/MAE!L$5*1000)</f>
        <v>2.5188295086757804</v>
      </c>
      <c r="M83" s="339">
        <f>IF(M$47=0,0,M$47/MAE!M$5*1000)</f>
        <v>2.4044125013149884</v>
      </c>
      <c r="N83" s="339">
        <f>IF(N$47=0,0,N$47/MAE!N$5*1000)</f>
        <v>2.3819379116709594</v>
      </c>
      <c r="O83" s="339">
        <f>IF(O$47=0,0,O$47/MAE!O$5*1000)</f>
        <v>2.4664928615069455</v>
      </c>
      <c r="P83" s="339">
        <f>IF(P$47=0,0,P$47/MAE!P$5*1000)</f>
        <v>2.3164426581252981</v>
      </c>
      <c r="Q83" s="339">
        <f>IF(Q$47=0,0,Q$47/MAE!Q$5*1000)</f>
        <v>2.246714460401094</v>
      </c>
      <c r="R83" s="339">
        <f>IF(R$47=0,0,R$47/MAE!R$5*1000)</f>
        <v>2.2244110384580451</v>
      </c>
      <c r="S83" s="339">
        <f>IF(S$47=0,0,S$47/MAE!S$5*1000)</f>
        <v>2.2205813351100829</v>
      </c>
      <c r="T83" s="339">
        <f>IF(T$47=0,0,T$47/MAE!T$5*1000)</f>
        <v>2.1831572724317367</v>
      </c>
      <c r="U83" s="339">
        <f>IF(U$47=0,0,U$47/MAE!U$5*1000)</f>
        <v>2.1645885932125326</v>
      </c>
      <c r="V83" s="339">
        <f>IF(V$47=0,0,V$47/MAE!V$5*1000)</f>
        <v>2.1823135689362623</v>
      </c>
      <c r="W83" s="339">
        <f>IF(W$47=0,0,W$47/MAE!W$5*1000)</f>
        <v>2.2179663440883877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IT: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2535.7373479432099</v>
      </c>
      <c r="C5" s="225">
        <v>2580.7398313446351</v>
      </c>
      <c r="D5" s="225">
        <v>2617.552556796792</v>
      </c>
      <c r="E5" s="225">
        <v>2662.4461987772229</v>
      </c>
      <c r="F5" s="225">
        <v>2636.011863964944</v>
      </c>
      <c r="G5" s="225">
        <v>2603.351613905279</v>
      </c>
      <c r="H5" s="225">
        <v>2605.098380773145</v>
      </c>
      <c r="I5" s="225">
        <v>2586.9992045576219</v>
      </c>
      <c r="J5" s="225">
        <v>2529.077258622252</v>
      </c>
      <c r="K5" s="225">
        <v>2039.380513862031</v>
      </c>
      <c r="L5" s="225">
        <v>2146.2743787594268</v>
      </c>
      <c r="M5" s="225">
        <v>2040.747862228241</v>
      </c>
      <c r="N5" s="225">
        <v>1933.4782260687221</v>
      </c>
      <c r="O5" s="225">
        <v>1861.9685556368479</v>
      </c>
      <c r="P5" s="225">
        <v>1837.520787918254</v>
      </c>
      <c r="Q5" s="225">
        <v>1862.4310876221041</v>
      </c>
      <c r="R5" s="225">
        <v>1890.0971201570869</v>
      </c>
      <c r="S5" s="225">
        <v>1946.6620282663209</v>
      </c>
      <c r="T5" s="225">
        <v>1935.588506323501</v>
      </c>
      <c r="U5" s="225">
        <v>1958.755167159863</v>
      </c>
      <c r="V5" s="225">
        <v>1839.7421714554371</v>
      </c>
      <c r="W5" s="225">
        <v>2059.2411608882171</v>
      </c>
      <c r="DA5" s="89" t="s">
        <v>2598</v>
      </c>
    </row>
    <row r="6" spans="1:105" ht="12" customHeight="1" x14ac:dyDescent="0.25">
      <c r="A6" s="55" t="s">
        <v>92</v>
      </c>
      <c r="B6" s="261">
        <v>44.713847256429801</v>
      </c>
      <c r="C6" s="261">
        <v>45.562849821928538</v>
      </c>
      <c r="D6" s="261">
        <v>46.779138540932387</v>
      </c>
      <c r="E6" s="261">
        <v>47.91854962812171</v>
      </c>
      <c r="F6" s="261">
        <v>48.273859887019512</v>
      </c>
      <c r="G6" s="261">
        <v>48.408569933540647</v>
      </c>
      <c r="H6" s="261">
        <v>48.874919729184192</v>
      </c>
      <c r="I6" s="261">
        <v>48.456987188115221</v>
      </c>
      <c r="J6" s="261">
        <v>47.295671770606539</v>
      </c>
      <c r="K6" s="261">
        <v>38.481610260203077</v>
      </c>
      <c r="L6" s="261">
        <v>41.397611208484967</v>
      </c>
      <c r="M6" s="261">
        <v>40.293588375815801</v>
      </c>
      <c r="N6" s="261">
        <v>38.053507290489158</v>
      </c>
      <c r="O6" s="261">
        <v>36.90168269955015</v>
      </c>
      <c r="P6" s="261">
        <v>36.444848785140721</v>
      </c>
      <c r="Q6" s="261">
        <v>36.993905438838539</v>
      </c>
      <c r="R6" s="261">
        <v>37.443261129443748</v>
      </c>
      <c r="S6" s="261">
        <v>38.65524757355066</v>
      </c>
      <c r="T6" s="261">
        <v>38.693286107816377</v>
      </c>
      <c r="U6" s="261">
        <v>38.971609390440342</v>
      </c>
      <c r="V6" s="261">
        <v>36.670097641822728</v>
      </c>
      <c r="W6" s="261">
        <v>41.444205571273287</v>
      </c>
      <c r="DA6" s="67" t="s">
        <v>2599</v>
      </c>
    </row>
    <row r="7" spans="1:105" ht="12" customHeight="1" x14ac:dyDescent="0.25">
      <c r="A7" s="202" t="s">
        <v>93</v>
      </c>
      <c r="B7" s="226">
        <v>15.790116609720499</v>
      </c>
      <c r="C7" s="226">
        <v>16.089930880550192</v>
      </c>
      <c r="D7" s="226">
        <v>16.519447504204098</v>
      </c>
      <c r="E7" s="226">
        <v>16.921815786896239</v>
      </c>
      <c r="F7" s="226">
        <v>17.04728900749501</v>
      </c>
      <c r="G7" s="226">
        <v>17.094860117421451</v>
      </c>
      <c r="H7" s="226">
        <v>17.25954551369032</v>
      </c>
      <c r="I7" s="226">
        <v>17.111958044407491</v>
      </c>
      <c r="J7" s="226">
        <v>16.701854530881459</v>
      </c>
      <c r="K7" s="226">
        <v>13.589282752918271</v>
      </c>
      <c r="L7" s="226">
        <v>14.619030757901349</v>
      </c>
      <c r="M7" s="226">
        <v>14.22915937940722</v>
      </c>
      <c r="N7" s="226">
        <v>13.43810372835383</v>
      </c>
      <c r="O7" s="226">
        <v>13.03135177742983</v>
      </c>
      <c r="P7" s="226">
        <v>12.870026791493549</v>
      </c>
      <c r="Q7" s="226">
        <v>13.063919044546889</v>
      </c>
      <c r="R7" s="226">
        <v>13.222603192506829</v>
      </c>
      <c r="S7" s="226">
        <v>13.650600523447681</v>
      </c>
      <c r="T7" s="226">
        <v>13.664033339646069</v>
      </c>
      <c r="U7" s="226">
        <v>13.76231960570207</v>
      </c>
      <c r="V7" s="226">
        <v>12.949570510753899</v>
      </c>
      <c r="W7" s="226">
        <v>14.63548495423931</v>
      </c>
      <c r="DA7" s="174" t="s">
        <v>2600</v>
      </c>
    </row>
    <row r="8" spans="1:105" ht="12" customHeight="1" x14ac:dyDescent="0.25">
      <c r="A8" s="202" t="s">
        <v>94</v>
      </c>
      <c r="B8" s="226">
        <v>104.52093089270539</v>
      </c>
      <c r="C8" s="226">
        <v>106.505518306249</v>
      </c>
      <c r="D8" s="226">
        <v>109.3486561023665</v>
      </c>
      <c r="E8" s="226">
        <v>112.0120884574379</v>
      </c>
      <c r="F8" s="226">
        <v>112.8426445668853</v>
      </c>
      <c r="G8" s="226">
        <v>113.1575362688282</v>
      </c>
      <c r="H8" s="226">
        <v>114.24765303920459</v>
      </c>
      <c r="I8" s="226">
        <v>113.2707141058946</v>
      </c>
      <c r="J8" s="226">
        <v>110.55607924564779</v>
      </c>
      <c r="K8" s="226">
        <v>89.952754536645941</v>
      </c>
      <c r="L8" s="226">
        <v>96.769057590385231</v>
      </c>
      <c r="M8" s="226">
        <v>94.188347110796784</v>
      </c>
      <c r="N8" s="226">
        <v>88.952041700288575</v>
      </c>
      <c r="O8" s="226">
        <v>86.259592138084017</v>
      </c>
      <c r="P8" s="226">
        <v>85.191719232324004</v>
      </c>
      <c r="Q8" s="226">
        <v>86.475167561612622</v>
      </c>
      <c r="R8" s="226">
        <v>87.525559732401248</v>
      </c>
      <c r="S8" s="226">
        <v>90.358640738401647</v>
      </c>
      <c r="T8" s="226">
        <v>90.447557779882004</v>
      </c>
      <c r="U8" s="226">
        <v>91.098152849953678</v>
      </c>
      <c r="V8" s="226">
        <v>85.71825008635463</v>
      </c>
      <c r="W8" s="226">
        <v>96.877974323607845</v>
      </c>
      <c r="DA8" s="174" t="s">
        <v>2601</v>
      </c>
    </row>
    <row r="9" spans="1:105" ht="12" customHeight="1" x14ac:dyDescent="0.25">
      <c r="A9" s="202" t="s">
        <v>95</v>
      </c>
      <c r="B9" s="226">
        <v>45.839647695352703</v>
      </c>
      <c r="C9" s="226">
        <v>46.710026356167127</v>
      </c>
      <c r="D9" s="226">
        <v>47.956938661771773</v>
      </c>
      <c r="E9" s="226">
        <v>49.125037718813353</v>
      </c>
      <c r="F9" s="226">
        <v>49.489293941209382</v>
      </c>
      <c r="G9" s="226">
        <v>49.627395702798793</v>
      </c>
      <c r="H9" s="226">
        <v>50.105487203458587</v>
      </c>
      <c r="I9" s="226">
        <v>49.677032001803603</v>
      </c>
      <c r="J9" s="226">
        <v>48.486477109568838</v>
      </c>
      <c r="K9" s="226">
        <v>39.450496106078617</v>
      </c>
      <c r="L9" s="226">
        <v>42.43991581272968</v>
      </c>
      <c r="M9" s="226">
        <v>41.308096011875882</v>
      </c>
      <c r="N9" s="226">
        <v>39.011614405819699</v>
      </c>
      <c r="O9" s="226">
        <v>37.830789299165609</v>
      </c>
      <c r="P9" s="226">
        <v>37.362453269574537</v>
      </c>
      <c r="Q9" s="226">
        <v>37.925334012668692</v>
      </c>
      <c r="R9" s="226">
        <v>38.386003532540599</v>
      </c>
      <c r="S9" s="226">
        <v>39.628505241033487</v>
      </c>
      <c r="T9" s="226">
        <v>39.667501505425342</v>
      </c>
      <c r="U9" s="226">
        <v>39.952832381735973</v>
      </c>
      <c r="V9" s="226">
        <v>37.593373417753007</v>
      </c>
      <c r="W9" s="226">
        <v>42.487683323374782</v>
      </c>
      <c r="DA9" s="174" t="s">
        <v>2602</v>
      </c>
    </row>
    <row r="10" spans="1:105" ht="12" customHeight="1" x14ac:dyDescent="0.25">
      <c r="A10" s="56" t="s">
        <v>96</v>
      </c>
      <c r="B10" s="262">
        <v>95.814863021847088</v>
      </c>
      <c r="C10" s="262">
        <v>97.455988297278722</v>
      </c>
      <c r="D10" s="262">
        <v>98.671379316411702</v>
      </c>
      <c r="E10" s="262">
        <v>100.2728884467068</v>
      </c>
      <c r="F10" s="262">
        <v>98.571581469340003</v>
      </c>
      <c r="G10" s="262">
        <v>97.097238715955996</v>
      </c>
      <c r="H10" s="262">
        <v>96.938808464744795</v>
      </c>
      <c r="I10" s="262">
        <v>96.418356792725234</v>
      </c>
      <c r="J10" s="262">
        <v>94.356994404158229</v>
      </c>
      <c r="K10" s="262">
        <v>75.938921359470328</v>
      </c>
      <c r="L10" s="262">
        <v>79.545194291187343</v>
      </c>
      <c r="M10" s="262">
        <v>75.582739763798529</v>
      </c>
      <c r="N10" s="262">
        <v>71.709140013487144</v>
      </c>
      <c r="O10" s="262">
        <v>69.137396479235036</v>
      </c>
      <c r="P10" s="262">
        <v>68.254428998016891</v>
      </c>
      <c r="Q10" s="262">
        <v>69.072512707034321</v>
      </c>
      <c r="R10" s="262">
        <v>70.043446064896784</v>
      </c>
      <c r="S10" s="262">
        <v>72.142008345590597</v>
      </c>
      <c r="T10" s="262">
        <v>71.738487425815634</v>
      </c>
      <c r="U10" s="262">
        <v>71.980851168754484</v>
      </c>
      <c r="V10" s="262">
        <v>67.551754328173274</v>
      </c>
      <c r="W10" s="262">
        <v>76.594744385847434</v>
      </c>
      <c r="DA10" s="68" t="s">
        <v>2603</v>
      </c>
    </row>
    <row r="11" spans="1:105" ht="12" customHeight="1" x14ac:dyDescent="0.25">
      <c r="A11" s="37" t="s">
        <v>160</v>
      </c>
      <c r="B11" s="228">
        <v>3.6302368570802601</v>
      </c>
      <c r="C11" s="228">
        <v>3.6419567021319512</v>
      </c>
      <c r="D11" s="228">
        <v>3.4874277851329949</v>
      </c>
      <c r="E11" s="228">
        <v>4.1289819705392361</v>
      </c>
      <c r="F11" s="228">
        <v>4.5096466637444079</v>
      </c>
      <c r="G11" s="228">
        <v>3.6884513118704811</v>
      </c>
      <c r="H11" s="228">
        <v>2.9761966062510781</v>
      </c>
      <c r="I11" s="228">
        <v>3.96444921391029</v>
      </c>
      <c r="J11" s="228">
        <v>3.605686364135904</v>
      </c>
      <c r="K11" s="228">
        <v>3.214903098007909</v>
      </c>
      <c r="L11" s="228">
        <v>3.807369175751655</v>
      </c>
      <c r="M11" s="228">
        <v>2.738231191025343</v>
      </c>
      <c r="N11" s="228">
        <v>1.9628610583587629</v>
      </c>
      <c r="O11" s="228">
        <v>2.1369050521729811</v>
      </c>
      <c r="P11" s="228">
        <v>2.4283970259544789</v>
      </c>
      <c r="Q11" s="228">
        <v>2.518505060500138</v>
      </c>
      <c r="R11" s="228">
        <v>2.5943190518619228</v>
      </c>
      <c r="S11" s="228">
        <v>2.435173917949975</v>
      </c>
      <c r="T11" s="228">
        <v>2.7689458237829321</v>
      </c>
      <c r="U11" s="228">
        <v>2.6329088753452141</v>
      </c>
      <c r="V11" s="228">
        <v>2.5756368292510849</v>
      </c>
      <c r="W11" s="228">
        <v>2.6875331407341849</v>
      </c>
      <c r="DA11" s="69" t="s">
        <v>2604</v>
      </c>
    </row>
    <row r="12" spans="1:105" ht="12" customHeight="1" x14ac:dyDescent="0.25">
      <c r="A12" s="37" t="s">
        <v>162</v>
      </c>
      <c r="B12" s="228">
        <v>64.487136965786718</v>
      </c>
      <c r="C12" s="228">
        <v>65.235115537870271</v>
      </c>
      <c r="D12" s="228">
        <v>64.66679482315466</v>
      </c>
      <c r="E12" s="228">
        <v>64.562752570433034</v>
      </c>
      <c r="F12" s="228">
        <v>59.950803512891483</v>
      </c>
      <c r="G12" s="228">
        <v>57.168863569628208</v>
      </c>
      <c r="H12" s="228">
        <v>55.573959317772861</v>
      </c>
      <c r="I12" s="228">
        <v>55.608295095245502</v>
      </c>
      <c r="J12" s="228">
        <v>54.78966014855969</v>
      </c>
      <c r="K12" s="228">
        <v>42.918769554329323</v>
      </c>
      <c r="L12" s="228">
        <v>41.189965678786102</v>
      </c>
      <c r="M12" s="228">
        <v>35.848663931052798</v>
      </c>
      <c r="N12" s="228">
        <v>35.329744833319232</v>
      </c>
      <c r="O12" s="228">
        <v>33.130474051688658</v>
      </c>
      <c r="P12" s="228">
        <v>32.352312548749353</v>
      </c>
      <c r="Q12" s="228">
        <v>31.864132138957991</v>
      </c>
      <c r="R12" s="228">
        <v>32.461651315519063</v>
      </c>
      <c r="S12" s="228">
        <v>33.626588532509153</v>
      </c>
      <c r="T12" s="228">
        <v>31.854906883339801</v>
      </c>
      <c r="U12" s="228">
        <v>30.73740216320282</v>
      </c>
      <c r="V12" s="228">
        <v>28.27380118685695</v>
      </c>
      <c r="W12" s="228">
        <v>32.975179188200123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0.49337643376408258</v>
      </c>
      <c r="DA14" s="69" t="s">
        <v>2607</v>
      </c>
    </row>
    <row r="15" spans="1:105" ht="12" customHeight="1" x14ac:dyDescent="0.25">
      <c r="A15" s="37" t="s">
        <v>38</v>
      </c>
      <c r="B15" s="228">
        <v>27.697489198980112</v>
      </c>
      <c r="C15" s="228">
        <v>28.578916057276501</v>
      </c>
      <c r="D15" s="228">
        <v>30.517156708124041</v>
      </c>
      <c r="E15" s="228">
        <v>31.58115390573457</v>
      </c>
      <c r="F15" s="228">
        <v>34.111131292704123</v>
      </c>
      <c r="G15" s="228">
        <v>36.239923834457286</v>
      </c>
      <c r="H15" s="228">
        <v>38.388652540720848</v>
      </c>
      <c r="I15" s="228">
        <v>36.84561248356944</v>
      </c>
      <c r="J15" s="228">
        <v>35.961647891462633</v>
      </c>
      <c r="K15" s="228">
        <v>29.805248707133089</v>
      </c>
      <c r="L15" s="228">
        <v>34.547859436649588</v>
      </c>
      <c r="M15" s="228">
        <v>36.995844641720382</v>
      </c>
      <c r="N15" s="228">
        <v>34.416534121809143</v>
      </c>
      <c r="O15" s="228">
        <v>33.870017375373394</v>
      </c>
      <c r="P15" s="228">
        <v>33.473719423313057</v>
      </c>
      <c r="Q15" s="228">
        <v>34.689875507576197</v>
      </c>
      <c r="R15" s="228">
        <v>34.987475697515798</v>
      </c>
      <c r="S15" s="228">
        <v>36.080245895131469</v>
      </c>
      <c r="T15" s="228">
        <v>37.114634718692898</v>
      </c>
      <c r="U15" s="228">
        <v>38.610540130206452</v>
      </c>
      <c r="V15" s="228">
        <v>36.702316312065243</v>
      </c>
      <c r="W15" s="228">
        <v>40.438655623149053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468.64263551077215</v>
      </c>
      <c r="C16" s="263">
        <f t="shared" si="0"/>
        <v>476.86858470438818</v>
      </c>
      <c r="D16" s="263">
        <f t="shared" si="0"/>
        <v>482.33588236759749</v>
      </c>
      <c r="E16" s="263">
        <f t="shared" si="0"/>
        <v>489.87137023768912</v>
      </c>
      <c r="F16" s="263">
        <f t="shared" si="0"/>
        <v>480.88098572112563</v>
      </c>
      <c r="G16" s="263">
        <f t="shared" si="0"/>
        <v>473.00049805860669</v>
      </c>
      <c r="H16" s="263">
        <f t="shared" si="0"/>
        <v>471.83045726258729</v>
      </c>
      <c r="I16" s="263">
        <f t="shared" si="0"/>
        <v>469.47225876942719</v>
      </c>
      <c r="J16" s="263">
        <f t="shared" si="0"/>
        <v>459.28786689271431</v>
      </c>
      <c r="K16" s="263">
        <f t="shared" si="0"/>
        <v>369.50918683378831</v>
      </c>
      <c r="L16" s="263">
        <f t="shared" si="0"/>
        <v>387.0042581462593</v>
      </c>
      <c r="M16" s="263">
        <f t="shared" si="0"/>
        <v>367.07710464715444</v>
      </c>
      <c r="N16" s="263">
        <f t="shared" si="0"/>
        <v>348.07794493669229</v>
      </c>
      <c r="O16" s="263">
        <f t="shared" si="0"/>
        <v>335.5880385350539</v>
      </c>
      <c r="P16" s="263">
        <f t="shared" si="0"/>
        <v>331.15522610395669</v>
      </c>
      <c r="Q16" s="263">
        <f t="shared" si="0"/>
        <v>335.0436156218193</v>
      </c>
      <c r="R16" s="263">
        <f t="shared" si="0"/>
        <v>339.7211751053249</v>
      </c>
      <c r="S16" s="263">
        <f t="shared" si="0"/>
        <v>350.18730411253881</v>
      </c>
      <c r="T16" s="263">
        <f t="shared" si="0"/>
        <v>348.20036270288358</v>
      </c>
      <c r="U16" s="263">
        <f t="shared" si="0"/>
        <v>349.56219733333762</v>
      </c>
      <c r="V16" s="263">
        <f t="shared" si="0"/>
        <v>328.07379077676387</v>
      </c>
      <c r="W16" s="263">
        <f t="shared" si="0"/>
        <v>370.46964138381111</v>
      </c>
      <c r="DA16" s="70"/>
    </row>
    <row r="17" spans="1:105" ht="12" customHeight="1" x14ac:dyDescent="0.25">
      <c r="A17" s="169" t="s">
        <v>2558</v>
      </c>
      <c r="B17" s="353">
        <v>356.02067455360668</v>
      </c>
      <c r="C17" s="353">
        <v>362.15666605194258</v>
      </c>
      <c r="D17" s="353">
        <v>359.64054206865228</v>
      </c>
      <c r="E17" s="353">
        <v>360.42252418061838</v>
      </c>
      <c r="F17" s="353">
        <v>338.83734297980271</v>
      </c>
      <c r="G17" s="353">
        <v>320.99608454567891</v>
      </c>
      <c r="H17" s="353">
        <v>312.1224488657536</v>
      </c>
      <c r="I17" s="353">
        <v>312.30300186967042</v>
      </c>
      <c r="J17" s="353">
        <v>308.21432024967157</v>
      </c>
      <c r="K17" s="353">
        <v>240.25481223002521</v>
      </c>
      <c r="L17" s="353">
        <v>230.93130839584401</v>
      </c>
      <c r="M17" s="353">
        <v>197.51296228876311</v>
      </c>
      <c r="N17" s="353">
        <v>191.1573007922905</v>
      </c>
      <c r="O17" s="353">
        <v>179.96624156368071</v>
      </c>
      <c r="P17" s="353">
        <v>177.71783884514591</v>
      </c>
      <c r="Q17" s="353">
        <v>176.816776112144</v>
      </c>
      <c r="R17" s="353">
        <v>180.8572875478097</v>
      </c>
      <c r="S17" s="353">
        <v>183.6944304194306</v>
      </c>
      <c r="T17" s="353">
        <v>176.64968417792949</v>
      </c>
      <c r="U17" s="353">
        <v>169.21310468472859</v>
      </c>
      <c r="V17" s="353">
        <v>155.49685122609671</v>
      </c>
      <c r="W17" s="353">
        <v>178.97525277885359</v>
      </c>
      <c r="DA17" s="170" t="s">
        <v>2609</v>
      </c>
    </row>
    <row r="18" spans="1:105" ht="12" customHeight="1" x14ac:dyDescent="0.25">
      <c r="A18" s="59" t="s">
        <v>30</v>
      </c>
      <c r="B18" s="232">
        <v>8.475853192984049</v>
      </c>
      <c r="C18" s="232">
        <v>7.9430524940430489</v>
      </c>
      <c r="D18" s="232">
        <v>5.7141795160069382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13.939392255984419</v>
      </c>
      <c r="C19" s="232">
        <v>13.77737000879314</v>
      </c>
      <c r="D19" s="232">
        <v>12.43504562601218</v>
      </c>
      <c r="E19" s="232">
        <v>12.066189814952139</v>
      </c>
      <c r="F19" s="232">
        <v>11.542163182943581</v>
      </c>
      <c r="G19" s="232">
        <v>11.294292739975431</v>
      </c>
      <c r="H19" s="232">
        <v>11.40965659029823</v>
      </c>
      <c r="I19" s="232">
        <v>11.53549317838957</v>
      </c>
      <c r="J19" s="232">
        <v>9.2375282562209371</v>
      </c>
      <c r="K19" s="232">
        <v>8.4105920223205164</v>
      </c>
      <c r="L19" s="232">
        <v>10.518384797296079</v>
      </c>
      <c r="M19" s="232">
        <v>7.89919640085665</v>
      </c>
      <c r="N19" s="232">
        <v>6.7459134625628678</v>
      </c>
      <c r="O19" s="232">
        <v>5.9482418866266249</v>
      </c>
      <c r="P19" s="232">
        <v>4.4961518775246443</v>
      </c>
      <c r="Q19" s="232">
        <v>5.0759843898694674</v>
      </c>
      <c r="R19" s="232">
        <v>5.1009613829128311</v>
      </c>
      <c r="S19" s="232">
        <v>5.9371802330453889</v>
      </c>
      <c r="T19" s="232">
        <v>6.0264750945296974</v>
      </c>
      <c r="U19" s="232">
        <v>6.3509783239935533</v>
      </c>
      <c r="V19" s="232">
        <v>4.9623363941823477</v>
      </c>
      <c r="W19" s="232">
        <v>3.9406103489252078</v>
      </c>
      <c r="DA19" s="71" t="s">
        <v>2611</v>
      </c>
    </row>
    <row r="20" spans="1:105" ht="12" customHeight="1" x14ac:dyDescent="0.25">
      <c r="A20" s="59" t="s">
        <v>160</v>
      </c>
      <c r="B20" s="232">
        <v>15.17962848191193</v>
      </c>
      <c r="C20" s="232">
        <v>15.032841091110781</v>
      </c>
      <c r="D20" s="232">
        <v>14.418919672652081</v>
      </c>
      <c r="E20" s="232">
        <v>17.404304507072379</v>
      </c>
      <c r="F20" s="232">
        <v>19.311308040812779</v>
      </c>
      <c r="G20" s="232">
        <v>15.909497923546221</v>
      </c>
      <c r="H20" s="232">
        <v>12.73294725357243</v>
      </c>
      <c r="I20" s="232">
        <v>17.39034411470907</v>
      </c>
      <c r="J20" s="232">
        <v>15.576873226727001</v>
      </c>
      <c r="K20" s="232">
        <v>14.33718486559923</v>
      </c>
      <c r="L20" s="232">
        <v>17.687847350987528</v>
      </c>
      <c r="M20" s="232">
        <v>12.906089757049431</v>
      </c>
      <c r="N20" s="232">
        <v>9.2033514234385851</v>
      </c>
      <c r="O20" s="232">
        <v>10.09679943956767</v>
      </c>
      <c r="P20" s="232">
        <v>11.446966526789939</v>
      </c>
      <c r="Q20" s="232">
        <v>11.8130961095072</v>
      </c>
      <c r="R20" s="232">
        <v>12.113773763437621</v>
      </c>
      <c r="S20" s="232">
        <v>11.555790018701961</v>
      </c>
      <c r="T20" s="232">
        <v>13.161494466281191</v>
      </c>
      <c r="U20" s="232">
        <v>12.646996852426909</v>
      </c>
      <c r="V20" s="232">
        <v>12.454245234900309</v>
      </c>
      <c r="W20" s="232">
        <v>13.08749922384234</v>
      </c>
      <c r="DA20" s="71" t="s">
        <v>2612</v>
      </c>
    </row>
    <row r="21" spans="1:105" ht="12" customHeight="1" x14ac:dyDescent="0.25">
      <c r="A21" s="59" t="s">
        <v>70</v>
      </c>
      <c r="B21" s="232">
        <v>55.233294417018861</v>
      </c>
      <c r="C21" s="232">
        <v>62.581250353498469</v>
      </c>
      <c r="D21" s="232">
        <v>66.106908624081782</v>
      </c>
      <c r="E21" s="232">
        <v>65.326405993407747</v>
      </c>
      <c r="F21" s="232">
        <v>57.408474836713793</v>
      </c>
      <c r="G21" s="232">
        <v>53.108847649736902</v>
      </c>
      <c r="H21" s="232">
        <v>55.913103325628981</v>
      </c>
      <c r="I21" s="232">
        <v>45.28826917909111</v>
      </c>
      <c r="J21" s="232">
        <v>52.371616103304341</v>
      </c>
      <c r="K21" s="232">
        <v>30.689557938033289</v>
      </c>
      <c r="L21" s="232">
        <v>15.951400870112369</v>
      </c>
      <c r="M21" s="232">
        <v>11.78826129093998</v>
      </c>
      <c r="N21" s="232">
        <v>13.522492626247869</v>
      </c>
      <c r="O21" s="232">
        <v>11.1292772535034</v>
      </c>
      <c r="P21" s="232">
        <v>12.924222079308249</v>
      </c>
      <c r="Q21" s="232">
        <v>14.04719438112793</v>
      </c>
      <c r="R21" s="232">
        <v>15.697336834267199</v>
      </c>
      <c r="S21" s="232">
        <v>10.451942379800229</v>
      </c>
      <c r="T21" s="232">
        <v>9.6729803024022143</v>
      </c>
      <c r="U21" s="232">
        <v>6.105505750843859</v>
      </c>
      <c r="V21" s="232">
        <v>4.6386730451054108</v>
      </c>
      <c r="W21" s="232">
        <v>5.2127713552008341</v>
      </c>
      <c r="DA21" s="71" t="s">
        <v>2613</v>
      </c>
    </row>
    <row r="22" spans="1:105" ht="12" customHeight="1" x14ac:dyDescent="0.25">
      <c r="A22" s="59" t="s">
        <v>162</v>
      </c>
      <c r="B22" s="232">
        <v>263.19250620570739</v>
      </c>
      <c r="C22" s="232">
        <v>262.82215210449721</v>
      </c>
      <c r="D22" s="232">
        <v>260.96548862989931</v>
      </c>
      <c r="E22" s="232">
        <v>265.62562386518618</v>
      </c>
      <c r="F22" s="232">
        <v>250.57539691933249</v>
      </c>
      <c r="G22" s="232">
        <v>240.68344623242029</v>
      </c>
      <c r="H22" s="232">
        <v>232.06674169625401</v>
      </c>
      <c r="I22" s="232">
        <v>238.08889539748071</v>
      </c>
      <c r="J22" s="232">
        <v>231.02830266341931</v>
      </c>
      <c r="K22" s="232">
        <v>186.81747740407209</v>
      </c>
      <c r="L22" s="232">
        <v>186.77367537744809</v>
      </c>
      <c r="M22" s="232">
        <v>164.9194148399171</v>
      </c>
      <c r="N22" s="232">
        <v>161.68554328004109</v>
      </c>
      <c r="O22" s="232">
        <v>152.79192298398311</v>
      </c>
      <c r="P22" s="232">
        <v>148.85049836152311</v>
      </c>
      <c r="Q22" s="232">
        <v>145.88050123163941</v>
      </c>
      <c r="R22" s="232">
        <v>147.94521556719209</v>
      </c>
      <c r="S22" s="232">
        <v>155.74951778788301</v>
      </c>
      <c r="T22" s="232">
        <v>147.78873431471641</v>
      </c>
      <c r="U22" s="232">
        <v>144.10962375746431</v>
      </c>
      <c r="V22" s="232">
        <v>133.44159655190859</v>
      </c>
      <c r="W22" s="232">
        <v>156.73437185088531</v>
      </c>
      <c r="DA22" s="71" t="s">
        <v>2614</v>
      </c>
    </row>
    <row r="23" spans="1:105" ht="12" customHeight="1" x14ac:dyDescent="0.25">
      <c r="A23" s="60" t="s">
        <v>2565</v>
      </c>
      <c r="B23" s="331">
        <v>112.6219609571655</v>
      </c>
      <c r="C23" s="331">
        <v>114.7119186524456</v>
      </c>
      <c r="D23" s="331">
        <v>122.6953402989452</v>
      </c>
      <c r="E23" s="331">
        <v>129.44884605707071</v>
      </c>
      <c r="F23" s="331">
        <v>142.04364274132291</v>
      </c>
      <c r="G23" s="331">
        <v>152.00441351292781</v>
      </c>
      <c r="H23" s="331">
        <v>159.70800839683369</v>
      </c>
      <c r="I23" s="331">
        <v>157.16925689975679</v>
      </c>
      <c r="J23" s="331">
        <v>151.0735466430427</v>
      </c>
      <c r="K23" s="331">
        <v>129.2543746037631</v>
      </c>
      <c r="L23" s="331">
        <v>156.07294975041529</v>
      </c>
      <c r="M23" s="331">
        <v>169.56414235839131</v>
      </c>
      <c r="N23" s="331">
        <v>156.92064414440179</v>
      </c>
      <c r="O23" s="331">
        <v>155.62179697137319</v>
      </c>
      <c r="P23" s="331">
        <v>153.43738725881079</v>
      </c>
      <c r="Q23" s="331">
        <v>158.2268395096753</v>
      </c>
      <c r="R23" s="331">
        <v>158.8638875575152</v>
      </c>
      <c r="S23" s="331">
        <v>166.49287369310821</v>
      </c>
      <c r="T23" s="331">
        <v>171.55067852495409</v>
      </c>
      <c r="U23" s="331">
        <v>180.349092648609</v>
      </c>
      <c r="V23" s="331">
        <v>172.57693955066719</v>
      </c>
      <c r="W23" s="331">
        <v>191.49438860495749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199.26316857736276</v>
      </c>
      <c r="C24" s="263">
        <f t="shared" si="1"/>
        <v>202.81486376002823</v>
      </c>
      <c r="D24" s="263">
        <f t="shared" si="1"/>
        <v>205.3846195106369</v>
      </c>
      <c r="E24" s="263">
        <f t="shared" si="1"/>
        <v>208.553089855232</v>
      </c>
      <c r="F24" s="263">
        <f t="shared" si="1"/>
        <v>204.82213815860044</v>
      </c>
      <c r="G24" s="263">
        <f t="shared" si="1"/>
        <v>201.37445853120101</v>
      </c>
      <c r="H24" s="263">
        <f t="shared" si="1"/>
        <v>200.76260026634287</v>
      </c>
      <c r="I24" s="263">
        <f t="shared" si="1"/>
        <v>199.65079265734266</v>
      </c>
      <c r="J24" s="263">
        <f t="shared" si="1"/>
        <v>195.52601841834422</v>
      </c>
      <c r="K24" s="263">
        <f t="shared" si="1"/>
        <v>156.96461361052317</v>
      </c>
      <c r="L24" s="263">
        <f t="shared" si="1"/>
        <v>163.2520979237637</v>
      </c>
      <c r="M24" s="263">
        <f t="shared" si="1"/>
        <v>153.42501302049391</v>
      </c>
      <c r="N24" s="263">
        <f t="shared" si="1"/>
        <v>145.87367307667242</v>
      </c>
      <c r="O24" s="263">
        <f t="shared" si="1"/>
        <v>140.2334018641842</v>
      </c>
      <c r="P24" s="263">
        <f t="shared" si="1"/>
        <v>138.43532523920226</v>
      </c>
      <c r="Q24" s="263">
        <f t="shared" si="1"/>
        <v>139.81074401034175</v>
      </c>
      <c r="R24" s="263">
        <f t="shared" si="1"/>
        <v>141.93072473918807</v>
      </c>
      <c r="S24" s="263">
        <f t="shared" si="1"/>
        <v>145.99768768763835</v>
      </c>
      <c r="T24" s="263">
        <f t="shared" si="1"/>
        <v>144.55384690263188</v>
      </c>
      <c r="U24" s="263">
        <f t="shared" si="1"/>
        <v>144.49165824851715</v>
      </c>
      <c r="V24" s="263">
        <f t="shared" si="1"/>
        <v>135.30742305308257</v>
      </c>
      <c r="W24" s="263">
        <f t="shared" si="1"/>
        <v>152.97320561234585</v>
      </c>
      <c r="DA24" s="70"/>
    </row>
    <row r="25" spans="1:105" ht="12" customHeight="1" x14ac:dyDescent="0.25">
      <c r="A25" s="169" t="s">
        <v>2568</v>
      </c>
      <c r="B25" s="354">
        <v>147.750019253175</v>
      </c>
      <c r="C25" s="354">
        <v>150.32361036704179</v>
      </c>
      <c r="D25" s="354">
        <v>151.49212542270311</v>
      </c>
      <c r="E25" s="354">
        <v>153.34792291364261</v>
      </c>
      <c r="F25" s="354">
        <v>149.20763157065829</v>
      </c>
      <c r="G25" s="354">
        <v>145.60475754224669</v>
      </c>
      <c r="H25" s="354">
        <v>144.45563513810481</v>
      </c>
      <c r="I25" s="354">
        <v>143.82531196214961</v>
      </c>
      <c r="J25" s="354">
        <v>141.038445735663</v>
      </c>
      <c r="K25" s="354">
        <v>112.6313911928529</v>
      </c>
      <c r="L25" s="354">
        <v>115.55945998953401</v>
      </c>
      <c r="M25" s="354">
        <v>107.0042784568341</v>
      </c>
      <c r="N25" s="354">
        <v>102.03365206210511</v>
      </c>
      <c r="O25" s="354">
        <v>97.720354836177194</v>
      </c>
      <c r="P25" s="354">
        <v>96.448579459986632</v>
      </c>
      <c r="Q25" s="354">
        <v>97.191450617247781</v>
      </c>
      <c r="R25" s="354">
        <v>98.793745478960602</v>
      </c>
      <c r="S25" s="354">
        <v>101.4644242222938</v>
      </c>
      <c r="T25" s="354">
        <v>99.976760666133998</v>
      </c>
      <c r="U25" s="354">
        <v>99.593926178615959</v>
      </c>
      <c r="V25" s="354">
        <v>93.0611764994688</v>
      </c>
      <c r="W25" s="354">
        <v>105.2268880572548</v>
      </c>
      <c r="DA25" s="170" t="s">
        <v>2616</v>
      </c>
    </row>
    <row r="26" spans="1:105" ht="12" customHeight="1" x14ac:dyDescent="0.25">
      <c r="A26" s="61" t="s">
        <v>2570</v>
      </c>
      <c r="B26" s="265">
        <v>51.513149324187758</v>
      </c>
      <c r="C26" s="265">
        <v>52.491253392986422</v>
      </c>
      <c r="D26" s="265">
        <v>53.892494087933777</v>
      </c>
      <c r="E26" s="265">
        <v>55.20516694158939</v>
      </c>
      <c r="F26" s="265">
        <v>55.614506587942152</v>
      </c>
      <c r="G26" s="265">
        <v>55.769700988954312</v>
      </c>
      <c r="H26" s="265">
        <v>56.306965128238062</v>
      </c>
      <c r="I26" s="265">
        <v>55.825480695193058</v>
      </c>
      <c r="J26" s="265">
        <v>54.487572682681233</v>
      </c>
      <c r="K26" s="265">
        <v>44.333222417670271</v>
      </c>
      <c r="L26" s="265">
        <v>47.692637934229687</v>
      </c>
      <c r="M26" s="265">
        <v>46.420734563659799</v>
      </c>
      <c r="N26" s="265">
        <v>43.84002101456732</v>
      </c>
      <c r="O26" s="265">
        <v>42.513047028007023</v>
      </c>
      <c r="P26" s="265">
        <v>41.986745779215617</v>
      </c>
      <c r="Q26" s="265">
        <v>42.619293393093962</v>
      </c>
      <c r="R26" s="265">
        <v>43.136979260227477</v>
      </c>
      <c r="S26" s="265">
        <v>44.533263465344561</v>
      </c>
      <c r="T26" s="265">
        <v>44.577086236497877</v>
      </c>
      <c r="U26" s="265">
        <v>44.897732069901203</v>
      </c>
      <c r="V26" s="265">
        <v>42.246246553613773</v>
      </c>
      <c r="W26" s="265">
        <v>47.746317555091061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573.84812511523114</v>
      </c>
      <c r="C27" s="263">
        <f t="shared" si="2"/>
        <v>583.92071596455685</v>
      </c>
      <c r="D27" s="263">
        <f t="shared" si="2"/>
        <v>590.61536616440526</v>
      </c>
      <c r="E27" s="263">
        <f t="shared" si="2"/>
        <v>599.84249416859916</v>
      </c>
      <c r="F27" s="263">
        <f t="shared" si="2"/>
        <v>588.83386006668434</v>
      </c>
      <c r="G27" s="263">
        <f t="shared" si="2"/>
        <v>579.18428333706936</v>
      </c>
      <c r="H27" s="263">
        <f t="shared" si="2"/>
        <v>577.75158032153536</v>
      </c>
      <c r="I27" s="263">
        <f t="shared" si="2"/>
        <v>574.86399032991108</v>
      </c>
      <c r="J27" s="263">
        <f t="shared" si="2"/>
        <v>562.39330639924196</v>
      </c>
      <c r="K27" s="263">
        <f t="shared" si="2"/>
        <v>452.46022877606731</v>
      </c>
      <c r="L27" s="263">
        <f t="shared" si="2"/>
        <v>473.88276507705251</v>
      </c>
      <c r="M27" s="263">
        <f t="shared" si="2"/>
        <v>449.48216895569919</v>
      </c>
      <c r="N27" s="263">
        <f t="shared" si="2"/>
        <v>426.21789175921504</v>
      </c>
      <c r="O27" s="263">
        <f t="shared" si="2"/>
        <v>410.92412881843342</v>
      </c>
      <c r="P27" s="263">
        <f t="shared" si="2"/>
        <v>405.49619522933483</v>
      </c>
      <c r="Q27" s="263">
        <f t="shared" si="2"/>
        <v>410.25748851651332</v>
      </c>
      <c r="R27" s="263">
        <f t="shared" si="2"/>
        <v>415.98511237386731</v>
      </c>
      <c r="S27" s="263">
        <f t="shared" si="2"/>
        <v>428.80078054596589</v>
      </c>
      <c r="T27" s="263">
        <f t="shared" si="2"/>
        <v>426.36779106475541</v>
      </c>
      <c r="U27" s="263">
        <f t="shared" si="2"/>
        <v>428.0353436734747</v>
      </c>
      <c r="V27" s="263">
        <f t="shared" si="2"/>
        <v>401.72300911440482</v>
      </c>
      <c r="W27" s="263">
        <f t="shared" si="2"/>
        <v>453.63629557201369</v>
      </c>
      <c r="DA27" s="70"/>
    </row>
    <row r="28" spans="1:105" ht="12" customHeight="1" x14ac:dyDescent="0.25">
      <c r="A28" s="169" t="s">
        <v>2573</v>
      </c>
      <c r="B28" s="353">
        <v>435.94368312686521</v>
      </c>
      <c r="C28" s="353">
        <v>443.45714210441952</v>
      </c>
      <c r="D28" s="353">
        <v>440.37617396161522</v>
      </c>
      <c r="E28" s="353">
        <v>441.33370307830842</v>
      </c>
      <c r="F28" s="353">
        <v>414.90286895486042</v>
      </c>
      <c r="G28" s="353">
        <v>393.05643005593322</v>
      </c>
      <c r="H28" s="353">
        <v>382.19075371316762</v>
      </c>
      <c r="I28" s="353">
        <v>382.41183902408642</v>
      </c>
      <c r="J28" s="353">
        <v>377.40529010163868</v>
      </c>
      <c r="K28" s="353">
        <v>294.18956599594918</v>
      </c>
      <c r="L28" s="353">
        <v>282.77303068878871</v>
      </c>
      <c r="M28" s="353">
        <v>241.8526068841997</v>
      </c>
      <c r="N28" s="353">
        <v>234.0701642354577</v>
      </c>
      <c r="O28" s="353">
        <v>220.36682640450701</v>
      </c>
      <c r="P28" s="353">
        <v>217.61368021854599</v>
      </c>
      <c r="Q28" s="353">
        <v>216.51033809650281</v>
      </c>
      <c r="R28" s="353">
        <v>221.457903119767</v>
      </c>
      <c r="S28" s="353">
        <v>224.93195561562931</v>
      </c>
      <c r="T28" s="353">
        <v>216.30573572807691</v>
      </c>
      <c r="U28" s="353">
        <v>207.19972002211671</v>
      </c>
      <c r="V28" s="353">
        <v>190.40430762379191</v>
      </c>
      <c r="W28" s="353">
        <v>219.1533707496167</v>
      </c>
      <c r="DA28" s="170" t="s">
        <v>2618</v>
      </c>
    </row>
    <row r="29" spans="1:105" ht="12" customHeight="1" x14ac:dyDescent="0.25">
      <c r="A29" s="59" t="s">
        <v>30</v>
      </c>
      <c r="B29" s="232">
        <v>10.378595746511079</v>
      </c>
      <c r="C29" s="232">
        <v>9.7261867273996518</v>
      </c>
      <c r="D29" s="232">
        <v>6.9969545093962537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17.068643578756419</v>
      </c>
      <c r="C30" s="232">
        <v>16.870248990358942</v>
      </c>
      <c r="D30" s="232">
        <v>15.226586480831241</v>
      </c>
      <c r="E30" s="232">
        <v>14.77492630402303</v>
      </c>
      <c r="F30" s="232">
        <v>14.133261040339081</v>
      </c>
      <c r="G30" s="232">
        <v>13.829746212214809</v>
      </c>
      <c r="H30" s="232">
        <v>13.971008069752941</v>
      </c>
      <c r="I30" s="232">
        <v>14.125093687823959</v>
      </c>
      <c r="J30" s="232">
        <v>11.31125908925012</v>
      </c>
      <c r="K30" s="232">
        <v>10.298684108963901</v>
      </c>
      <c r="L30" s="232">
        <v>12.879654853831941</v>
      </c>
      <c r="M30" s="232">
        <v>9.6724853888040592</v>
      </c>
      <c r="N30" s="232">
        <v>8.2603021990565715</v>
      </c>
      <c r="O30" s="232">
        <v>7.2835614938285191</v>
      </c>
      <c r="P30" s="232">
        <v>5.505492094928135</v>
      </c>
      <c r="Q30" s="232">
        <v>6.2154910896360791</v>
      </c>
      <c r="R30" s="232">
        <v>6.2460751627504054</v>
      </c>
      <c r="S30" s="232">
        <v>7.2700166118923146</v>
      </c>
      <c r="T30" s="232">
        <v>7.3793572586077909</v>
      </c>
      <c r="U30" s="232">
        <v>7.7767081518288386</v>
      </c>
      <c r="V30" s="232">
        <v>6.0763302785906266</v>
      </c>
      <c r="W30" s="232">
        <v>4.8252371619492349</v>
      </c>
      <c r="DA30" s="71" t="s">
        <v>2620</v>
      </c>
    </row>
    <row r="31" spans="1:105" ht="12" customHeight="1" x14ac:dyDescent="0.25">
      <c r="A31" s="59" t="s">
        <v>160</v>
      </c>
      <c r="B31" s="232">
        <v>18.58730018193296</v>
      </c>
      <c r="C31" s="232">
        <v>18.407560519727479</v>
      </c>
      <c r="D31" s="232">
        <v>17.65582000732908</v>
      </c>
      <c r="E31" s="232">
        <v>21.311393273966189</v>
      </c>
      <c r="F31" s="232">
        <v>23.646499641811559</v>
      </c>
      <c r="G31" s="232">
        <v>19.481017865566809</v>
      </c>
      <c r="H31" s="232">
        <v>15.591363983966239</v>
      </c>
      <c r="I31" s="232">
        <v>21.294298915970291</v>
      </c>
      <c r="J31" s="232">
        <v>19.07372231844122</v>
      </c>
      <c r="K31" s="232">
        <v>17.555736570121521</v>
      </c>
      <c r="L31" s="232">
        <v>21.658588593045959</v>
      </c>
      <c r="M31" s="232">
        <v>15.803375212713579</v>
      </c>
      <c r="N31" s="232">
        <v>11.26940990625133</v>
      </c>
      <c r="O31" s="232">
        <v>12.363427885184899</v>
      </c>
      <c r="P31" s="232">
        <v>14.016693706273401</v>
      </c>
      <c r="Q31" s="232">
        <v>14.465015644294519</v>
      </c>
      <c r="R31" s="232">
        <v>14.833192363393</v>
      </c>
      <c r="S31" s="232">
        <v>14.14994696167587</v>
      </c>
      <c r="T31" s="232">
        <v>16.11611567299737</v>
      </c>
      <c r="U31" s="232">
        <v>15.48611859480846</v>
      </c>
      <c r="V31" s="232">
        <v>15.25009620600038</v>
      </c>
      <c r="W31" s="232">
        <v>16.025509253684501</v>
      </c>
      <c r="DA31" s="71" t="s">
        <v>2621</v>
      </c>
    </row>
    <row r="32" spans="1:105" ht="12" customHeight="1" x14ac:dyDescent="0.25">
      <c r="A32" s="59" t="s">
        <v>70</v>
      </c>
      <c r="B32" s="232">
        <v>67.632605408594515</v>
      </c>
      <c r="C32" s="232">
        <v>76.630102473671599</v>
      </c>
      <c r="D32" s="232">
        <v>80.947235049896094</v>
      </c>
      <c r="E32" s="232">
        <v>79.991517542948259</v>
      </c>
      <c r="F32" s="232">
        <v>70.296091636792383</v>
      </c>
      <c r="G32" s="232">
        <v>65.031242020085998</v>
      </c>
      <c r="H32" s="232">
        <v>68.46502448036199</v>
      </c>
      <c r="I32" s="232">
        <v>55.455023484601369</v>
      </c>
      <c r="J32" s="232">
        <v>64.128509514250226</v>
      </c>
      <c r="K32" s="232">
        <v>37.579050536367298</v>
      </c>
      <c r="L32" s="232">
        <v>19.532327596055961</v>
      </c>
      <c r="M32" s="232">
        <v>14.434605662375491</v>
      </c>
      <c r="N32" s="232">
        <v>16.558154236221871</v>
      </c>
      <c r="O32" s="232">
        <v>13.627686432861299</v>
      </c>
      <c r="P32" s="232">
        <v>15.82557805629582</v>
      </c>
      <c r="Q32" s="232">
        <v>17.200646180972971</v>
      </c>
      <c r="R32" s="232">
        <v>19.22122877665371</v>
      </c>
      <c r="S32" s="232">
        <v>12.79829679159212</v>
      </c>
      <c r="T32" s="232">
        <v>11.844465676410881</v>
      </c>
      <c r="U32" s="232">
        <v>7.4761294908292157</v>
      </c>
      <c r="V32" s="232">
        <v>5.680007810333155</v>
      </c>
      <c r="W32" s="232">
        <v>6.382985332898981</v>
      </c>
      <c r="DA32" s="71" t="s">
        <v>2622</v>
      </c>
    </row>
    <row r="33" spans="1:105" ht="12" customHeight="1" x14ac:dyDescent="0.25">
      <c r="A33" s="59" t="s">
        <v>162</v>
      </c>
      <c r="B33" s="232">
        <v>322.2765382110702</v>
      </c>
      <c r="C33" s="232">
        <v>321.8230433932618</v>
      </c>
      <c r="D33" s="232">
        <v>319.54957791416251</v>
      </c>
      <c r="E33" s="232">
        <v>325.25586595737087</v>
      </c>
      <c r="F33" s="232">
        <v>306.82701663591729</v>
      </c>
      <c r="G33" s="232">
        <v>294.71442395806559</v>
      </c>
      <c r="H33" s="232">
        <v>284.1633571790864</v>
      </c>
      <c r="I33" s="232">
        <v>291.53742293569081</v>
      </c>
      <c r="J33" s="232">
        <v>282.89179917969722</v>
      </c>
      <c r="K33" s="232">
        <v>228.75609478049651</v>
      </c>
      <c r="L33" s="232">
        <v>228.70245964585479</v>
      </c>
      <c r="M33" s="232">
        <v>201.94214062030659</v>
      </c>
      <c r="N33" s="232">
        <v>197.98229789392789</v>
      </c>
      <c r="O33" s="232">
        <v>187.09215059263229</v>
      </c>
      <c r="P33" s="232">
        <v>182.26591636104871</v>
      </c>
      <c r="Q33" s="232">
        <v>178.62918518159921</v>
      </c>
      <c r="R33" s="232">
        <v>181.15740681696991</v>
      </c>
      <c r="S33" s="232">
        <v>190.71369525046899</v>
      </c>
      <c r="T33" s="232">
        <v>180.9657971200609</v>
      </c>
      <c r="U33" s="232">
        <v>176.46076378465011</v>
      </c>
      <c r="V33" s="232">
        <v>163.39787332886769</v>
      </c>
      <c r="W33" s="232">
        <v>191.91963900108399</v>
      </c>
      <c r="DA33" s="71" t="s">
        <v>2623</v>
      </c>
    </row>
    <row r="34" spans="1:105" ht="12" customHeight="1" x14ac:dyDescent="0.25">
      <c r="A34" s="60" t="s">
        <v>2580</v>
      </c>
      <c r="B34" s="331">
        <v>137.9044419883659</v>
      </c>
      <c r="C34" s="331">
        <v>140.46357386013739</v>
      </c>
      <c r="D34" s="331">
        <v>150.23919220279009</v>
      </c>
      <c r="E34" s="331">
        <v>158.50879109029071</v>
      </c>
      <c r="F34" s="331">
        <v>173.93099111182389</v>
      </c>
      <c r="G34" s="331">
        <v>186.12785328113611</v>
      </c>
      <c r="H34" s="331">
        <v>195.56082660836771</v>
      </c>
      <c r="I34" s="331">
        <v>192.45215130582471</v>
      </c>
      <c r="J34" s="331">
        <v>184.98801629760331</v>
      </c>
      <c r="K34" s="331">
        <v>158.2706627801181</v>
      </c>
      <c r="L34" s="331">
        <v>191.1097343882638</v>
      </c>
      <c r="M34" s="331">
        <v>207.62956207149949</v>
      </c>
      <c r="N34" s="331">
        <v>192.14772752375731</v>
      </c>
      <c r="O34" s="331">
        <v>190.55730241392641</v>
      </c>
      <c r="P34" s="331">
        <v>187.88251501078881</v>
      </c>
      <c r="Q34" s="331">
        <v>193.74715042001051</v>
      </c>
      <c r="R34" s="331">
        <v>194.52720925410031</v>
      </c>
      <c r="S34" s="331">
        <v>203.86882493033659</v>
      </c>
      <c r="T34" s="331">
        <v>210.0620553366785</v>
      </c>
      <c r="U34" s="331">
        <v>220.83562365135799</v>
      </c>
      <c r="V34" s="331">
        <v>211.31870149061291</v>
      </c>
      <c r="W34" s="331">
        <v>234.482924822397</v>
      </c>
      <c r="DA34" s="72" t="s">
        <v>2624</v>
      </c>
    </row>
    <row r="35" spans="1:105" ht="12" customHeight="1" x14ac:dyDescent="0.25">
      <c r="A35" s="39" t="s">
        <v>2582</v>
      </c>
      <c r="B35" s="230">
        <v>531.31456343922753</v>
      </c>
      <c r="C35" s="230">
        <v>540.1638201617634</v>
      </c>
      <c r="D35" s="230">
        <v>542.88994749845574</v>
      </c>
      <c r="E35" s="230">
        <v>549.25802933333932</v>
      </c>
      <c r="F35" s="230">
        <v>542.9559407709877</v>
      </c>
      <c r="G35" s="230">
        <v>530.73873693339021</v>
      </c>
      <c r="H35" s="230">
        <v>528.90348211083005</v>
      </c>
      <c r="I35" s="230">
        <v>523.91532175971236</v>
      </c>
      <c r="J35" s="230">
        <v>512.15423015946533</v>
      </c>
      <c r="K35" s="230">
        <v>410.59999312466232</v>
      </c>
      <c r="L35" s="230">
        <v>425.19379797938439</v>
      </c>
      <c r="M35" s="230">
        <v>394.24976145705551</v>
      </c>
      <c r="N35" s="230">
        <v>374.07665410281771</v>
      </c>
      <c r="O35" s="230">
        <v>355.7407652400093</v>
      </c>
      <c r="P35" s="230">
        <v>350.64792358498897</v>
      </c>
      <c r="Q35" s="230">
        <v>356.52650930455877</v>
      </c>
      <c r="R35" s="230">
        <v>363.99483731216992</v>
      </c>
      <c r="S35" s="230">
        <v>373.03708285701339</v>
      </c>
      <c r="T35" s="230">
        <v>367.6635538925637</v>
      </c>
      <c r="U35" s="230">
        <v>383.46979078757789</v>
      </c>
      <c r="V35" s="230">
        <v>360.19518591296469</v>
      </c>
      <c r="W35" s="230">
        <v>387.47610894164939</v>
      </c>
      <c r="DA35" s="92" t="s">
        <v>2625</v>
      </c>
    </row>
    <row r="36" spans="1:105" ht="12" customHeight="1" x14ac:dyDescent="0.25">
      <c r="A36" s="64" t="s">
        <v>30</v>
      </c>
      <c r="B36" s="231">
        <v>11.66030306402623</v>
      </c>
      <c r="C36" s="231">
        <v>10.93696583733642</v>
      </c>
      <c r="D36" s="231">
        <v>8.0277213795752775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19.367684357431511</v>
      </c>
      <c r="C38" s="231">
        <v>19.159456786470031</v>
      </c>
      <c r="D38" s="231">
        <v>17.643845279545811</v>
      </c>
      <c r="E38" s="231">
        <v>17.37358783784126</v>
      </c>
      <c r="F38" s="231">
        <v>16.87268342356014</v>
      </c>
      <c r="G38" s="231">
        <v>16.944589910667119</v>
      </c>
      <c r="H38" s="231">
        <v>17.305159060085462</v>
      </c>
      <c r="I38" s="231">
        <v>17.631489554380529</v>
      </c>
      <c r="J38" s="231">
        <v>14.07541559743189</v>
      </c>
      <c r="K38" s="231">
        <v>13.088960511045221</v>
      </c>
      <c r="L38" s="231">
        <v>17.26571921103049</v>
      </c>
      <c r="M38" s="231">
        <v>14.02096170767342</v>
      </c>
      <c r="N38" s="231">
        <v>11.88841353511488</v>
      </c>
      <c r="O38" s="231">
        <v>10.80644432125578</v>
      </c>
      <c r="P38" s="231">
        <v>8.1749556164678658</v>
      </c>
      <c r="Q38" s="231">
        <v>9.2308147610398468</v>
      </c>
      <c r="R38" s="231">
        <v>9.1492947343798754</v>
      </c>
      <c r="S38" s="231">
        <v>10.8425473979265</v>
      </c>
      <c r="T38" s="231">
        <v>11.288200634982759</v>
      </c>
      <c r="U38" s="231">
        <v>11.580117235860101</v>
      </c>
      <c r="V38" s="231">
        <v>9.1197268384640733</v>
      </c>
      <c r="W38" s="231">
        <v>7.6633863138864893</v>
      </c>
      <c r="DA38" s="73" t="s">
        <v>2628</v>
      </c>
    </row>
    <row r="39" spans="1:105" ht="12" customHeight="1" x14ac:dyDescent="0.25">
      <c r="A39" s="64" t="s">
        <v>160</v>
      </c>
      <c r="B39" s="231">
        <v>21.491976883612221</v>
      </c>
      <c r="C39" s="231">
        <v>21.302927990110501</v>
      </c>
      <c r="D39" s="231">
        <v>20.847786130547171</v>
      </c>
      <c r="E39" s="231">
        <v>25.536266235365229</v>
      </c>
      <c r="F39" s="231">
        <v>28.766697239398201</v>
      </c>
      <c r="G39" s="231">
        <v>24.322592281111479</v>
      </c>
      <c r="H39" s="231">
        <v>19.679466710194291</v>
      </c>
      <c r="I39" s="231">
        <v>27.085844218339041</v>
      </c>
      <c r="J39" s="231">
        <v>24.18616968787801</v>
      </c>
      <c r="K39" s="231">
        <v>22.736511908804701</v>
      </c>
      <c r="L39" s="231">
        <v>29.586389047327309</v>
      </c>
      <c r="M39" s="231">
        <v>23.343766767207502</v>
      </c>
      <c r="N39" s="231">
        <v>16.52762713032147</v>
      </c>
      <c r="O39" s="231">
        <v>18.692151484643031</v>
      </c>
      <c r="P39" s="231">
        <v>21.20880535515818</v>
      </c>
      <c r="Q39" s="231">
        <v>21.89096257177745</v>
      </c>
      <c r="R39" s="231">
        <v>22.14095779330259</v>
      </c>
      <c r="S39" s="231">
        <v>21.50463626527559</v>
      </c>
      <c r="T39" s="231">
        <v>25.121636218827991</v>
      </c>
      <c r="U39" s="231">
        <v>23.49855187622407</v>
      </c>
      <c r="V39" s="231">
        <v>23.32353663807919</v>
      </c>
      <c r="W39" s="231">
        <v>25.935537771452349</v>
      </c>
      <c r="DA39" s="73" t="s">
        <v>2629</v>
      </c>
    </row>
    <row r="40" spans="1:105" ht="12" customHeight="1" x14ac:dyDescent="0.25">
      <c r="A40" s="64" t="s">
        <v>70</v>
      </c>
      <c r="B40" s="231">
        <v>75.814724270796916</v>
      </c>
      <c r="C40" s="231">
        <v>85.976519180640324</v>
      </c>
      <c r="D40" s="231">
        <v>92.664088713697041</v>
      </c>
      <c r="E40" s="231">
        <v>92.92378254603571</v>
      </c>
      <c r="F40" s="231">
        <v>82.907097284858892</v>
      </c>
      <c r="G40" s="231">
        <v>78.715027869948656</v>
      </c>
      <c r="H40" s="231">
        <v>83.779038648560871</v>
      </c>
      <c r="I40" s="231">
        <v>68.384442944190383</v>
      </c>
      <c r="J40" s="231">
        <v>78.835200345723393</v>
      </c>
      <c r="K40" s="231">
        <v>47.183263496781883</v>
      </c>
      <c r="L40" s="231">
        <v>25.867425159829381</v>
      </c>
      <c r="M40" s="231">
        <v>20.67109094205307</v>
      </c>
      <c r="N40" s="231">
        <v>23.54282876927639</v>
      </c>
      <c r="O40" s="231">
        <v>19.9746838327668</v>
      </c>
      <c r="P40" s="231">
        <v>23.214941587960151</v>
      </c>
      <c r="Q40" s="231">
        <v>25.23644071025991</v>
      </c>
      <c r="R40" s="231">
        <v>27.815079962521349</v>
      </c>
      <c r="S40" s="231">
        <v>18.856750559476559</v>
      </c>
      <c r="T40" s="231">
        <v>17.89947982029436</v>
      </c>
      <c r="U40" s="231">
        <v>10.99797487460792</v>
      </c>
      <c r="V40" s="231">
        <v>8.4218624502369455</v>
      </c>
      <c r="W40" s="231">
        <v>10.014854739997711</v>
      </c>
      <c r="DA40" s="73" t="s">
        <v>2630</v>
      </c>
    </row>
    <row r="41" spans="1:105" ht="12" customHeight="1" x14ac:dyDescent="0.25">
      <c r="A41" s="64" t="s">
        <v>34</v>
      </c>
      <c r="B41" s="231">
        <v>38.173191253960283</v>
      </c>
      <c r="C41" s="231">
        <v>38.173191253960319</v>
      </c>
      <c r="D41" s="231">
        <v>34.317178864338118</v>
      </c>
      <c r="E41" s="231">
        <v>31.88029793149969</v>
      </c>
      <c r="F41" s="231">
        <v>31.880297931506959</v>
      </c>
      <c r="G41" s="231">
        <v>33.098738397914623</v>
      </c>
      <c r="H41" s="231">
        <v>36.868725618871622</v>
      </c>
      <c r="I41" s="231">
        <v>31.278224960360539</v>
      </c>
      <c r="J41" s="231">
        <v>27.52253226353481</v>
      </c>
      <c r="K41" s="231">
        <v>23.795531824530588</v>
      </c>
      <c r="L41" s="231">
        <v>31.23518657363303</v>
      </c>
      <c r="M41" s="231">
        <v>25.615993657298201</v>
      </c>
      <c r="N41" s="231">
        <v>20.6419120988397</v>
      </c>
      <c r="O41" s="231">
        <v>17.459600115344461</v>
      </c>
      <c r="P41" s="231">
        <v>16.22681352002137</v>
      </c>
      <c r="Q41" s="231">
        <v>13.789932587192499</v>
      </c>
      <c r="R41" s="231">
        <v>14.434992340280459</v>
      </c>
      <c r="S41" s="231">
        <v>13.17356509192124</v>
      </c>
      <c r="T41" s="231">
        <v>12.54279986296191</v>
      </c>
      <c r="U41" s="231">
        <v>10.875036574933469</v>
      </c>
      <c r="V41" s="231">
        <v>9.6865268810623792</v>
      </c>
      <c r="W41" s="231">
        <v>12.378180613974701</v>
      </c>
      <c r="DA41" s="73" t="s">
        <v>2631</v>
      </c>
    </row>
    <row r="42" spans="1:105" ht="12" customHeight="1" x14ac:dyDescent="0.25">
      <c r="A42" s="64" t="s">
        <v>162</v>
      </c>
      <c r="B42" s="231">
        <v>364.80668360940041</v>
      </c>
      <c r="C42" s="231">
        <v>364.61475911324578</v>
      </c>
      <c r="D42" s="231">
        <v>369.38932713075229</v>
      </c>
      <c r="E42" s="231">
        <v>381.54409478259743</v>
      </c>
      <c r="F42" s="231">
        <v>365.4187120167029</v>
      </c>
      <c r="G42" s="231">
        <v>360.2248351864888</v>
      </c>
      <c r="H42" s="231">
        <v>351.13274732713268</v>
      </c>
      <c r="I42" s="231">
        <v>363.03407048632249</v>
      </c>
      <c r="J42" s="231">
        <v>351.17698185200572</v>
      </c>
      <c r="K42" s="231">
        <v>290.03572929195087</v>
      </c>
      <c r="L42" s="231">
        <v>305.84873717376189</v>
      </c>
      <c r="M42" s="231">
        <v>292.02637936422832</v>
      </c>
      <c r="N42" s="231">
        <v>284.25606229152402</v>
      </c>
      <c r="O42" s="231">
        <v>276.91724588362592</v>
      </c>
      <c r="P42" s="231">
        <v>269.9915244360111</v>
      </c>
      <c r="Q42" s="231">
        <v>264.65031327922532</v>
      </c>
      <c r="R42" s="231">
        <v>264.72314574896768</v>
      </c>
      <c r="S42" s="231">
        <v>283.74826504504063</v>
      </c>
      <c r="T42" s="231">
        <v>276.15829400603491</v>
      </c>
      <c r="U42" s="231">
        <v>262.1324083117716</v>
      </c>
      <c r="V42" s="231">
        <v>244.6483356651357</v>
      </c>
      <c r="W42" s="231">
        <v>304.07231512926671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0.25075245850732991</v>
      </c>
      <c r="M44" s="231">
        <v>0.27863613189327191</v>
      </c>
      <c r="N44" s="231">
        <v>0.30646965478756499</v>
      </c>
      <c r="O44" s="231">
        <v>0.33435332817362212</v>
      </c>
      <c r="P44" s="231">
        <v>0.29252781809460671</v>
      </c>
      <c r="Q44" s="231">
        <v>2.6467925005278721</v>
      </c>
      <c r="R44" s="231">
        <v>2.995087665394319</v>
      </c>
      <c r="S44" s="231">
        <v>3.043533040378156</v>
      </c>
      <c r="T44" s="231">
        <v>3.4284882146788478</v>
      </c>
      <c r="U44" s="231">
        <v>3.254716760932602</v>
      </c>
      <c r="V44" s="231">
        <v>3.3481471269723762</v>
      </c>
      <c r="W44" s="231">
        <v>2.0089283965773981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17.110452874960671</v>
      </c>
      <c r="G45" s="231">
        <v>17.43295328725949</v>
      </c>
      <c r="H45" s="231">
        <v>20.138344745985091</v>
      </c>
      <c r="I45" s="231">
        <v>16.50124959611939</v>
      </c>
      <c r="J45" s="231">
        <v>16.35793041289153</v>
      </c>
      <c r="K45" s="231">
        <v>13.759996091548951</v>
      </c>
      <c r="L45" s="231">
        <v>15.139588355294901</v>
      </c>
      <c r="M45" s="231">
        <v>18.292932886701781</v>
      </c>
      <c r="N45" s="231">
        <v>16.913340622953651</v>
      </c>
      <c r="O45" s="231">
        <v>11.556286274199699</v>
      </c>
      <c r="P45" s="231">
        <v>11.538355251275711</v>
      </c>
      <c r="Q45" s="231">
        <v>19.081252894536021</v>
      </c>
      <c r="R45" s="231">
        <v>22.736279067323579</v>
      </c>
      <c r="S45" s="231">
        <v>21.867785456994721</v>
      </c>
      <c r="T45" s="231">
        <v>21.2246551347829</v>
      </c>
      <c r="U45" s="231">
        <v>61.13098515324824</v>
      </c>
      <c r="V45" s="231">
        <v>61.647050313013978</v>
      </c>
      <c r="W45" s="231">
        <v>25.402905976494019</v>
      </c>
      <c r="DA45" s="73" t="s">
        <v>2635</v>
      </c>
    </row>
    <row r="46" spans="1:105" ht="12" customHeight="1" x14ac:dyDescent="0.25">
      <c r="A46" s="39" t="s">
        <v>2594</v>
      </c>
      <c r="B46" s="230">
        <v>280.3810268358331</v>
      </c>
      <c r="C46" s="230">
        <v>285.70475149176849</v>
      </c>
      <c r="D46" s="230">
        <v>293.33156736398382</v>
      </c>
      <c r="E46" s="230">
        <v>300.47631714993139</v>
      </c>
      <c r="F46" s="230">
        <v>302.70431275638748</v>
      </c>
      <c r="G46" s="230">
        <v>303.5490206821467</v>
      </c>
      <c r="H46" s="230">
        <v>306.47329677535208</v>
      </c>
      <c r="I46" s="230">
        <v>303.8526241604236</v>
      </c>
      <c r="J46" s="230">
        <v>296.57052187622469</v>
      </c>
      <c r="K46" s="230">
        <v>241.3013878491646</v>
      </c>
      <c r="L46" s="230">
        <v>259.58635750173619</v>
      </c>
      <c r="M46" s="230">
        <v>252.6635120194683</v>
      </c>
      <c r="N46" s="230">
        <v>238.61694091371109</v>
      </c>
      <c r="O46" s="230">
        <v>231.39435146194319</v>
      </c>
      <c r="P46" s="230">
        <v>228.52974530803789</v>
      </c>
      <c r="Q46" s="230">
        <v>231.97264002188319</v>
      </c>
      <c r="R46" s="230">
        <v>234.7903534971712</v>
      </c>
      <c r="S46" s="230">
        <v>242.3901916806534</v>
      </c>
      <c r="T46" s="230">
        <v>242.6287147322617</v>
      </c>
      <c r="U46" s="230">
        <v>244.3739586010546</v>
      </c>
      <c r="V46" s="230">
        <v>229.94218260890159</v>
      </c>
      <c r="W46" s="230">
        <v>259.87853042097572</v>
      </c>
      <c r="DA46" s="92" t="s">
        <v>2636</v>
      </c>
    </row>
    <row r="47" spans="1:105" ht="12" customHeight="1" x14ac:dyDescent="0.25">
      <c r="A47" s="39" t="s">
        <v>2596</v>
      </c>
      <c r="B47" s="230">
        <v>175.60842298872819</v>
      </c>
      <c r="C47" s="230">
        <v>178.94278159995639</v>
      </c>
      <c r="D47" s="230">
        <v>183.71961376602621</v>
      </c>
      <c r="E47" s="230">
        <v>188.19451799445659</v>
      </c>
      <c r="F47" s="230">
        <v>189.5899576192092</v>
      </c>
      <c r="G47" s="230">
        <v>190.11901562432001</v>
      </c>
      <c r="H47" s="230">
        <v>191.95055008621529</v>
      </c>
      <c r="I47" s="230">
        <v>190.3091687478597</v>
      </c>
      <c r="J47" s="230">
        <v>185.7482378153984</v>
      </c>
      <c r="K47" s="230">
        <v>151.13203865250881</v>
      </c>
      <c r="L47" s="230">
        <v>162.58429247054241</v>
      </c>
      <c r="M47" s="230">
        <v>158.2483714866753</v>
      </c>
      <c r="N47" s="230">
        <v>149.45071414117541</v>
      </c>
      <c r="O47" s="230">
        <v>144.92705732375961</v>
      </c>
      <c r="P47" s="230">
        <v>143.13289537618371</v>
      </c>
      <c r="Q47" s="230">
        <v>145.28925138228601</v>
      </c>
      <c r="R47" s="230">
        <v>147.05404347757701</v>
      </c>
      <c r="S47" s="230">
        <v>151.8139789604877</v>
      </c>
      <c r="T47" s="230">
        <v>151.96337086981941</v>
      </c>
      <c r="U47" s="230">
        <v>153.0564531193146</v>
      </c>
      <c r="V47" s="230">
        <v>144.01753400446131</v>
      </c>
      <c r="W47" s="230">
        <v>162.76728639907861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1</v>
      </c>
      <c r="G51" s="234">
        <f t="shared" si="3"/>
        <v>1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0.99999999999999989</v>
      </c>
      <c r="K51" s="234">
        <f t="shared" si="3"/>
        <v>0.99999999999999978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1</v>
      </c>
      <c r="P51" s="234">
        <f t="shared" si="3"/>
        <v>1</v>
      </c>
      <c r="Q51" s="234">
        <f t="shared" si="3"/>
        <v>0.99999999999999978</v>
      </c>
      <c r="R51" s="234">
        <f t="shared" si="3"/>
        <v>1.0000000000000004</v>
      </c>
      <c r="S51" s="234">
        <f t="shared" si="3"/>
        <v>1.0000000000000002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0.99999999999999967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1.7633469528182066E-2</v>
      </c>
      <c r="C52" s="235">
        <f t="shared" si="4"/>
        <v>1.7654956640162003E-2</v>
      </c>
      <c r="D52" s="235">
        <f t="shared" si="4"/>
        <v>1.7871327328066323E-2</v>
      </c>
      <c r="E52" s="235">
        <f t="shared" si="4"/>
        <v>1.7997941010086581E-2</v>
      </c>
      <c r="F52" s="235">
        <f t="shared" si="4"/>
        <v>1.8313217989242517E-2</v>
      </c>
      <c r="G52" s="235">
        <f t="shared" si="4"/>
        <v>1.8594710631854725E-2</v>
      </c>
      <c r="H52" s="235">
        <f t="shared" si="4"/>
        <v>1.8761256806999749E-2</v>
      </c>
      <c r="I52" s="235">
        <f t="shared" si="4"/>
        <v>1.873096331175772E-2</v>
      </c>
      <c r="J52" s="235">
        <f t="shared" si="4"/>
        <v>1.8700761951563109E-2</v>
      </c>
      <c r="K52" s="235">
        <f t="shared" si="4"/>
        <v>1.8869264464692462E-2</v>
      </c>
      <c r="L52" s="235">
        <f t="shared" si="4"/>
        <v>1.9288126261104276E-2</v>
      </c>
      <c r="M52" s="235">
        <f t="shared" si="4"/>
        <v>1.9744520683618528E-2</v>
      </c>
      <c r="N52" s="235">
        <f t="shared" si="4"/>
        <v>1.968137358746579E-2</v>
      </c>
      <c r="O52" s="235">
        <f t="shared" si="4"/>
        <v>1.9818639035463569E-2</v>
      </c>
      <c r="P52" s="235">
        <f t="shared" si="4"/>
        <v>1.9833706929884294E-2</v>
      </c>
      <c r="Q52" s="235">
        <f t="shared" si="4"/>
        <v>1.9863234502851455E-2</v>
      </c>
      <c r="R52" s="235">
        <f t="shared" si="4"/>
        <v>1.981023129982433E-2</v>
      </c>
      <c r="S52" s="235">
        <f t="shared" si="4"/>
        <v>1.9857195040670034E-2</v>
      </c>
      <c r="T52" s="235">
        <f t="shared" si="4"/>
        <v>1.9990450439960117E-2</v>
      </c>
      <c r="U52" s="235">
        <f t="shared" si="4"/>
        <v>1.9896110572587805E-2</v>
      </c>
      <c r="V52" s="235">
        <f t="shared" si="4"/>
        <v>1.9932193875195389E-2</v>
      </c>
      <c r="W52" s="235">
        <f t="shared" si="4"/>
        <v>2.0125960163595927E-2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6.2270316058278654E-3</v>
      </c>
      <c r="C53" s="235">
        <f t="shared" si="5"/>
        <v>6.2346195014035578E-3</v>
      </c>
      <c r="D53" s="235">
        <f t="shared" si="5"/>
        <v>6.3110280102339697E-3</v>
      </c>
      <c r="E53" s="235">
        <f t="shared" si="5"/>
        <v>6.3557399937951391E-3</v>
      </c>
      <c r="F53" s="235">
        <f t="shared" si="5"/>
        <v>6.4670759796404773E-3</v>
      </c>
      <c r="G53" s="235">
        <f t="shared" si="5"/>
        <v>6.5664814641682263E-3</v>
      </c>
      <c r="H53" s="235">
        <f t="shared" si="5"/>
        <v>6.6252950909930722E-3</v>
      </c>
      <c r="I53" s="235">
        <f t="shared" si="5"/>
        <v>6.614597335113462E-3</v>
      </c>
      <c r="J53" s="235">
        <f t="shared" si="5"/>
        <v>6.6039321155337161E-3</v>
      </c>
      <c r="K53" s="235">
        <f t="shared" si="5"/>
        <v>6.6634365978048265E-3</v>
      </c>
      <c r="L53" s="235">
        <f t="shared" si="5"/>
        <v>6.8113522215884304E-3</v>
      </c>
      <c r="M53" s="235">
        <f t="shared" si="5"/>
        <v>6.9725220066484649E-3</v>
      </c>
      <c r="N53" s="235">
        <f t="shared" si="5"/>
        <v>6.9502224266973448E-3</v>
      </c>
      <c r="O53" s="235">
        <f t="shared" si="5"/>
        <v>6.9986959435911229E-3</v>
      </c>
      <c r="P53" s="235">
        <f t="shared" si="5"/>
        <v>7.0040169755435167E-3</v>
      </c>
      <c r="Q53" s="235">
        <f t="shared" si="5"/>
        <v>7.0144442558819761E-3</v>
      </c>
      <c r="R53" s="235">
        <f t="shared" si="5"/>
        <v>6.9957268605371414E-3</v>
      </c>
      <c r="S53" s="235">
        <f t="shared" si="5"/>
        <v>7.0123114979567247E-3</v>
      </c>
      <c r="T53" s="235">
        <f t="shared" si="5"/>
        <v>7.0593689180350801E-3</v>
      </c>
      <c r="U53" s="235">
        <f t="shared" si="5"/>
        <v>7.0260540145285358E-3</v>
      </c>
      <c r="V53" s="235">
        <f t="shared" si="5"/>
        <v>7.0387963659654411E-3</v>
      </c>
      <c r="W53" s="235">
        <f t="shared" si="5"/>
        <v>7.1072224235876058E-3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4.1219147155553998E-2</v>
      </c>
      <c r="C54" s="235">
        <f t="shared" si="6"/>
        <v>4.1269374391279402E-2</v>
      </c>
      <c r="D54" s="235">
        <f t="shared" si="6"/>
        <v>4.1775152066547618E-2</v>
      </c>
      <c r="E54" s="235">
        <f t="shared" si="6"/>
        <v>4.2071118097665783E-2</v>
      </c>
      <c r="F54" s="235">
        <f t="shared" si="6"/>
        <v>4.2808094344899343E-2</v>
      </c>
      <c r="G54" s="235">
        <f t="shared" si="6"/>
        <v>4.3466097957886279E-2</v>
      </c>
      <c r="H54" s="235">
        <f t="shared" si="6"/>
        <v>4.3855408257287391E-2</v>
      </c>
      <c r="I54" s="235">
        <f t="shared" si="6"/>
        <v>4.3784595645155577E-2</v>
      </c>
      <c r="J54" s="235">
        <f t="shared" si="6"/>
        <v>4.3713998403463038E-2</v>
      </c>
      <c r="K54" s="235">
        <f t="shared" si="6"/>
        <v>4.4107881744098819E-2</v>
      </c>
      <c r="L54" s="235">
        <f t="shared" si="6"/>
        <v>4.5086992859840663E-2</v>
      </c>
      <c r="M54" s="235">
        <f t="shared" si="6"/>
        <v>4.6153838430561873E-2</v>
      </c>
      <c r="N54" s="235">
        <f t="shared" si="6"/>
        <v>4.6006228826870138E-2</v>
      </c>
      <c r="O54" s="235">
        <f t="shared" si="6"/>
        <v>4.6327093911948856E-2</v>
      </c>
      <c r="P54" s="235">
        <f t="shared" si="6"/>
        <v>4.6362315894580203E-2</v>
      </c>
      <c r="Q54" s="235">
        <f t="shared" si="6"/>
        <v>4.6431338123775368E-2</v>
      </c>
      <c r="R54" s="235">
        <f t="shared" si="6"/>
        <v>4.63074403949819E-2</v>
      </c>
      <c r="S54" s="235">
        <f t="shared" si="6"/>
        <v>4.6417220568520677E-2</v>
      </c>
      <c r="T54" s="235">
        <f t="shared" si="6"/>
        <v>4.6728711957315795E-2</v>
      </c>
      <c r="U54" s="235">
        <f t="shared" si="6"/>
        <v>4.6508187637377518E-2</v>
      </c>
      <c r="V54" s="235">
        <f t="shared" si="6"/>
        <v>4.6592534223717952E-2</v>
      </c>
      <c r="W54" s="235">
        <f t="shared" si="6"/>
        <v>4.7045472945879373E-2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1.807744312814346E-2</v>
      </c>
      <c r="C55" s="235">
        <f t="shared" si="7"/>
        <v>1.8099471240318687E-2</v>
      </c>
      <c r="D55" s="235">
        <f t="shared" si="7"/>
        <v>1.8321289686140503E-2</v>
      </c>
      <c r="E55" s="235">
        <f t="shared" si="7"/>
        <v>1.8451091233834104E-2</v>
      </c>
      <c r="F55" s="235">
        <f t="shared" si="7"/>
        <v>1.8774306222875001E-2</v>
      </c>
      <c r="G55" s="235">
        <f t="shared" si="7"/>
        <v>1.9062886256978905E-2</v>
      </c>
      <c r="H55" s="235">
        <f t="shared" si="7"/>
        <v>1.9233625713815924E-2</v>
      </c>
      <c r="I55" s="235">
        <f t="shared" si="7"/>
        <v>1.9202569492207631E-2</v>
      </c>
      <c r="J55" s="235">
        <f t="shared" si="7"/>
        <v>1.9171607725413056E-2</v>
      </c>
      <c r="K55" s="235">
        <f t="shared" si="7"/>
        <v>1.9344352776701847E-2</v>
      </c>
      <c r="L55" s="235">
        <f t="shared" si="7"/>
        <v>1.9773760630390824E-2</v>
      </c>
      <c r="M55" s="235">
        <f t="shared" si="7"/>
        <v>2.0241646102607019E-2</v>
      </c>
      <c r="N55" s="235">
        <f t="shared" si="7"/>
        <v>2.0176909095656451E-2</v>
      </c>
      <c r="O55" s="235">
        <f t="shared" si="7"/>
        <v>2.031763059834615E-2</v>
      </c>
      <c r="P55" s="235">
        <f t="shared" si="7"/>
        <v>2.0333077870592606E-2</v>
      </c>
      <c r="Q55" s="235">
        <f t="shared" si="7"/>
        <v>2.0363348885617354E-2</v>
      </c>
      <c r="R55" s="235">
        <f t="shared" si="7"/>
        <v>2.0309011173642928E-2</v>
      </c>
      <c r="S55" s="235">
        <f t="shared" si="7"/>
        <v>2.0357157362506456E-2</v>
      </c>
      <c r="T55" s="235">
        <f t="shared" si="7"/>
        <v>2.0493767851913244E-2</v>
      </c>
      <c r="U55" s="235">
        <f t="shared" si="7"/>
        <v>2.0397052705502954E-2</v>
      </c>
      <c r="V55" s="235">
        <f t="shared" si="7"/>
        <v>2.0434044509624161E-2</v>
      </c>
      <c r="W55" s="235">
        <f t="shared" si="7"/>
        <v>2.0632689424801742E-2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3.7785799503077297E-2</v>
      </c>
      <c r="C56" s="235">
        <f t="shared" si="8"/>
        <v>3.7762810149871449E-2</v>
      </c>
      <c r="D56" s="235">
        <f t="shared" si="8"/>
        <v>3.7696045132006813E-2</v>
      </c>
      <c r="E56" s="235">
        <f t="shared" si="8"/>
        <v>3.7661939795350215E-2</v>
      </c>
      <c r="F56" s="235">
        <f t="shared" si="8"/>
        <v>3.7394210100812696E-2</v>
      </c>
      <c r="G56" s="235">
        <f t="shared" si="8"/>
        <v>3.7297012895734338E-2</v>
      </c>
      <c r="H56" s="235">
        <f t="shared" si="8"/>
        <v>3.7211189097578402E-2</v>
      </c>
      <c r="I56" s="235">
        <f t="shared" si="8"/>
        <v>3.7270346516868301E-2</v>
      </c>
      <c r="J56" s="235">
        <f t="shared" si="8"/>
        <v>3.7308861990068443E-2</v>
      </c>
      <c r="K56" s="235">
        <f t="shared" si="8"/>
        <v>3.7236268976436726E-2</v>
      </c>
      <c r="L56" s="235">
        <f t="shared" si="8"/>
        <v>3.7061987543813228E-2</v>
      </c>
      <c r="M56" s="235">
        <f t="shared" si="8"/>
        <v>3.7036784976107552E-2</v>
      </c>
      <c r="N56" s="235">
        <f t="shared" si="8"/>
        <v>3.708815493582826E-2</v>
      </c>
      <c r="O56" s="235">
        <f t="shared" si="8"/>
        <v>3.713134481779045E-2</v>
      </c>
      <c r="P56" s="235">
        <f t="shared" si="8"/>
        <v>3.7144847256581535E-2</v>
      </c>
      <c r="Q56" s="235">
        <f t="shared" si="8"/>
        <v>3.7087285089954132E-2</v>
      </c>
      <c r="R56" s="235">
        <f t="shared" si="8"/>
        <v>3.7058120092302686E-2</v>
      </c>
      <c r="S56" s="235">
        <f t="shared" si="8"/>
        <v>3.7059339165227155E-2</v>
      </c>
      <c r="T56" s="235">
        <f t="shared" si="8"/>
        <v>3.7062881491313093E-2</v>
      </c>
      <c r="U56" s="235">
        <f t="shared" si="8"/>
        <v>3.6748263578609767E-2</v>
      </c>
      <c r="V56" s="235">
        <f t="shared" si="8"/>
        <v>3.6718055049383608E-2</v>
      </c>
      <c r="W56" s="235">
        <f t="shared" si="8"/>
        <v>3.7195616443879573E-2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0.18481513311735465</v>
      </c>
      <c r="C57" s="236">
        <f t="shared" si="9"/>
        <v>0.18477979799146463</v>
      </c>
      <c r="D57" s="236">
        <f t="shared" si="9"/>
        <v>0.18426979856246017</v>
      </c>
      <c r="E57" s="236">
        <f t="shared" si="9"/>
        <v>0.18399296498936635</v>
      </c>
      <c r="F57" s="236">
        <f t="shared" si="9"/>
        <v>0.18242747397874412</v>
      </c>
      <c r="G57" s="236">
        <f t="shared" si="9"/>
        <v>0.18168905634266599</v>
      </c>
      <c r="H57" s="236">
        <f t="shared" si="9"/>
        <v>0.18111809547958674</v>
      </c>
      <c r="I57" s="236">
        <f t="shared" si="9"/>
        <v>0.18147367727919622</v>
      </c>
      <c r="J57" s="236">
        <f t="shared" si="9"/>
        <v>0.18160294049020764</v>
      </c>
      <c r="K57" s="236">
        <f t="shared" si="9"/>
        <v>0.18118697532028419</v>
      </c>
      <c r="L57" s="236">
        <f t="shared" si="9"/>
        <v>0.18031443788186699</v>
      </c>
      <c r="M57" s="236">
        <f t="shared" si="9"/>
        <v>0.17987381559540247</v>
      </c>
      <c r="N57" s="236">
        <f t="shared" si="9"/>
        <v>0.18002682432293421</v>
      </c>
      <c r="O57" s="236">
        <f t="shared" si="9"/>
        <v>0.18023292472856661</v>
      </c>
      <c r="P57" s="236">
        <f t="shared" si="9"/>
        <v>0.18021849237369761</v>
      </c>
      <c r="Q57" s="236">
        <f t="shared" si="9"/>
        <v>0.17989584573010586</v>
      </c>
      <c r="R57" s="236">
        <f t="shared" si="9"/>
        <v>0.17973741744926341</v>
      </c>
      <c r="S57" s="236">
        <f t="shared" si="9"/>
        <v>0.17989116704783745</v>
      </c>
      <c r="T57" s="236">
        <f t="shared" si="9"/>
        <v>0.17989379538332914</v>
      </c>
      <c r="U57" s="236">
        <f t="shared" si="9"/>
        <v>0.1784614040560222</v>
      </c>
      <c r="V57" s="236">
        <f t="shared" si="9"/>
        <v>0.17832596103247536</v>
      </c>
      <c r="W57" s="236">
        <f t="shared" si="9"/>
        <v>0.17990590340764925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0.14040124259808792</v>
      </c>
      <c r="C58" s="304">
        <f t="shared" si="10"/>
        <v>0.14033056011820036</v>
      </c>
      <c r="D58" s="304">
        <f t="shared" si="10"/>
        <v>0.13739572912673792</v>
      </c>
      <c r="E58" s="304">
        <f t="shared" si="10"/>
        <v>0.13537269761400211</v>
      </c>
      <c r="F58" s="304">
        <f t="shared" si="10"/>
        <v>0.128541660836891</v>
      </c>
      <c r="G58" s="304">
        <f t="shared" si="10"/>
        <v>0.12330108727193934</v>
      </c>
      <c r="H58" s="304">
        <f t="shared" si="10"/>
        <v>0.1198121541855634</v>
      </c>
      <c r="I58" s="304">
        <f t="shared" si="10"/>
        <v>0.12072017699869157</v>
      </c>
      <c r="J58" s="304">
        <f t="shared" si="10"/>
        <v>0.12186828978786333</v>
      </c>
      <c r="K58" s="304">
        <f t="shared" si="10"/>
        <v>0.11780774141802898</v>
      </c>
      <c r="L58" s="304">
        <f t="shared" si="10"/>
        <v>0.10759635891908899</v>
      </c>
      <c r="M58" s="304">
        <f t="shared" si="10"/>
        <v>9.6784598403598807E-2</v>
      </c>
      <c r="N58" s="304">
        <f t="shared" si="10"/>
        <v>9.8867056383129995E-2</v>
      </c>
      <c r="O58" s="304">
        <f t="shared" si="10"/>
        <v>9.6653749075868239E-2</v>
      </c>
      <c r="P58" s="304">
        <f t="shared" si="10"/>
        <v>9.671609704425943E-2</v>
      </c>
      <c r="Q58" s="304">
        <f t="shared" si="10"/>
        <v>9.4938694530651513E-2</v>
      </c>
      <c r="R58" s="304">
        <f t="shared" si="10"/>
        <v>9.5686769541651159E-2</v>
      </c>
      <c r="S58" s="304">
        <f t="shared" si="10"/>
        <v>9.4363802114652201E-2</v>
      </c>
      <c r="T58" s="304">
        <f t="shared" si="10"/>
        <v>9.1264069610261192E-2</v>
      </c>
      <c r="U58" s="304">
        <f t="shared" si="10"/>
        <v>8.63880833713805E-2</v>
      </c>
      <c r="V58" s="304">
        <f t="shared" si="10"/>
        <v>8.4521001713561694E-2</v>
      </c>
      <c r="W58" s="304">
        <f t="shared" si="10"/>
        <v>8.6913206757024894E-2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4.4413890519266731E-2</v>
      </c>
      <c r="C59" s="304">
        <f t="shared" si="11"/>
        <v>4.4449237873264269E-2</v>
      </c>
      <c r="D59" s="304">
        <f t="shared" si="11"/>
        <v>4.6874069435722275E-2</v>
      </c>
      <c r="E59" s="304">
        <f t="shared" si="11"/>
        <v>4.8620267375364228E-2</v>
      </c>
      <c r="F59" s="304">
        <f t="shared" si="11"/>
        <v>5.3885813141853117E-2</v>
      </c>
      <c r="G59" s="304">
        <f t="shared" si="11"/>
        <v>5.8387969070726679E-2</v>
      </c>
      <c r="H59" s="304">
        <f t="shared" si="11"/>
        <v>6.1305941294023343E-2</v>
      </c>
      <c r="I59" s="304">
        <f t="shared" si="11"/>
        <v>6.0753500280504649E-2</v>
      </c>
      <c r="J59" s="304">
        <f t="shared" si="11"/>
        <v>5.9734650702344301E-2</v>
      </c>
      <c r="K59" s="304">
        <f t="shared" si="11"/>
        <v>6.3379233902255222E-2</v>
      </c>
      <c r="L59" s="304">
        <f t="shared" si="11"/>
        <v>7.2718078962778002E-2</v>
      </c>
      <c r="M59" s="304">
        <f t="shared" si="11"/>
        <v>8.3089217191803649E-2</v>
      </c>
      <c r="N59" s="304">
        <f t="shared" si="11"/>
        <v>8.1159767939804214E-2</v>
      </c>
      <c r="O59" s="304">
        <f t="shared" si="11"/>
        <v>8.3579175652698373E-2</v>
      </c>
      <c r="P59" s="304">
        <f t="shared" si="11"/>
        <v>8.3502395329438192E-2</v>
      </c>
      <c r="Q59" s="304">
        <f t="shared" si="11"/>
        <v>8.495715119945435E-2</v>
      </c>
      <c r="R59" s="304">
        <f t="shared" si="11"/>
        <v>8.4050647907612255E-2</v>
      </c>
      <c r="S59" s="304">
        <f t="shared" si="11"/>
        <v>8.5527364933185246E-2</v>
      </c>
      <c r="T59" s="304">
        <f t="shared" si="11"/>
        <v>8.8629725773067949E-2</v>
      </c>
      <c r="U59" s="304">
        <f t="shared" si="11"/>
        <v>9.2073320684641691E-2</v>
      </c>
      <c r="V59" s="304">
        <f t="shared" si="11"/>
        <v>9.380495931891368E-2</v>
      </c>
      <c r="W59" s="304">
        <f t="shared" si="11"/>
        <v>9.2992696650624346E-2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7.8581943330601381E-2</v>
      </c>
      <c r="C60" s="303">
        <f t="shared" si="12"/>
        <v>7.8587876738569262E-2</v>
      </c>
      <c r="D60" s="303">
        <f t="shared" si="12"/>
        <v>7.8464372750541675E-2</v>
      </c>
      <c r="E60" s="303">
        <f t="shared" si="12"/>
        <v>7.8331381851401857E-2</v>
      </c>
      <c r="F60" s="303">
        <f t="shared" si="12"/>
        <v>7.7701523638257927E-2</v>
      </c>
      <c r="G60" s="303">
        <f t="shared" si="12"/>
        <v>7.7352001725621636E-2</v>
      </c>
      <c r="H60" s="303">
        <f t="shared" si="12"/>
        <v>7.7065266228740367E-2</v>
      </c>
      <c r="I60" s="303">
        <f t="shared" si="12"/>
        <v>7.7174663334109161E-2</v>
      </c>
      <c r="J60" s="303">
        <f t="shared" si="12"/>
        <v>7.7311208169599216E-2</v>
      </c>
      <c r="K60" s="303">
        <f t="shared" si="12"/>
        <v>7.6966810530750329E-2</v>
      </c>
      <c r="L60" s="303">
        <f t="shared" si="12"/>
        <v>7.6063013908839294E-2</v>
      </c>
      <c r="M60" s="303">
        <f t="shared" si="12"/>
        <v>7.5180778507822621E-2</v>
      </c>
      <c r="N60" s="303">
        <f t="shared" si="12"/>
        <v>7.5446245584711122E-2</v>
      </c>
      <c r="O60" s="303">
        <f t="shared" si="12"/>
        <v>7.5314591881612228E-2</v>
      </c>
      <c r="P60" s="303">
        <f t="shared" si="12"/>
        <v>7.5338100199691921E-2</v>
      </c>
      <c r="Q60" s="303">
        <f t="shared" si="12"/>
        <v>7.506894882690554E-2</v>
      </c>
      <c r="R60" s="303">
        <f t="shared" si="12"/>
        <v>7.5091762865281825E-2</v>
      </c>
      <c r="S60" s="303">
        <f t="shared" si="12"/>
        <v>7.4998990871395652E-2</v>
      </c>
      <c r="T60" s="303">
        <f t="shared" si="12"/>
        <v>7.468211679826546E-2</v>
      </c>
      <c r="U60" s="303">
        <f t="shared" si="12"/>
        <v>7.3767084662258106E-2</v>
      </c>
      <c r="V60" s="303">
        <f t="shared" si="12"/>
        <v>7.3546948671638926E-2</v>
      </c>
      <c r="W60" s="303">
        <f t="shared" si="12"/>
        <v>7.4286202372899138E-2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5.8267083289607322E-2</v>
      </c>
      <c r="C61" s="304">
        <f t="shared" si="13"/>
        <v>5.8248262200347074E-2</v>
      </c>
      <c r="D61" s="304">
        <f t="shared" si="13"/>
        <v>5.787548564376882E-2</v>
      </c>
      <c r="E61" s="304">
        <f t="shared" si="13"/>
        <v>5.7596627862027953E-2</v>
      </c>
      <c r="F61" s="304">
        <f t="shared" si="13"/>
        <v>5.6603550845263792E-2</v>
      </c>
      <c r="G61" s="304">
        <f t="shared" si="13"/>
        <v>5.5929731798243523E-2</v>
      </c>
      <c r="H61" s="304">
        <f t="shared" si="13"/>
        <v>5.5451124688516776E-2</v>
      </c>
      <c r="I61" s="304">
        <f t="shared" si="13"/>
        <v>5.5595421795556293E-2</v>
      </c>
      <c r="J61" s="304">
        <f t="shared" si="13"/>
        <v>5.5766760487378525E-2</v>
      </c>
      <c r="K61" s="304">
        <f t="shared" si="13"/>
        <v>5.5228237411938268E-2</v>
      </c>
      <c r="L61" s="304">
        <f t="shared" si="13"/>
        <v>5.3841885796693342E-2</v>
      </c>
      <c r="M61" s="304">
        <f t="shared" si="13"/>
        <v>5.2433855469043014E-2</v>
      </c>
      <c r="N61" s="304">
        <f t="shared" si="13"/>
        <v>5.2772071951162743E-2</v>
      </c>
      <c r="O61" s="304">
        <f t="shared" si="13"/>
        <v>5.2482279864685448E-2</v>
      </c>
      <c r="P61" s="304">
        <f t="shared" si="13"/>
        <v>5.2488429025749531E-2</v>
      </c>
      <c r="Q61" s="304">
        <f t="shared" si="13"/>
        <v>5.2185260041668922E-2</v>
      </c>
      <c r="R61" s="304">
        <f t="shared" si="13"/>
        <v>5.2269137085796842E-2</v>
      </c>
      <c r="S61" s="304">
        <f t="shared" si="13"/>
        <v>5.2122259924418969E-2</v>
      </c>
      <c r="T61" s="304">
        <f t="shared" si="13"/>
        <v>5.1651867294889055E-2</v>
      </c>
      <c r="U61" s="304">
        <f t="shared" si="13"/>
        <v>5.0845520587968228E-2</v>
      </c>
      <c r="V61" s="304">
        <f t="shared" si="13"/>
        <v>5.0583814375384589E-2</v>
      </c>
      <c r="W61" s="304">
        <f t="shared" si="13"/>
        <v>5.1099837190446917E-2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2.0314860040994056E-2</v>
      </c>
      <c r="C62" s="304">
        <f t="shared" si="14"/>
        <v>2.0339614538222188E-2</v>
      </c>
      <c r="D62" s="304">
        <f t="shared" si="14"/>
        <v>2.0588887106772848E-2</v>
      </c>
      <c r="E62" s="304">
        <f t="shared" si="14"/>
        <v>2.0734753989373897E-2</v>
      </c>
      <c r="F62" s="304">
        <f t="shared" si="14"/>
        <v>2.1097972792994139E-2</v>
      </c>
      <c r="G62" s="304">
        <f t="shared" si="14"/>
        <v>2.1422269927378106E-2</v>
      </c>
      <c r="H62" s="304">
        <f t="shared" si="14"/>
        <v>2.1614141540223598E-2</v>
      </c>
      <c r="I62" s="304">
        <f t="shared" si="14"/>
        <v>2.1579241538552868E-2</v>
      </c>
      <c r="J62" s="304">
        <f t="shared" si="14"/>
        <v>2.1544447682220691E-2</v>
      </c>
      <c r="K62" s="304">
        <f t="shared" si="14"/>
        <v>2.1738573118812058E-2</v>
      </c>
      <c r="L62" s="304">
        <f t="shared" si="14"/>
        <v>2.2221128112145952E-2</v>
      </c>
      <c r="M62" s="304">
        <f t="shared" si="14"/>
        <v>2.2746923038779603E-2</v>
      </c>
      <c r="N62" s="304">
        <f t="shared" si="14"/>
        <v>2.2674173633548383E-2</v>
      </c>
      <c r="O62" s="304">
        <f t="shared" si="14"/>
        <v>2.283231201692679E-2</v>
      </c>
      <c r="P62" s="304">
        <f t="shared" si="14"/>
        <v>2.284967117394238E-2</v>
      </c>
      <c r="Q62" s="304">
        <f t="shared" si="14"/>
        <v>2.2883688785236608E-2</v>
      </c>
      <c r="R62" s="304">
        <f t="shared" si="14"/>
        <v>2.2822625779484993E-2</v>
      </c>
      <c r="S62" s="304">
        <f t="shared" si="14"/>
        <v>2.2876730946976693E-2</v>
      </c>
      <c r="T62" s="304">
        <f t="shared" si="14"/>
        <v>2.3030249503376402E-2</v>
      </c>
      <c r="U62" s="304">
        <f t="shared" si="14"/>
        <v>2.2921564074289889E-2</v>
      </c>
      <c r="V62" s="304">
        <f t="shared" si="14"/>
        <v>2.2963134296254337E-2</v>
      </c>
      <c r="W62" s="304">
        <f t="shared" si="14"/>
        <v>2.3186365182452227E-2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0.22630424463349544</v>
      </c>
      <c r="C63" s="303">
        <f t="shared" si="15"/>
        <v>0.22626097713240562</v>
      </c>
      <c r="D63" s="303">
        <f t="shared" si="15"/>
        <v>0.22563648803566561</v>
      </c>
      <c r="E63" s="303">
        <f t="shared" si="15"/>
        <v>0.2252975081502446</v>
      </c>
      <c r="F63" s="303">
        <f t="shared" si="15"/>
        <v>0.22338058038213562</v>
      </c>
      <c r="G63" s="303">
        <f t="shared" si="15"/>
        <v>0.22247639552163181</v>
      </c>
      <c r="H63" s="303">
        <f t="shared" si="15"/>
        <v>0.2217772597709225</v>
      </c>
      <c r="I63" s="303">
        <f t="shared" si="15"/>
        <v>0.22221266605615872</v>
      </c>
      <c r="J63" s="303">
        <f t="shared" si="15"/>
        <v>0.22237094753902975</v>
      </c>
      <c r="K63" s="303">
        <f t="shared" si="15"/>
        <v>0.22186160243300104</v>
      </c>
      <c r="L63" s="303">
        <f t="shared" si="15"/>
        <v>0.22079318924310257</v>
      </c>
      <c r="M63" s="303">
        <f t="shared" si="15"/>
        <v>0.22025365174947237</v>
      </c>
      <c r="N63" s="303">
        <f t="shared" si="15"/>
        <v>0.22044100937502148</v>
      </c>
      <c r="O63" s="303">
        <f t="shared" si="15"/>
        <v>0.22069337721865304</v>
      </c>
      <c r="P63" s="303">
        <f t="shared" si="15"/>
        <v>0.22067570494738489</v>
      </c>
      <c r="Q63" s="303">
        <f t="shared" si="15"/>
        <v>0.22028062742461935</v>
      </c>
      <c r="R63" s="303">
        <f t="shared" si="15"/>
        <v>0.22008663361134298</v>
      </c>
      <c r="S63" s="303">
        <f t="shared" si="15"/>
        <v>0.2202748984259234</v>
      </c>
      <c r="T63" s="303">
        <f t="shared" si="15"/>
        <v>0.22027811679591325</v>
      </c>
      <c r="U63" s="303">
        <f t="shared" si="15"/>
        <v>0.21852416823186394</v>
      </c>
      <c r="V63" s="303">
        <f t="shared" si="15"/>
        <v>0.21835831963160252</v>
      </c>
      <c r="W63" s="303">
        <f t="shared" si="15"/>
        <v>0.220292942948142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0.17191988889561782</v>
      </c>
      <c r="C64" s="304">
        <f t="shared" si="16"/>
        <v>0.17183333892024535</v>
      </c>
      <c r="D64" s="304">
        <f t="shared" si="16"/>
        <v>0.16823966831845466</v>
      </c>
      <c r="E64" s="304">
        <f t="shared" si="16"/>
        <v>0.16576248687428838</v>
      </c>
      <c r="F64" s="304">
        <f t="shared" si="16"/>
        <v>0.15739795204517265</v>
      </c>
      <c r="G64" s="304">
        <f t="shared" si="16"/>
        <v>0.15098092319012973</v>
      </c>
      <c r="H64" s="304">
        <f t="shared" si="16"/>
        <v>0.14670876022722046</v>
      </c>
      <c r="I64" s="304">
        <f t="shared" si="16"/>
        <v>0.14782062489635711</v>
      </c>
      <c r="J64" s="304">
        <f t="shared" si="16"/>
        <v>0.14922647729126123</v>
      </c>
      <c r="K64" s="304">
        <f t="shared" si="16"/>
        <v>0.14425437724656606</v>
      </c>
      <c r="L64" s="304">
        <f t="shared" si="16"/>
        <v>0.13175064357439473</v>
      </c>
      <c r="M64" s="304">
        <f t="shared" si="16"/>
        <v>0.11851175314726384</v>
      </c>
      <c r="N64" s="304">
        <f t="shared" si="16"/>
        <v>0.12106170169362854</v>
      </c>
      <c r="O64" s="304">
        <f t="shared" si="16"/>
        <v>0.118351529480655</v>
      </c>
      <c r="P64" s="304">
        <f t="shared" si="16"/>
        <v>0.11842787393174624</v>
      </c>
      <c r="Q64" s="304">
        <f t="shared" si="16"/>
        <v>0.11625146269059367</v>
      </c>
      <c r="R64" s="304">
        <f t="shared" si="16"/>
        <v>0.11716747290814428</v>
      </c>
      <c r="S64" s="304">
        <f t="shared" si="16"/>
        <v>0.11554751279345167</v>
      </c>
      <c r="T64" s="304">
        <f t="shared" si="16"/>
        <v>0.11175192197174839</v>
      </c>
      <c r="U64" s="304">
        <f t="shared" si="16"/>
        <v>0.10578132657720064</v>
      </c>
      <c r="V64" s="304">
        <f t="shared" si="16"/>
        <v>0.10349510413905515</v>
      </c>
      <c r="W64" s="304">
        <f t="shared" si="16"/>
        <v>0.10642433480452031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5.4384355737877629E-2</v>
      </c>
      <c r="C65" s="304">
        <f t="shared" si="17"/>
        <v>5.4427638212160297E-2</v>
      </c>
      <c r="D65" s="304">
        <f t="shared" si="17"/>
        <v>5.7396819717210966E-2</v>
      </c>
      <c r="E65" s="304">
        <f t="shared" si="17"/>
        <v>5.9535021275956217E-2</v>
      </c>
      <c r="F65" s="304">
        <f t="shared" si="17"/>
        <v>6.5982628336962973E-2</v>
      </c>
      <c r="G65" s="304">
        <f t="shared" si="17"/>
        <v>7.1495472331502066E-2</v>
      </c>
      <c r="H65" s="304">
        <f t="shared" si="17"/>
        <v>7.5068499543702025E-2</v>
      </c>
      <c r="I65" s="304">
        <f t="shared" si="17"/>
        <v>7.4392041159801636E-2</v>
      </c>
      <c r="J65" s="304">
        <f t="shared" si="17"/>
        <v>7.3144470247768531E-2</v>
      </c>
      <c r="K65" s="304">
        <f t="shared" si="17"/>
        <v>7.7607225186434967E-2</v>
      </c>
      <c r="L65" s="304">
        <f t="shared" si="17"/>
        <v>8.904254566870784E-2</v>
      </c>
      <c r="M65" s="304">
        <f t="shared" si="17"/>
        <v>0.10174189860220852</v>
      </c>
      <c r="N65" s="304">
        <f t="shared" si="17"/>
        <v>9.9379307681392928E-2</v>
      </c>
      <c r="O65" s="304">
        <f t="shared" si="17"/>
        <v>0.10234184773799804</v>
      </c>
      <c r="P65" s="304">
        <f t="shared" si="17"/>
        <v>0.10224783101563864</v>
      </c>
      <c r="Q65" s="304">
        <f t="shared" si="17"/>
        <v>0.10402916473402569</v>
      </c>
      <c r="R65" s="304">
        <f t="shared" si="17"/>
        <v>0.10291916070319872</v>
      </c>
      <c r="S65" s="304">
        <f t="shared" si="17"/>
        <v>0.10472738563247173</v>
      </c>
      <c r="T65" s="304">
        <f t="shared" si="17"/>
        <v>0.10852619482416485</v>
      </c>
      <c r="U65" s="304">
        <f t="shared" si="17"/>
        <v>0.11274284165466331</v>
      </c>
      <c r="V65" s="304">
        <f t="shared" si="17"/>
        <v>0.11486321549254737</v>
      </c>
      <c r="W65" s="304">
        <f t="shared" si="17"/>
        <v>0.11386860814362168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0.20953059821837935</v>
      </c>
      <c r="C66" s="303">
        <f t="shared" si="18"/>
        <v>0.20930580200342142</v>
      </c>
      <c r="D66" s="303">
        <f t="shared" si="18"/>
        <v>0.20740364738380374</v>
      </c>
      <c r="E66" s="303">
        <f t="shared" si="18"/>
        <v>0.20629826419989111</v>
      </c>
      <c r="F66" s="303">
        <f t="shared" si="18"/>
        <v>0.20597628872364149</v>
      </c>
      <c r="G66" s="303">
        <f t="shared" si="18"/>
        <v>0.20386748147985698</v>
      </c>
      <c r="H66" s="303">
        <f t="shared" si="18"/>
        <v>0.20302629874341302</v>
      </c>
      <c r="I66" s="303">
        <f t="shared" si="18"/>
        <v>0.20251854768130945</v>
      </c>
      <c r="J66" s="303">
        <f t="shared" si="18"/>
        <v>0.20250636014119555</v>
      </c>
      <c r="K66" s="303">
        <f t="shared" si="18"/>
        <v>0.20133564596392942</v>
      </c>
      <c r="L66" s="303">
        <f t="shared" si="18"/>
        <v>0.19810784780702254</v>
      </c>
      <c r="M66" s="303">
        <f t="shared" si="18"/>
        <v>0.19318886411895303</v>
      </c>
      <c r="N66" s="303">
        <f t="shared" si="18"/>
        <v>0.19347342476331658</v>
      </c>
      <c r="O66" s="303">
        <f t="shared" si="18"/>
        <v>0.19105626900253184</v>
      </c>
      <c r="P66" s="303">
        <f t="shared" si="18"/>
        <v>0.19082664310004438</v>
      </c>
      <c r="Q66" s="303">
        <f t="shared" si="18"/>
        <v>0.191430712080607</v>
      </c>
      <c r="R66" s="303">
        <f t="shared" si="18"/>
        <v>0.19257996503476929</v>
      </c>
      <c r="S66" s="303">
        <f t="shared" si="18"/>
        <v>0.19162909505623671</v>
      </c>
      <c r="T66" s="303">
        <f t="shared" si="18"/>
        <v>0.18994923388489834</v>
      </c>
      <c r="U66" s="303">
        <f t="shared" si="18"/>
        <v>0.19577219104090365</v>
      </c>
      <c r="V66" s="303">
        <f t="shared" si="18"/>
        <v>0.1957856875281665</v>
      </c>
      <c r="W66" s="303">
        <f t="shared" si="18"/>
        <v>0.18816451239471071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0.11057179366911012</v>
      </c>
      <c r="C67" s="303">
        <f t="shared" si="19"/>
        <v>0.11070652997319323</v>
      </c>
      <c r="D67" s="303">
        <f t="shared" si="19"/>
        <v>0.11206329615132767</v>
      </c>
      <c r="E67" s="303">
        <f t="shared" si="19"/>
        <v>0.11285723530786486</v>
      </c>
      <c r="F67" s="303">
        <f t="shared" si="19"/>
        <v>0.11483419968416846</v>
      </c>
      <c r="G67" s="303">
        <f t="shared" si="19"/>
        <v>0.11659931722660921</v>
      </c>
      <c r="H67" s="303">
        <f t="shared" si="19"/>
        <v>0.11764365562439776</v>
      </c>
      <c r="I67" s="303">
        <f t="shared" si="19"/>
        <v>0.11745369833323259</v>
      </c>
      <c r="J67" s="303">
        <f t="shared" si="19"/>
        <v>0.11726431878074985</v>
      </c>
      <c r="K67" s="303">
        <f t="shared" si="19"/>
        <v>0.11832092452045917</v>
      </c>
      <c r="L67" s="303">
        <f t="shared" si="19"/>
        <v>0.12094742409019499</v>
      </c>
      <c r="M67" s="303">
        <f t="shared" si="19"/>
        <v>0.12380927438218232</v>
      </c>
      <c r="N67" s="303">
        <f t="shared" si="19"/>
        <v>0.12341330649421541</v>
      </c>
      <c r="O67" s="303">
        <f t="shared" si="19"/>
        <v>0.1242740382276754</v>
      </c>
      <c r="P67" s="303">
        <f t="shared" si="19"/>
        <v>0.12436852241924379</v>
      </c>
      <c r="Q67" s="303">
        <f t="shared" si="19"/>
        <v>0.12455367694600657</v>
      </c>
      <c r="R67" s="303">
        <f t="shared" si="19"/>
        <v>0.12422131698590053</v>
      </c>
      <c r="S67" s="303">
        <f t="shared" si="19"/>
        <v>0.12451580611377304</v>
      </c>
      <c r="T67" s="303">
        <f t="shared" si="19"/>
        <v>0.12535139258143044</v>
      </c>
      <c r="U67" s="303">
        <f t="shared" si="19"/>
        <v>0.12475982843501038</v>
      </c>
      <c r="V67" s="303">
        <f t="shared" si="19"/>
        <v>0.12498609108198688</v>
      </c>
      <c r="W67" s="303">
        <f t="shared" si="19"/>
        <v>0.12620111493346498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6.9253396110274548E-2</v>
      </c>
      <c r="C68" s="237">
        <f t="shared" si="20"/>
        <v>6.9337784237910705E-2</v>
      </c>
      <c r="D68" s="237">
        <f t="shared" si="20"/>
        <v>7.018755489320587E-2</v>
      </c>
      <c r="E68" s="237">
        <f t="shared" si="20"/>
        <v>7.0684815370499643E-2</v>
      </c>
      <c r="F68" s="237">
        <f t="shared" si="20"/>
        <v>7.1923028955582322E-2</v>
      </c>
      <c r="G68" s="237">
        <f t="shared" si="20"/>
        <v>7.3028558496991927E-2</v>
      </c>
      <c r="H68" s="237">
        <f t="shared" si="20"/>
        <v>7.3682649186265242E-2</v>
      </c>
      <c r="I68" s="237">
        <f t="shared" si="20"/>
        <v>7.35636750148915E-2</v>
      </c>
      <c r="J68" s="237">
        <f t="shared" si="20"/>
        <v>7.3445062693176563E-2</v>
      </c>
      <c r="K68" s="237">
        <f t="shared" si="20"/>
        <v>7.410683667184105E-2</v>
      </c>
      <c r="L68" s="237">
        <f t="shared" si="20"/>
        <v>7.5751867552236327E-2</v>
      </c>
      <c r="M68" s="237">
        <f t="shared" si="20"/>
        <v>7.7544303446623677E-2</v>
      </c>
      <c r="N68" s="237">
        <f t="shared" si="20"/>
        <v>7.7296300587283387E-2</v>
      </c>
      <c r="O68" s="237">
        <f t="shared" si="20"/>
        <v>7.7835394633820928E-2</v>
      </c>
      <c r="P68" s="237">
        <f t="shared" si="20"/>
        <v>7.7894572032755308E-2</v>
      </c>
      <c r="Q68" s="237">
        <f t="shared" si="20"/>
        <v>7.8010538133675034E-2</v>
      </c>
      <c r="R68" s="237">
        <f t="shared" si="20"/>
        <v>7.780237423215336E-2</v>
      </c>
      <c r="S68" s="237">
        <f t="shared" si="20"/>
        <v>7.7986818849953024E-2</v>
      </c>
      <c r="T68" s="237">
        <f t="shared" si="20"/>
        <v>7.8510163897626134E-2</v>
      </c>
      <c r="U68" s="237">
        <f t="shared" si="20"/>
        <v>7.8139655065335156E-2</v>
      </c>
      <c r="V68" s="237">
        <f t="shared" si="20"/>
        <v>7.8281368030242909E-2</v>
      </c>
      <c r="W68" s="237">
        <f t="shared" si="20"/>
        <v>7.9042362541389688E-2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0.53680343620778936</v>
      </c>
      <c r="C72" s="324">
        <f>IF(C$5=0,0,C$5/MAE_fec!C$5)</f>
        <v>0.53617889040636701</v>
      </c>
      <c r="D72" s="324">
        <f>IF(D$5=0,0,D$5/MAE_fec!D$5)</f>
        <v>0.53697286904855812</v>
      </c>
      <c r="E72" s="324">
        <f>IF(E$5=0,0,E$5/MAE_fec!E$5)</f>
        <v>0.53840151802444036</v>
      </c>
      <c r="F72" s="324">
        <f>IF(F$5=0,0,F$5/MAE_fec!F$5)</f>
        <v>0.54121065426929593</v>
      </c>
      <c r="G72" s="324">
        <f>IF(G$5=0,0,G$5/MAE_fec!G$5)</f>
        <v>0.54305722413533997</v>
      </c>
      <c r="H72" s="324">
        <f>IF(H$5=0,0,H$5/MAE_fec!H$5)</f>
        <v>0.54374534207573877</v>
      </c>
      <c r="I72" s="324">
        <f>IF(I$5=0,0,I$5/MAE_fec!I$5)</f>
        <v>0.54450903063548473</v>
      </c>
      <c r="J72" s="324">
        <f>IF(J$5=0,0,J$5/MAE_fec!J$5)</f>
        <v>0.54334865964038759</v>
      </c>
      <c r="K72" s="324">
        <f>IF(K$5=0,0,K$5/MAE_fec!K$5)</f>
        <v>0.54603522077999456</v>
      </c>
      <c r="L72" s="324">
        <f>IF(L$5=0,0,L$5/MAE_fec!L$5)</f>
        <v>0.55081862294328532</v>
      </c>
      <c r="M72" s="324">
        <f>IF(M$5=0,0,M$5/MAE_fec!M$5)</f>
        <v>0.55473409268971285</v>
      </c>
      <c r="N72" s="324">
        <f>IF(N$5=0,0,N$5/MAE_fec!N$5)</f>
        <v>0.55411034151891891</v>
      </c>
      <c r="O72" s="324">
        <f>IF(O$5=0,0,O$5/MAE_fec!O$5)</f>
        <v>0.55479848801779863</v>
      </c>
      <c r="P72" s="324">
        <f>IF(P$5=0,0,P$5/MAE_fec!P$5)</f>
        <v>0.55431778162275624</v>
      </c>
      <c r="Q72" s="324">
        <f>IF(Q$5=0,0,Q$5/MAE_fec!Q$5)</f>
        <v>0.55482892663905903</v>
      </c>
      <c r="R72" s="324">
        <f>IF(R$5=0,0,R$5/MAE_fec!R$5)</f>
        <v>0.55446974786683545</v>
      </c>
      <c r="S72" s="324">
        <f>IF(S$5=0,0,S$5/MAE_fec!S$5)</f>
        <v>0.55593016300347076</v>
      </c>
      <c r="T72" s="324">
        <f>IF(T$5=0,0,T$5/MAE_fec!T$5)</f>
        <v>0.55668206162070588</v>
      </c>
      <c r="U72" s="324">
        <f>IF(U$5=0,0,U$5/MAE_fec!U$5)</f>
        <v>0.56031975933424527</v>
      </c>
      <c r="V72" s="324">
        <f>IF(V$5=0,0,V$5/MAE_fec!V$5)</f>
        <v>0.56119556122586245</v>
      </c>
      <c r="W72" s="324">
        <f>IF(W$5=0,0,W$5/MAE_fec!W$5)</f>
        <v>0.55911592843741642</v>
      </c>
      <c r="DA72" s="95"/>
    </row>
    <row r="73" spans="1:105" ht="12" customHeight="1" x14ac:dyDescent="0.25">
      <c r="A73" s="202" t="s">
        <v>92</v>
      </c>
      <c r="B73" s="337">
        <f>IF(B$6=0,0,B$6/MAE_fec!B$6)</f>
        <v>0.48678669274713898</v>
      </c>
      <c r="C73" s="337">
        <f>IF(C$6=0,0,C$6/MAE_fec!C$6)</f>
        <v>0.48678669274713887</v>
      </c>
      <c r="D73" s="337">
        <f>IF(D$6=0,0,D$6/MAE_fec!D$6)</f>
        <v>0.48678669274713893</v>
      </c>
      <c r="E73" s="337">
        <f>IF(E$6=0,0,E$6/MAE_fec!E$6)</f>
        <v>0.48678669274713887</v>
      </c>
      <c r="F73" s="337">
        <f>IF(F$6=0,0,F$6/MAE_fec!F$6)</f>
        <v>0.48678669274713887</v>
      </c>
      <c r="G73" s="337">
        <f>IF(G$6=0,0,G$6/MAE_fec!G$6)</f>
        <v>0.48678669274713887</v>
      </c>
      <c r="H73" s="337">
        <f>IF(H$6=0,0,H$6/MAE_fec!H$6)</f>
        <v>0.48678669274713893</v>
      </c>
      <c r="I73" s="337">
        <f>IF(I$6=0,0,I$6/MAE_fec!I$6)</f>
        <v>0.48678669274713893</v>
      </c>
      <c r="J73" s="337">
        <f>IF(J$6=0,0,J$6/MAE_fec!J$6)</f>
        <v>0.48678669274713893</v>
      </c>
      <c r="K73" s="337">
        <f>IF(K$6=0,0,K$6/MAE_fec!K$6)</f>
        <v>0.48678669274713887</v>
      </c>
      <c r="L73" s="337">
        <f>IF(L$6=0,0,L$6/MAE_fec!L$6)</f>
        <v>0.48678669274713882</v>
      </c>
      <c r="M73" s="337">
        <f>IF(M$6=0,0,M$6/MAE_fec!M$6)</f>
        <v>0.48678669274713898</v>
      </c>
      <c r="N73" s="337">
        <f>IF(N$6=0,0,N$6/MAE_fec!N$6)</f>
        <v>0.48678669274713893</v>
      </c>
      <c r="O73" s="337">
        <f>IF(O$6=0,0,O$6/MAE_fec!O$6)</f>
        <v>0.48678669274713898</v>
      </c>
      <c r="P73" s="337">
        <f>IF(P$6=0,0,P$6/MAE_fec!P$6)</f>
        <v>0.48678669274713904</v>
      </c>
      <c r="Q73" s="337">
        <f>IF(Q$6=0,0,Q$6/MAE_fec!Q$6)</f>
        <v>0.48678669274713898</v>
      </c>
      <c r="R73" s="337">
        <f>IF(R$6=0,0,R$6/MAE_fec!R$6)</f>
        <v>0.48678669274713887</v>
      </c>
      <c r="S73" s="337">
        <f>IF(S$6=0,0,S$6/MAE_fec!S$6)</f>
        <v>0.48678669274713898</v>
      </c>
      <c r="T73" s="337">
        <f>IF(T$6=0,0,T$6/MAE_fec!T$6)</f>
        <v>0.48678669274713893</v>
      </c>
      <c r="U73" s="337">
        <f>IF(U$6=0,0,U$6/MAE_fec!U$6)</f>
        <v>0.48678669274713893</v>
      </c>
      <c r="V73" s="337">
        <f>IF(V$6=0,0,V$6/MAE_fec!V$6)</f>
        <v>0.48678669274713893</v>
      </c>
      <c r="W73" s="337">
        <f>IF(W$6=0,0,W$6/MAE_fec!W$6)</f>
        <v>0.48678669274713893</v>
      </c>
      <c r="DA73" s="174"/>
    </row>
    <row r="74" spans="1:105" ht="12" customHeight="1" x14ac:dyDescent="0.25">
      <c r="A74" s="202" t="s">
        <v>93</v>
      </c>
      <c r="B74" s="337">
        <f>IF(B$7=0,0,B$7/MAE_fec!B$7)</f>
        <v>0.12639883974237534</v>
      </c>
      <c r="C74" s="337">
        <f>IF(C$7=0,0,C$7/MAE_fec!C$7)</f>
        <v>0.12639883974237534</v>
      </c>
      <c r="D74" s="337">
        <f>IF(D$7=0,0,D$7/MAE_fec!D$7)</f>
        <v>0.12639883974237529</v>
      </c>
      <c r="E74" s="337">
        <f>IF(E$7=0,0,E$7/MAE_fec!E$7)</f>
        <v>0.12639883974237537</v>
      </c>
      <c r="F74" s="337">
        <f>IF(F$7=0,0,F$7/MAE_fec!F$7)</f>
        <v>0.12639883974237529</v>
      </c>
      <c r="G74" s="337">
        <f>IF(G$7=0,0,G$7/MAE_fec!G$7)</f>
        <v>0.12639883974237531</v>
      </c>
      <c r="H74" s="337">
        <f>IF(H$7=0,0,H$7/MAE_fec!H$7)</f>
        <v>0.12639883974237534</v>
      </c>
      <c r="I74" s="337">
        <f>IF(I$7=0,0,I$7/MAE_fec!I$7)</f>
        <v>0.12639883974237537</v>
      </c>
      <c r="J74" s="337">
        <f>IF(J$7=0,0,J$7/MAE_fec!J$7)</f>
        <v>0.12639883974237537</v>
      </c>
      <c r="K74" s="337">
        <f>IF(K$7=0,0,K$7/MAE_fec!K$7)</f>
        <v>0.12639883974237531</v>
      </c>
      <c r="L74" s="337">
        <f>IF(L$7=0,0,L$7/MAE_fec!L$7)</f>
        <v>0.1263988397423754</v>
      </c>
      <c r="M74" s="337">
        <f>IF(M$7=0,0,M$7/MAE_fec!M$7)</f>
        <v>0.1263988397423754</v>
      </c>
      <c r="N74" s="337">
        <f>IF(N$7=0,0,N$7/MAE_fec!N$7)</f>
        <v>0.12639883974237529</v>
      </c>
      <c r="O74" s="337">
        <f>IF(O$7=0,0,O$7/MAE_fec!O$7)</f>
        <v>0.12639883974237537</v>
      </c>
      <c r="P74" s="337">
        <f>IF(P$7=0,0,P$7/MAE_fec!P$7)</f>
        <v>0.12639883974237526</v>
      </c>
      <c r="Q74" s="337">
        <f>IF(Q$7=0,0,Q$7/MAE_fec!Q$7)</f>
        <v>0.12639883974237537</v>
      </c>
      <c r="R74" s="337">
        <f>IF(R$7=0,0,R$7/MAE_fec!R$7)</f>
        <v>0.12639883974237526</v>
      </c>
      <c r="S74" s="337">
        <f>IF(S$7=0,0,S$7/MAE_fec!S$7)</f>
        <v>0.1263988397423754</v>
      </c>
      <c r="T74" s="337">
        <f>IF(T$7=0,0,T$7/MAE_fec!T$7)</f>
        <v>0.12639883974237526</v>
      </c>
      <c r="U74" s="337">
        <f>IF(U$7=0,0,U$7/MAE_fec!U$7)</f>
        <v>0.12639883974237526</v>
      </c>
      <c r="V74" s="337">
        <f>IF(V$7=0,0,V$7/MAE_fec!V$7)</f>
        <v>0.12639883974237534</v>
      </c>
      <c r="W74" s="337">
        <f>IF(W$7=0,0,W$7/MAE_fec!W$7)</f>
        <v>0.12639883974237537</v>
      </c>
      <c r="DA74" s="174"/>
    </row>
    <row r="75" spans="1:105" ht="12" customHeight="1" x14ac:dyDescent="0.25">
      <c r="A75" s="202" t="s">
        <v>94</v>
      </c>
      <c r="B75" s="337">
        <f>IF(B$8=0,0,B$8/MAE_fec!B$8)</f>
        <v>0.67731492529973647</v>
      </c>
      <c r="C75" s="337">
        <f>IF(C$8=0,0,C$8/MAE_fec!C$8)</f>
        <v>0.67731492529973658</v>
      </c>
      <c r="D75" s="337">
        <f>IF(D$8=0,0,D$8/MAE_fec!D$8)</f>
        <v>0.67731492529973647</v>
      </c>
      <c r="E75" s="337">
        <f>IF(E$8=0,0,E$8/MAE_fec!E$8)</f>
        <v>0.67731492529973625</v>
      </c>
      <c r="F75" s="337">
        <f>IF(F$8=0,0,F$8/MAE_fec!F$8)</f>
        <v>0.67731492529973591</v>
      </c>
      <c r="G75" s="337">
        <f>IF(G$8=0,0,G$8/MAE_fec!G$8)</f>
        <v>0.67731492529973658</v>
      </c>
      <c r="H75" s="337">
        <f>IF(H$8=0,0,H$8/MAE_fec!H$8)</f>
        <v>0.67731492529973658</v>
      </c>
      <c r="I75" s="337">
        <f>IF(I$8=0,0,I$8/MAE_fec!I$8)</f>
        <v>0.67731492529973614</v>
      </c>
      <c r="J75" s="337">
        <f>IF(J$8=0,0,J$8/MAE_fec!J$8)</f>
        <v>0.67731492529973658</v>
      </c>
      <c r="K75" s="337">
        <f>IF(K$8=0,0,K$8/MAE_fec!K$8)</f>
        <v>0.67731492529973625</v>
      </c>
      <c r="L75" s="337">
        <f>IF(L$8=0,0,L$8/MAE_fec!L$8)</f>
        <v>0.67731492529973625</v>
      </c>
      <c r="M75" s="337">
        <f>IF(M$8=0,0,M$8/MAE_fec!M$8)</f>
        <v>0.67731492529973614</v>
      </c>
      <c r="N75" s="337">
        <f>IF(N$8=0,0,N$8/MAE_fec!N$8)</f>
        <v>0.67731492529973614</v>
      </c>
      <c r="O75" s="337">
        <f>IF(O$8=0,0,O$8/MAE_fec!O$8)</f>
        <v>0.67731492529973636</v>
      </c>
      <c r="P75" s="337">
        <f>IF(P$8=0,0,P$8/MAE_fec!P$8)</f>
        <v>0.67731492529973625</v>
      </c>
      <c r="Q75" s="337">
        <f>IF(Q$8=0,0,Q$8/MAE_fec!Q$8)</f>
        <v>0.67731492529973603</v>
      </c>
      <c r="R75" s="337">
        <f>IF(R$8=0,0,R$8/MAE_fec!R$8)</f>
        <v>0.67731492529973603</v>
      </c>
      <c r="S75" s="337">
        <f>IF(S$8=0,0,S$8/MAE_fec!S$8)</f>
        <v>0.67731492529973614</v>
      </c>
      <c r="T75" s="337">
        <f>IF(T$8=0,0,T$8/MAE_fec!T$8)</f>
        <v>0.67731492529973591</v>
      </c>
      <c r="U75" s="337">
        <f>IF(U$8=0,0,U$8/MAE_fec!U$8)</f>
        <v>0.67731492529973658</v>
      </c>
      <c r="V75" s="337">
        <f>IF(V$8=0,0,V$8/MAE_fec!V$8)</f>
        <v>0.67731492529973625</v>
      </c>
      <c r="W75" s="337">
        <f>IF(W$8=0,0,W$8/MAE_fec!W$8)</f>
        <v>0.67731492529973625</v>
      </c>
      <c r="DA75" s="174"/>
    </row>
    <row r="76" spans="1:105" ht="12" customHeight="1" x14ac:dyDescent="0.25">
      <c r="A76" s="202" t="s">
        <v>95</v>
      </c>
      <c r="B76" s="337">
        <f>IF(B$9=0,0,B$9/MAE_fec!B$9)</f>
        <v>0.4798489959244715</v>
      </c>
      <c r="C76" s="337">
        <f>IF(C$9=0,0,C$9/MAE_fec!C$9)</f>
        <v>0.47984899592447144</v>
      </c>
      <c r="D76" s="337">
        <f>IF(D$9=0,0,D$9/MAE_fec!D$9)</f>
        <v>0.47984899592447156</v>
      </c>
      <c r="E76" s="337">
        <f>IF(E$9=0,0,E$9/MAE_fec!E$9)</f>
        <v>0.47984899592447161</v>
      </c>
      <c r="F76" s="337">
        <f>IF(F$9=0,0,F$9/MAE_fec!F$9)</f>
        <v>0.47984899592447139</v>
      </c>
      <c r="G76" s="337">
        <f>IF(G$9=0,0,G$9/MAE_fec!G$9)</f>
        <v>0.47984899592447156</v>
      </c>
      <c r="H76" s="337">
        <f>IF(H$9=0,0,H$9/MAE_fec!H$9)</f>
        <v>0.4798489959244715</v>
      </c>
      <c r="I76" s="337">
        <f>IF(I$9=0,0,I$9/MAE_fec!I$9)</f>
        <v>0.4798489959244715</v>
      </c>
      <c r="J76" s="337">
        <f>IF(J$9=0,0,J$9/MAE_fec!J$9)</f>
        <v>0.47984899592447144</v>
      </c>
      <c r="K76" s="337">
        <f>IF(K$9=0,0,K$9/MAE_fec!K$9)</f>
        <v>0.47984899592447139</v>
      </c>
      <c r="L76" s="337">
        <f>IF(L$9=0,0,L$9/MAE_fec!L$9)</f>
        <v>0.47984899592447144</v>
      </c>
      <c r="M76" s="337">
        <f>IF(M$9=0,0,M$9/MAE_fec!M$9)</f>
        <v>0.47984899592447161</v>
      </c>
      <c r="N76" s="337">
        <f>IF(N$9=0,0,N$9/MAE_fec!N$9)</f>
        <v>0.47984899592447156</v>
      </c>
      <c r="O76" s="337">
        <f>IF(O$9=0,0,O$9/MAE_fec!O$9)</f>
        <v>0.47984899592447156</v>
      </c>
      <c r="P76" s="337">
        <f>IF(P$9=0,0,P$9/MAE_fec!P$9)</f>
        <v>0.47984899592447144</v>
      </c>
      <c r="Q76" s="337">
        <f>IF(Q$9=0,0,Q$9/MAE_fec!Q$9)</f>
        <v>0.4798489959244715</v>
      </c>
      <c r="R76" s="337">
        <f>IF(R$9=0,0,R$9/MAE_fec!R$9)</f>
        <v>0.4798489959244715</v>
      </c>
      <c r="S76" s="337">
        <f>IF(S$9=0,0,S$9/MAE_fec!S$9)</f>
        <v>0.4798489959244715</v>
      </c>
      <c r="T76" s="337">
        <f>IF(T$9=0,0,T$9/MAE_fec!T$9)</f>
        <v>0.47984899592447161</v>
      </c>
      <c r="U76" s="337">
        <f>IF(U$9=0,0,U$9/MAE_fec!U$9)</f>
        <v>0.47984899592447161</v>
      </c>
      <c r="V76" s="337">
        <f>IF(V$9=0,0,V$9/MAE_fec!V$9)</f>
        <v>0.47984899592447139</v>
      </c>
      <c r="W76" s="337">
        <f>IF(W$9=0,0,W$9/MAE_fec!W$9)</f>
        <v>0.47984899592447139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0.72683766240186298</v>
      </c>
      <c r="C77" s="337">
        <f>IF(C$10=0,0,C$10/MAE_fec!C$10)</f>
        <v>0.72751461696888953</v>
      </c>
      <c r="D77" s="337">
        <f>IF(D$10=0,0,D$10/MAE_fec!D$10)</f>
        <v>0.7301281459079495</v>
      </c>
      <c r="E77" s="337">
        <f>IF(E$10=0,0,E$10/MAE_fec!E$10)</f>
        <v>0.73050118025224475</v>
      </c>
      <c r="F77" s="337">
        <f>IF(F$10=0,0,F$10/MAE_fec!F$10)</f>
        <v>0.73490012194893362</v>
      </c>
      <c r="G77" s="337">
        <f>IF(G$10=0,0,G$10/MAE_fec!G$10)</f>
        <v>0.73980930628976649</v>
      </c>
      <c r="H77" s="337">
        <f>IF(H$10=0,0,H$10/MAE_fec!H$10)</f>
        <v>0.74404262792122722</v>
      </c>
      <c r="I77" s="337">
        <f>IF(I$10=0,0,I$10/MAE_fec!I$10)</f>
        <v>0.74093741688718173</v>
      </c>
      <c r="J77" s="337">
        <f>IF(J$10=0,0,J$10/MAE_fec!J$10)</f>
        <v>0.74103024751470326</v>
      </c>
      <c r="K77" s="337">
        <f>IF(K$10=0,0,K$10/MAE_fec!K$10)</f>
        <v>0.74246345372179479</v>
      </c>
      <c r="L77" s="337">
        <f>IF(L$10=0,0,L$10/MAE_fec!L$10)</f>
        <v>0.74864345352784956</v>
      </c>
      <c r="M77" s="337">
        <f>IF(M$10=0,0,M$10/MAE_fec!M$10)</f>
        <v>0.75867966264016351</v>
      </c>
      <c r="N77" s="337">
        <f>IF(N$10=0,0,N$10/MAE_fec!N$10)</f>
        <v>0.75791756200485516</v>
      </c>
      <c r="O77" s="337">
        <f>IF(O$10=0,0,O$10/MAE_fec!O$10)</f>
        <v>0.75923608840064982</v>
      </c>
      <c r="P77" s="337">
        <f>IF(P$10=0,0,P$10/MAE_fec!P$10)</f>
        <v>0.75889613888242813</v>
      </c>
      <c r="Q77" s="337">
        <f>IF(Q$10=0,0,Q$10/MAE_fec!Q$10)</f>
        <v>0.76076886025059898</v>
      </c>
      <c r="R77" s="337">
        <f>IF(R$10=0,0,R$10/MAE_fec!R$10)</f>
        <v>0.76026574972807859</v>
      </c>
      <c r="S77" s="337">
        <f>IF(S$10=0,0,S$10/MAE_fec!S$10)</f>
        <v>0.76066992806801947</v>
      </c>
      <c r="T77" s="337">
        <f>IF(T$10=0,0,T$10/MAE_fec!T$10)</f>
        <v>0.76309208906202253</v>
      </c>
      <c r="U77" s="337">
        <f>IF(U$10=0,0,U$10/MAE_fec!U$10)</f>
        <v>0.76647402832381328</v>
      </c>
      <c r="V77" s="337">
        <f>IF(V$10=0,0,V$10/MAE_fec!V$10)</f>
        <v>0.76749686779660142</v>
      </c>
      <c r="W77" s="337">
        <f>IF(W$10=0,0,W$10/MAE_fec!W$10)</f>
        <v>0.76681081310379817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0.52743321151686728</v>
      </c>
      <c r="C78" s="355">
        <f>IF(C$16=0,0,C$16/MAE_fec!C$16)</f>
        <v>0.52650558299779349</v>
      </c>
      <c r="D78" s="355">
        <f>IF(D$16=0,0,D$16/MAE_fec!D$16)</f>
        <v>0.52809848874405374</v>
      </c>
      <c r="E78" s="355">
        <f>IF(E$16=0,0,E$16/MAE_fec!E$16)</f>
        <v>0.53052634166735346</v>
      </c>
      <c r="F78" s="355">
        <f>IF(F$16=0,0,F$16/MAE_fec!F$16)</f>
        <v>0.53489238968617236</v>
      </c>
      <c r="G78" s="355">
        <f>IF(G$16=0,0,G$16/MAE_fec!G$16)</f>
        <v>0.53865290072338412</v>
      </c>
      <c r="H78" s="355">
        <f>IF(H$16=0,0,H$16/MAE_fec!H$16)</f>
        <v>0.54026605890996249</v>
      </c>
      <c r="I78" s="355">
        <f>IF(I$16=0,0,I$16/MAE_fec!I$16)</f>
        <v>0.54139469092303738</v>
      </c>
      <c r="J78" s="355">
        <f>IF(J$16=0,0,J$16/MAE_fec!J$16)</f>
        <v>0.53938284476482679</v>
      </c>
      <c r="K78" s="355">
        <f>IF(K$16=0,0,K$16/MAE_fec!K$16)</f>
        <v>0.54424948789117311</v>
      </c>
      <c r="L78" s="355">
        <f>IF(L$16=0,0,L$16/MAE_fec!L$16)</f>
        <v>0.55383643292367923</v>
      </c>
      <c r="M78" s="355">
        <f>IF(M$16=0,0,M$16/MAE_fec!M$16)</f>
        <v>0.56224137756914083</v>
      </c>
      <c r="N78" s="355">
        <f>IF(N$16=0,0,N$16/MAE_fec!N$16)</f>
        <v>0.56074566831329276</v>
      </c>
      <c r="O78" s="355">
        <f>IF(O$16=0,0,O$16/MAE_fec!O$16)</f>
        <v>0.56269045632029158</v>
      </c>
      <c r="P78" s="355">
        <f>IF(P$16=0,0,P$16/MAE_fec!P$16)</f>
        <v>0.56192622365126577</v>
      </c>
      <c r="Q78" s="355">
        <f>IF(Q$16=0,0,Q$16/MAE_fec!Q$16)</f>
        <v>0.56263164875264993</v>
      </c>
      <c r="R78" s="355">
        <f>IF(R$16=0,0,R$16/MAE_fec!R$16)</f>
        <v>0.56164103633246698</v>
      </c>
      <c r="S78" s="355">
        <f>IF(S$16=0,0,S$16/MAE_fec!S$16)</f>
        <v>0.56428748957342623</v>
      </c>
      <c r="T78" s="355">
        <f>IF(T$16=0,0,T$16/MAE_fec!T$16)</f>
        <v>0.566313457028915</v>
      </c>
      <c r="U78" s="355">
        <f>IF(U$16=0,0,U$16/MAE_fec!U$16)</f>
        <v>0.57024565381775916</v>
      </c>
      <c r="V78" s="355">
        <f>IF(V$16=0,0,V$16/MAE_fec!V$16)</f>
        <v>0.57179878788501259</v>
      </c>
      <c r="W78" s="355">
        <f>IF(W$16=0,0,W$16/MAE_fec!W$16)</f>
        <v>0.57092115660099207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0.46634653043267743</v>
      </c>
      <c r="C79" s="351">
        <f>IF(C$24=0,0,C$24/MAE_fec!C$24)</f>
        <v>0.46637474329655232</v>
      </c>
      <c r="D79" s="351">
        <f>IF(D$24=0,0,D$24/MAE_fec!D$24)</f>
        <v>0.46671725421032129</v>
      </c>
      <c r="E79" s="351">
        <f>IF(E$24=0,0,E$24/MAE_fec!E$24)</f>
        <v>0.46693804111922965</v>
      </c>
      <c r="F79" s="351">
        <f>IF(F$24=0,0,F$24/MAE_fec!F$24)</f>
        <v>0.46759179382797622</v>
      </c>
      <c r="G79" s="351">
        <f>IF(G$24=0,0,G$24/MAE_fec!G$24)</f>
        <v>0.46811257320539951</v>
      </c>
      <c r="H79" s="351">
        <f>IF(H$24=0,0,H$24/MAE_fec!H$24)</f>
        <v>0.46845146581230895</v>
      </c>
      <c r="I79" s="351">
        <f>IF(I$24=0,0,I$24/MAE_fec!I$24)</f>
        <v>0.46836961002734262</v>
      </c>
      <c r="J79" s="351">
        <f>IF(J$24=0,0,J$24/MAE_fec!J$24)</f>
        <v>0.46827872259472375</v>
      </c>
      <c r="K79" s="351">
        <f>IF(K$24=0,0,K$24/MAE_fec!K$24)</f>
        <v>0.46864186267099328</v>
      </c>
      <c r="L79" s="351">
        <f>IF(L$24=0,0,L$24/MAE_fec!L$24)</f>
        <v>0.46957902436762222</v>
      </c>
      <c r="M79" s="351">
        <f>IF(M$24=0,0,M$24/MAE_fec!M$24)</f>
        <v>0.47059010760112424</v>
      </c>
      <c r="N79" s="351">
        <f>IF(N$24=0,0,N$24/MAE_fec!N$24)</f>
        <v>0.47039293740223842</v>
      </c>
      <c r="O79" s="351">
        <f>IF(O$24=0,0,O$24/MAE_fec!O$24)</f>
        <v>0.47064807864201075</v>
      </c>
      <c r="P79" s="351">
        <f>IF(P$24=0,0,P$24/MAE_fec!P$24)</f>
        <v>0.4706612871209675</v>
      </c>
      <c r="Q79" s="351">
        <f>IF(Q$24=0,0,Q$24/MAE_fec!Q$24)</f>
        <v>0.47081116086243713</v>
      </c>
      <c r="R79" s="351">
        <f>IF(R$24=0,0,R$24/MAE_fec!R$24)</f>
        <v>0.47072303035884694</v>
      </c>
      <c r="S79" s="351">
        <f>IF(S$24=0,0,S$24/MAE_fec!S$24)</f>
        <v>0.47082980456412621</v>
      </c>
      <c r="T79" s="351">
        <f>IF(T$24=0,0,T$24/MAE_fec!T$24)</f>
        <v>0.47115604614272816</v>
      </c>
      <c r="U79" s="351">
        <f>IF(U$24=0,0,U$24/MAE_fec!U$24)</f>
        <v>0.47138536343400828</v>
      </c>
      <c r="V79" s="351">
        <f>IF(V$24=0,0,V$24/MAE_fec!V$24)</f>
        <v>0.47153127603719419</v>
      </c>
      <c r="W79" s="351">
        <f>IF(W$24=0,0,W$24/MAE_fec!W$24)</f>
        <v>0.47152131345857035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0.45208560987160068</v>
      </c>
      <c r="C80" s="351">
        <f>IF(C$27=0,0,C$27/MAE_fec!C$27)</f>
        <v>0.45129049971239454</v>
      </c>
      <c r="D80" s="351">
        <f>IF(D$27=0,0,D$27/MAE_fec!D$27)</f>
        <v>0.45265584749490334</v>
      </c>
      <c r="E80" s="351">
        <f>IF(E$27=0,0,E$27/MAE_fec!E$27)</f>
        <v>0.45473686428630294</v>
      </c>
      <c r="F80" s="351">
        <f>IF(F$27=0,0,F$27/MAE_fec!F$27)</f>
        <v>0.4584791911595763</v>
      </c>
      <c r="G80" s="351">
        <f>IF(G$27=0,0,G$27/MAE_fec!G$27)</f>
        <v>0.46170248633432925</v>
      </c>
      <c r="H80" s="351">
        <f>IF(H$27=0,0,H$27/MAE_fec!H$27)</f>
        <v>0.46308519335139647</v>
      </c>
      <c r="I80" s="351">
        <f>IF(I$27=0,0,I$27/MAE_fec!I$27)</f>
        <v>0.46405259221974643</v>
      </c>
      <c r="J80" s="351">
        <f>IF(J$27=0,0,J$27/MAE_fec!J$27)</f>
        <v>0.46232815265556576</v>
      </c>
      <c r="K80" s="351">
        <f>IF(K$27=0,0,K$27/MAE_fec!K$27)</f>
        <v>0.46649956104957679</v>
      </c>
      <c r="L80" s="351">
        <f>IF(L$27=0,0,L$27/MAE_fec!L$27)</f>
        <v>0.47471694250601087</v>
      </c>
      <c r="M80" s="351">
        <f>IF(M$27=0,0,M$27/MAE_fec!M$27)</f>
        <v>0.48192118077354906</v>
      </c>
      <c r="N80" s="351">
        <f>IF(N$27=0,0,N$27/MAE_fec!N$27)</f>
        <v>0.48063914426853654</v>
      </c>
      <c r="O80" s="351">
        <f>IF(O$27=0,0,O$27/MAE_fec!O$27)</f>
        <v>0.48230610541739277</v>
      </c>
      <c r="P80" s="351">
        <f>IF(P$27=0,0,P$27/MAE_fec!P$27)</f>
        <v>0.48165104884394211</v>
      </c>
      <c r="Q80" s="351">
        <f>IF(Q$27=0,0,Q$27/MAE_fec!Q$27)</f>
        <v>0.48225569893084269</v>
      </c>
      <c r="R80" s="351">
        <f>IF(R$27=0,0,R$27/MAE_fec!R$27)</f>
        <v>0.48140660257068607</v>
      </c>
      <c r="S80" s="351">
        <f>IF(S$27=0,0,S$27/MAE_fec!S$27)</f>
        <v>0.48367499106293677</v>
      </c>
      <c r="T80" s="351">
        <f>IF(T$27=0,0,T$27/MAE_fec!T$27)</f>
        <v>0.48541153459621267</v>
      </c>
      <c r="U80" s="351">
        <f>IF(U$27=0,0,U$27/MAE_fec!U$27)</f>
        <v>0.48878198898665065</v>
      </c>
      <c r="V80" s="351">
        <f>IF(V$27=0,0,V$27/MAE_fec!V$27)</f>
        <v>0.49011324675858231</v>
      </c>
      <c r="W80" s="351">
        <f>IF(W$27=0,0,W$27/MAE_fec!W$27)</f>
        <v>0.48936099137227895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0.66355971823354387</v>
      </c>
      <c r="C81" s="351">
        <f>IF(C$35=0,0,C$35/MAE_fec!C$35)</f>
        <v>0.66215280678938282</v>
      </c>
      <c r="D81" s="351">
        <f>IF(D$35=0,0,D$35/MAE_fec!D$35)</f>
        <v>0.66244798320930132</v>
      </c>
      <c r="E81" s="351">
        <f>IF(E$35=0,0,E$35/MAE_fec!E$35)</f>
        <v>0.66480815516921932</v>
      </c>
      <c r="F81" s="351">
        <f>IF(F$35=0,0,F$35/MAE_fec!F$35)</f>
        <v>0.66787591605698726</v>
      </c>
      <c r="G81" s="351">
        <f>IF(G$35=0,0,G$35/MAE_fec!G$35)</f>
        <v>0.66832676397388724</v>
      </c>
      <c r="H81" s="351">
        <f>IF(H$35=0,0,H$35/MAE_fec!H$35)</f>
        <v>0.66704830582569707</v>
      </c>
      <c r="I81" s="351">
        <f>IF(I$35=0,0,I$35/MAE_fec!I$35)</f>
        <v>0.67025082121974677</v>
      </c>
      <c r="J81" s="351">
        <f>IF(J$35=0,0,J$35/MAE_fec!J$35)</f>
        <v>0.66855298012191744</v>
      </c>
      <c r="K81" s="351">
        <f>IF(K$35=0,0,K$35/MAE_fec!K$35)</f>
        <v>0.67217720359016553</v>
      </c>
      <c r="L81" s="351">
        <f>IF(L$35=0,0,L$35/MAE_fec!L$35)</f>
        <v>0.67603001950974828</v>
      </c>
      <c r="M81" s="351">
        <f>IF(M$35=0,0,M$35/MAE_fec!M$35)</f>
        <v>0.6789153246435381</v>
      </c>
      <c r="N81" s="351">
        <f>IF(N$35=0,0,N$35/MAE_fec!N$35)</f>
        <v>0.6793203079658604</v>
      </c>
      <c r="O81" s="351">
        <f>IF(O$35=0,0,O$35/MAE_fec!O$35)</f>
        <v>0.67976203465200002</v>
      </c>
      <c r="P81" s="351">
        <f>IF(P$35=0,0,P$35/MAE_fec!P$35)</f>
        <v>0.67876165400721689</v>
      </c>
      <c r="Q81" s="351">
        <f>IF(Q$35=0,0,Q$35/MAE_fec!Q$35)</f>
        <v>0.67914785223038665</v>
      </c>
      <c r="R81" s="351">
        <f>IF(R$35=0,0,R$35/MAE_fec!R$35)</f>
        <v>0.67879292274244007</v>
      </c>
      <c r="S81" s="351">
        <f>IF(S$35=0,0,S$35/MAE_fec!S$35)</f>
        <v>0.68208603728825412</v>
      </c>
      <c r="T81" s="351">
        <f>IF(T$35=0,0,T$35/MAE_fec!T$35)</f>
        <v>0.68176735846679004</v>
      </c>
      <c r="U81" s="351">
        <f>IF(U$35=0,0,U$35/MAE_fec!U$35)</f>
        <v>0.69041232580663892</v>
      </c>
      <c r="V81" s="351">
        <f>IF(V$35=0,0,V$35/MAE_fec!V$35)</f>
        <v>0.69168022778906968</v>
      </c>
      <c r="W81" s="351">
        <f>IF(W$35=0,0,W$35/MAE_fec!W$35)</f>
        <v>0.68588656148595073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0.63592228292151853</v>
      </c>
      <c r="C82" s="351">
        <f>IF(C$46=0,0,C$46/MAE_fec!C$46)</f>
        <v>0.6359222829215182</v>
      </c>
      <c r="D82" s="351">
        <f>IF(D$46=0,0,D$46/MAE_fec!D$46)</f>
        <v>0.63592228292151853</v>
      </c>
      <c r="E82" s="351">
        <f>IF(E$46=0,0,E$46/MAE_fec!E$46)</f>
        <v>0.63592228292151842</v>
      </c>
      <c r="F82" s="351">
        <f>IF(F$46=0,0,F$46/MAE_fec!F$46)</f>
        <v>0.63592228292151853</v>
      </c>
      <c r="G82" s="351">
        <f>IF(G$46=0,0,G$46/MAE_fec!G$46)</f>
        <v>0.63592228292151842</v>
      </c>
      <c r="H82" s="351">
        <f>IF(H$46=0,0,H$46/MAE_fec!H$46)</f>
        <v>0.6359222829215182</v>
      </c>
      <c r="I82" s="351">
        <f>IF(I$46=0,0,I$46/MAE_fec!I$46)</f>
        <v>0.63592228292151842</v>
      </c>
      <c r="J82" s="351">
        <f>IF(J$46=0,0,J$46/MAE_fec!J$46)</f>
        <v>0.6359222829215182</v>
      </c>
      <c r="K82" s="351">
        <f>IF(K$46=0,0,K$46/MAE_fec!K$46)</f>
        <v>0.63592228292151842</v>
      </c>
      <c r="L82" s="351">
        <f>IF(L$46=0,0,L$46/MAE_fec!L$46)</f>
        <v>0.63592228292151842</v>
      </c>
      <c r="M82" s="351">
        <f>IF(M$46=0,0,M$46/MAE_fec!M$46)</f>
        <v>0.63592228292151853</v>
      </c>
      <c r="N82" s="351">
        <f>IF(N$46=0,0,N$46/MAE_fec!N$46)</f>
        <v>0.63592228292151864</v>
      </c>
      <c r="O82" s="351">
        <f>IF(O$46=0,0,O$46/MAE_fec!O$46)</f>
        <v>0.6359222829215182</v>
      </c>
      <c r="P82" s="351">
        <f>IF(P$46=0,0,P$46/MAE_fec!P$46)</f>
        <v>0.63592228292151853</v>
      </c>
      <c r="Q82" s="351">
        <f>IF(Q$46=0,0,Q$46/MAE_fec!Q$46)</f>
        <v>0.63592228292151842</v>
      </c>
      <c r="R82" s="351">
        <f>IF(R$46=0,0,R$46/MAE_fec!R$46)</f>
        <v>0.63592228292151842</v>
      </c>
      <c r="S82" s="351">
        <f>IF(S$46=0,0,S$46/MAE_fec!S$46)</f>
        <v>0.63592228292151831</v>
      </c>
      <c r="T82" s="351">
        <f>IF(T$46=0,0,T$46/MAE_fec!T$46)</f>
        <v>0.63592228292151853</v>
      </c>
      <c r="U82" s="351">
        <f>IF(U$46=0,0,U$46/MAE_fec!U$46)</f>
        <v>0.63592228292151831</v>
      </c>
      <c r="V82" s="351">
        <f>IF(V$46=0,0,V$46/MAE_fec!V$46)</f>
        <v>0.63592228292151853</v>
      </c>
      <c r="W82" s="351">
        <f>IF(W$46=0,0,W$46/MAE_fec!W$46)</f>
        <v>0.63592228292151842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0.58818268838805987</v>
      </c>
      <c r="C83" s="339">
        <f>IF(C$47=0,0,C$47/MAE_fec!C$47)</f>
        <v>0.58818268838805987</v>
      </c>
      <c r="D83" s="339">
        <f>IF(D$47=0,0,D$47/MAE_fec!D$47)</f>
        <v>0.58818268838805987</v>
      </c>
      <c r="E83" s="339">
        <f>IF(E$47=0,0,E$47/MAE_fec!E$47)</f>
        <v>0.58818268838805965</v>
      </c>
      <c r="F83" s="339">
        <f>IF(F$47=0,0,F$47/MAE_fec!F$47)</f>
        <v>0.58818268838805965</v>
      </c>
      <c r="G83" s="339">
        <f>IF(G$47=0,0,G$47/MAE_fec!G$47)</f>
        <v>0.58818268838805987</v>
      </c>
      <c r="H83" s="339">
        <f>IF(H$47=0,0,H$47/MAE_fec!H$47)</f>
        <v>0.58818268838805943</v>
      </c>
      <c r="I83" s="339">
        <f>IF(I$47=0,0,I$47/MAE_fec!I$47)</f>
        <v>0.58818268838805954</v>
      </c>
      <c r="J83" s="339">
        <f>IF(J$47=0,0,J$47/MAE_fec!J$47)</f>
        <v>0.58818268838805965</v>
      </c>
      <c r="K83" s="339">
        <f>IF(K$47=0,0,K$47/MAE_fec!K$47)</f>
        <v>0.58818268838805954</v>
      </c>
      <c r="L83" s="339">
        <f>IF(L$47=0,0,L$47/MAE_fec!L$47)</f>
        <v>0.58818268838805932</v>
      </c>
      <c r="M83" s="339">
        <f>IF(M$47=0,0,M$47/MAE_fec!M$47)</f>
        <v>0.58818268838805954</v>
      </c>
      <c r="N83" s="339">
        <f>IF(N$47=0,0,N$47/MAE_fec!N$47)</f>
        <v>0.58818268838805954</v>
      </c>
      <c r="O83" s="339">
        <f>IF(O$47=0,0,O$47/MAE_fec!O$47)</f>
        <v>0.58818268838805965</v>
      </c>
      <c r="P83" s="339">
        <f>IF(P$47=0,0,P$47/MAE_fec!P$47)</f>
        <v>0.58818268838805987</v>
      </c>
      <c r="Q83" s="339">
        <f>IF(Q$47=0,0,Q$47/MAE_fec!Q$47)</f>
        <v>0.58818268838805965</v>
      </c>
      <c r="R83" s="339">
        <f>IF(R$47=0,0,R$47/MAE_fec!R$47)</f>
        <v>0.58818268838805987</v>
      </c>
      <c r="S83" s="339">
        <f>IF(S$47=0,0,S$47/MAE_fec!S$47)</f>
        <v>0.58818268838805987</v>
      </c>
      <c r="T83" s="339">
        <f>IF(T$47=0,0,T$47/MAE_fec!T$47)</f>
        <v>0.58818268838805954</v>
      </c>
      <c r="U83" s="339">
        <f>IF(U$47=0,0,U$47/MAE_fec!U$47)</f>
        <v>0.58818268838805976</v>
      </c>
      <c r="V83" s="339">
        <f>IF(V$47=0,0,V$47/MAE_fec!V$47)</f>
        <v>0.58818268838805943</v>
      </c>
      <c r="W83" s="339">
        <f>IF(W$47=0,0,W$47/MAE_fec!W$47)</f>
        <v>0.58818268838805987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IT: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7636.4675658311207</v>
      </c>
      <c r="C5" s="225">
        <v>7811.6864879261193</v>
      </c>
      <c r="D5" s="225">
        <v>7786.5583840446743</v>
      </c>
      <c r="E5" s="225">
        <v>7721.6289836376718</v>
      </c>
      <c r="F5" s="225">
        <v>7306.7143593589117</v>
      </c>
      <c r="G5" s="225">
        <v>6976.6408231181031</v>
      </c>
      <c r="H5" s="225">
        <v>6862.0369827586319</v>
      </c>
      <c r="I5" s="225">
        <v>6782.0388735586203</v>
      </c>
      <c r="J5" s="225">
        <v>6722.8734434384742</v>
      </c>
      <c r="K5" s="225">
        <v>5217.701911559212</v>
      </c>
      <c r="L5" s="225">
        <v>5071.6468310389082</v>
      </c>
      <c r="M5" s="225">
        <v>4433.2284257984757</v>
      </c>
      <c r="N5" s="225">
        <v>4246.9666743584276</v>
      </c>
      <c r="O5" s="225">
        <v>4027.186621078823</v>
      </c>
      <c r="P5" s="225">
        <v>3999.8451826788369</v>
      </c>
      <c r="Q5" s="225">
        <v>4007.9717171988568</v>
      </c>
      <c r="R5" s="225">
        <v>4094.21152547871</v>
      </c>
      <c r="S5" s="225">
        <v>4120.2872629188623</v>
      </c>
      <c r="T5" s="225">
        <v>4019.185883879074</v>
      </c>
      <c r="U5" s="225">
        <v>3802.036585318825</v>
      </c>
      <c r="V5" s="225">
        <v>3504.2983268389162</v>
      </c>
      <c r="W5" s="225">
        <v>4063.052622599258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238.18963636175229</v>
      </c>
      <c r="C10" s="262">
        <v>240.800433285422</v>
      </c>
      <c r="D10" s="262">
        <v>238.08859712094059</v>
      </c>
      <c r="E10" s="262">
        <v>240.94140360628541</v>
      </c>
      <c r="F10" s="262">
        <v>227.10820110812031</v>
      </c>
      <c r="G10" s="262">
        <v>213.50984317290249</v>
      </c>
      <c r="H10" s="262">
        <v>204.5065104579997</v>
      </c>
      <c r="I10" s="262">
        <v>209.5649943491614</v>
      </c>
      <c r="J10" s="262">
        <v>204.97787189088899</v>
      </c>
      <c r="K10" s="262">
        <v>162.51895912499691</v>
      </c>
      <c r="L10" s="262">
        <v>159.58243096424769</v>
      </c>
      <c r="M10" s="262">
        <v>136.0114797538954</v>
      </c>
      <c r="N10" s="262">
        <v>130.36396254961031</v>
      </c>
      <c r="O10" s="262">
        <v>123.730005104684</v>
      </c>
      <c r="P10" s="262">
        <v>122.53229860643241</v>
      </c>
      <c r="Q10" s="262">
        <v>121.3171115596288</v>
      </c>
      <c r="R10" s="262">
        <v>123.7349969127031</v>
      </c>
      <c r="S10" s="262">
        <v>126.9141734056318</v>
      </c>
      <c r="T10" s="262">
        <v>122.5378535740878</v>
      </c>
      <c r="U10" s="262">
        <v>118.0445935373945</v>
      </c>
      <c r="V10" s="262">
        <v>109.3521133128191</v>
      </c>
      <c r="W10" s="262">
        <v>125.9532949686451</v>
      </c>
      <c r="DA10" s="68" t="s">
        <v>2643</v>
      </c>
    </row>
    <row r="11" spans="1:105" ht="12" customHeight="1" x14ac:dyDescent="0.25">
      <c r="A11" s="37" t="s">
        <v>160</v>
      </c>
      <c r="B11" s="228">
        <v>18.151415202382442</v>
      </c>
      <c r="C11" s="228">
        <v>18.21001517313254</v>
      </c>
      <c r="D11" s="228">
        <v>17.437360758654879</v>
      </c>
      <c r="E11" s="228">
        <v>20.645172494526271</v>
      </c>
      <c r="F11" s="228">
        <v>22.548520174383139</v>
      </c>
      <c r="G11" s="228">
        <v>18.442491179316761</v>
      </c>
      <c r="H11" s="228">
        <v>14.881172345165931</v>
      </c>
      <c r="I11" s="228">
        <v>19.822498245561011</v>
      </c>
      <c r="J11" s="228">
        <v>18.028661176019931</v>
      </c>
      <c r="K11" s="228">
        <v>16.07471998791317</v>
      </c>
      <c r="L11" s="228">
        <v>19.037088063009811</v>
      </c>
      <c r="M11" s="228">
        <v>13.691330132213549</v>
      </c>
      <c r="N11" s="228">
        <v>9.8144301480959886</v>
      </c>
      <c r="O11" s="228">
        <v>10.684661187991169</v>
      </c>
      <c r="P11" s="228">
        <v>12.142139598511569</v>
      </c>
      <c r="Q11" s="228">
        <v>12.59268550295274</v>
      </c>
      <c r="R11" s="228">
        <v>12.97176028223984</v>
      </c>
      <c r="S11" s="228">
        <v>12.1760244895627</v>
      </c>
      <c r="T11" s="228">
        <v>13.844905249739099</v>
      </c>
      <c r="U11" s="228">
        <v>13.16471185432961</v>
      </c>
      <c r="V11" s="228">
        <v>12.878347980821751</v>
      </c>
      <c r="W11" s="228">
        <v>13.43783665588809</v>
      </c>
      <c r="DA11" s="69" t="s">
        <v>2644</v>
      </c>
    </row>
    <row r="12" spans="1:105" ht="12" customHeight="1" x14ac:dyDescent="0.25">
      <c r="A12" s="37" t="s">
        <v>162</v>
      </c>
      <c r="B12" s="228">
        <v>220.03822115936981</v>
      </c>
      <c r="C12" s="228">
        <v>222.5904181122894</v>
      </c>
      <c r="D12" s="228">
        <v>220.65123636228569</v>
      </c>
      <c r="E12" s="228">
        <v>220.29623111175911</v>
      </c>
      <c r="F12" s="228">
        <v>204.55968093373721</v>
      </c>
      <c r="G12" s="228">
        <v>195.06735199358579</v>
      </c>
      <c r="H12" s="228">
        <v>189.6253381128337</v>
      </c>
      <c r="I12" s="228">
        <v>189.74249610360039</v>
      </c>
      <c r="J12" s="228">
        <v>186.94921071486911</v>
      </c>
      <c r="K12" s="228">
        <v>146.44423913708371</v>
      </c>
      <c r="L12" s="228">
        <v>140.54534290123789</v>
      </c>
      <c r="M12" s="228">
        <v>122.32014962168179</v>
      </c>
      <c r="N12" s="228">
        <v>120.5495324015144</v>
      </c>
      <c r="O12" s="228">
        <v>113.0453439166928</v>
      </c>
      <c r="P12" s="228">
        <v>110.3901590079208</v>
      </c>
      <c r="Q12" s="228">
        <v>108.72442605667609</v>
      </c>
      <c r="R12" s="228">
        <v>110.7632366304633</v>
      </c>
      <c r="S12" s="228">
        <v>114.73814891606909</v>
      </c>
      <c r="T12" s="228">
        <v>108.69294832434871</v>
      </c>
      <c r="U12" s="228">
        <v>104.87988168306489</v>
      </c>
      <c r="V12" s="228">
        <v>96.473765331997384</v>
      </c>
      <c r="W12" s="228">
        <v>112.515458312757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1856.4546477498011</v>
      </c>
      <c r="C16" s="263">
        <f t="shared" si="0"/>
        <v>1901.863559523337</v>
      </c>
      <c r="D16" s="263">
        <f t="shared" si="0"/>
        <v>1887.374268651324</v>
      </c>
      <c r="E16" s="263">
        <f t="shared" si="0"/>
        <v>1860.336551892241</v>
      </c>
      <c r="F16" s="263">
        <f t="shared" si="0"/>
        <v>1743.8673605091681</v>
      </c>
      <c r="G16" s="263">
        <f t="shared" si="0"/>
        <v>1644.1512411080321</v>
      </c>
      <c r="H16" s="263">
        <f t="shared" si="0"/>
        <v>1605.3707497532321</v>
      </c>
      <c r="I16" s="263">
        <f t="shared" si="0"/>
        <v>1586.288554238799</v>
      </c>
      <c r="J16" s="263">
        <f t="shared" si="0"/>
        <v>1581.8447820085551</v>
      </c>
      <c r="K16" s="263">
        <f t="shared" si="0"/>
        <v>1210.490660716933</v>
      </c>
      <c r="L16" s="263">
        <f t="shared" si="0"/>
        <v>1135.8629430694641</v>
      </c>
      <c r="M16" s="263">
        <f t="shared" si="0"/>
        <v>961.24418473935611</v>
      </c>
      <c r="N16" s="263">
        <f t="shared" si="0"/>
        <v>929.0014913848878</v>
      </c>
      <c r="O16" s="263">
        <f t="shared" si="0"/>
        <v>872.72749355281746</v>
      </c>
      <c r="P16" s="263">
        <f t="shared" si="0"/>
        <v>868.98090806588175</v>
      </c>
      <c r="Q16" s="263">
        <f t="shared" si="0"/>
        <v>869.11051571405596</v>
      </c>
      <c r="R16" s="263">
        <f t="shared" si="0"/>
        <v>892.60420150427262</v>
      </c>
      <c r="S16" s="263">
        <f t="shared" si="0"/>
        <v>890.66410645126223</v>
      </c>
      <c r="T16" s="263">
        <f t="shared" si="0"/>
        <v>859.71510212002715</v>
      </c>
      <c r="U16" s="263">
        <f t="shared" si="0"/>
        <v>815.37464322439121</v>
      </c>
      <c r="V16" s="263">
        <f t="shared" si="0"/>
        <v>747.594174854313</v>
      </c>
      <c r="W16" s="263">
        <f t="shared" si="0"/>
        <v>856.3652130405294</v>
      </c>
      <c r="DA16" s="70"/>
    </row>
    <row r="17" spans="1:105" ht="12" customHeight="1" x14ac:dyDescent="0.25">
      <c r="A17" s="60" t="s">
        <v>2558</v>
      </c>
      <c r="B17" s="331">
        <v>1856.4546477498011</v>
      </c>
      <c r="C17" s="331">
        <v>1901.863559523337</v>
      </c>
      <c r="D17" s="331">
        <v>1887.374268651324</v>
      </c>
      <c r="E17" s="331">
        <v>1860.336551892241</v>
      </c>
      <c r="F17" s="331">
        <v>1743.8673605091681</v>
      </c>
      <c r="G17" s="331">
        <v>1644.1512411080321</v>
      </c>
      <c r="H17" s="331">
        <v>1605.3707497532321</v>
      </c>
      <c r="I17" s="331">
        <v>1586.288554238799</v>
      </c>
      <c r="J17" s="331">
        <v>1581.8447820085551</v>
      </c>
      <c r="K17" s="331">
        <v>1210.490660716933</v>
      </c>
      <c r="L17" s="331">
        <v>1135.8629430694641</v>
      </c>
      <c r="M17" s="331">
        <v>961.24418473935611</v>
      </c>
      <c r="N17" s="331">
        <v>929.0014913848878</v>
      </c>
      <c r="O17" s="331">
        <v>872.72749355281746</v>
      </c>
      <c r="P17" s="331">
        <v>868.98090806588175</v>
      </c>
      <c r="Q17" s="331">
        <v>869.11051571405596</v>
      </c>
      <c r="R17" s="331">
        <v>892.60420150427262</v>
      </c>
      <c r="S17" s="331">
        <v>890.66410645126223</v>
      </c>
      <c r="T17" s="331">
        <v>859.71510212002715</v>
      </c>
      <c r="U17" s="331">
        <v>815.37464322439121</v>
      </c>
      <c r="V17" s="331">
        <v>747.594174854313</v>
      </c>
      <c r="W17" s="331">
        <v>856.3652130405294</v>
      </c>
      <c r="DA17" s="72" t="s">
        <v>2649</v>
      </c>
    </row>
    <row r="18" spans="1:105" ht="12" customHeight="1" x14ac:dyDescent="0.25">
      <c r="A18" s="59" t="s">
        <v>30</v>
      </c>
      <c r="B18" s="232">
        <v>85.256824666478465</v>
      </c>
      <c r="C18" s="232">
        <v>80.630893753753696</v>
      </c>
      <c r="D18" s="232">
        <v>59.992044490941772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73.771540801976727</v>
      </c>
      <c r="C19" s="232">
        <v>72.914069357024175</v>
      </c>
      <c r="D19" s="232">
        <v>65.810076861849168</v>
      </c>
      <c r="E19" s="232">
        <v>63.857978734760493</v>
      </c>
      <c r="F19" s="232">
        <v>61.084669012599157</v>
      </c>
      <c r="G19" s="232">
        <v>59.77286257504241</v>
      </c>
      <c r="H19" s="232">
        <v>60.383403467706373</v>
      </c>
      <c r="I19" s="232">
        <v>61.049369301961178</v>
      </c>
      <c r="J19" s="232">
        <v>48.887833855930893</v>
      </c>
      <c r="K19" s="232">
        <v>44.511433579683008</v>
      </c>
      <c r="L19" s="232">
        <v>55.666519672799083</v>
      </c>
      <c r="M19" s="232">
        <v>41.804971040860522</v>
      </c>
      <c r="N19" s="232">
        <v>35.701443872949937</v>
      </c>
      <c r="O19" s="232">
        <v>31.479921145838631</v>
      </c>
      <c r="P19" s="232">
        <v>23.795015277103939</v>
      </c>
      <c r="Q19" s="232">
        <v>26.863666840761208</v>
      </c>
      <c r="R19" s="232">
        <v>26.99585275156506</v>
      </c>
      <c r="S19" s="232">
        <v>31.421379481071639</v>
      </c>
      <c r="T19" s="232">
        <v>31.89395528613003</v>
      </c>
      <c r="U19" s="232">
        <v>33.611325942837723</v>
      </c>
      <c r="V19" s="232">
        <v>26.262206777300001</v>
      </c>
      <c r="W19" s="232">
        <v>20.85491905255935</v>
      </c>
      <c r="DA19" s="71" t="s">
        <v>2651</v>
      </c>
    </row>
    <row r="20" spans="1:105" ht="12" customHeight="1" x14ac:dyDescent="0.25">
      <c r="A20" s="59" t="s">
        <v>160</v>
      </c>
      <c r="B20" s="232">
        <v>98.690213097254272</v>
      </c>
      <c r="C20" s="232">
        <v>97.735876244055433</v>
      </c>
      <c r="D20" s="232">
        <v>93.744471863845845</v>
      </c>
      <c r="E20" s="232">
        <v>113.15392354030359</v>
      </c>
      <c r="F20" s="232">
        <v>125.55228924117159</v>
      </c>
      <c r="G20" s="232">
        <v>103.43545246947571</v>
      </c>
      <c r="H20" s="232">
        <v>82.783137894879886</v>
      </c>
      <c r="I20" s="232">
        <v>113.0631601794678</v>
      </c>
      <c r="J20" s="232">
        <v>101.2728961032501</v>
      </c>
      <c r="K20" s="232">
        <v>93.213073777580405</v>
      </c>
      <c r="L20" s="232">
        <v>114.9973746973284</v>
      </c>
      <c r="M20" s="232">
        <v>83.908822267504604</v>
      </c>
      <c r="N20" s="232">
        <v>59.835503501971829</v>
      </c>
      <c r="O20" s="232">
        <v>65.644247451678311</v>
      </c>
      <c r="P20" s="232">
        <v>74.422346185362358</v>
      </c>
      <c r="Q20" s="232">
        <v>76.802734254980237</v>
      </c>
      <c r="R20" s="232">
        <v>78.757587219618685</v>
      </c>
      <c r="S20" s="232">
        <v>75.129861103766444</v>
      </c>
      <c r="T20" s="232">
        <v>85.569333604139743</v>
      </c>
      <c r="U20" s="232">
        <v>82.224332162911367</v>
      </c>
      <c r="V20" s="232">
        <v>80.971159318054944</v>
      </c>
      <c r="W20" s="232">
        <v>85.088254225077591</v>
      </c>
      <c r="DA20" s="71" t="s">
        <v>2652</v>
      </c>
    </row>
    <row r="21" spans="1:105" ht="12" customHeight="1" x14ac:dyDescent="0.25">
      <c r="A21" s="59" t="s">
        <v>70</v>
      </c>
      <c r="B21" s="232">
        <v>402.37651850240582</v>
      </c>
      <c r="C21" s="232">
        <v>455.90663940206957</v>
      </c>
      <c r="D21" s="232">
        <v>481.59118556793089</v>
      </c>
      <c r="E21" s="232">
        <v>475.90519608409852</v>
      </c>
      <c r="F21" s="232">
        <v>418.22278538960711</v>
      </c>
      <c r="G21" s="232">
        <v>386.89984808132709</v>
      </c>
      <c r="H21" s="232">
        <v>407.32895063198691</v>
      </c>
      <c r="I21" s="232">
        <v>329.92665517462802</v>
      </c>
      <c r="J21" s="232">
        <v>381.52908998850052</v>
      </c>
      <c r="K21" s="232">
        <v>223.57452344321359</v>
      </c>
      <c r="L21" s="232">
        <v>116.20652389284891</v>
      </c>
      <c r="M21" s="232">
        <v>85.877903672237977</v>
      </c>
      <c r="N21" s="232">
        <v>98.511840762978466</v>
      </c>
      <c r="O21" s="232">
        <v>81.077181471414704</v>
      </c>
      <c r="P21" s="232">
        <v>94.153418504430064</v>
      </c>
      <c r="Q21" s="232">
        <v>102.33431174916841</v>
      </c>
      <c r="R21" s="232">
        <v>114.3556583361395</v>
      </c>
      <c r="S21" s="232">
        <v>76.142772774312434</v>
      </c>
      <c r="T21" s="232">
        <v>70.468006276005639</v>
      </c>
      <c r="U21" s="232">
        <v>44.478827012787967</v>
      </c>
      <c r="V21" s="232">
        <v>33.792898469321628</v>
      </c>
      <c r="W21" s="232">
        <v>37.97522512089165</v>
      </c>
      <c r="DA21" s="71" t="s">
        <v>2653</v>
      </c>
    </row>
    <row r="22" spans="1:105" ht="12" customHeight="1" x14ac:dyDescent="0.25">
      <c r="A22" s="59" t="s">
        <v>162</v>
      </c>
      <c r="B22" s="232">
        <v>1196.3595506816851</v>
      </c>
      <c r="C22" s="232">
        <v>1194.6760807664341</v>
      </c>
      <c r="D22" s="232">
        <v>1186.2364898667561</v>
      </c>
      <c r="E22" s="232">
        <v>1207.419453533078</v>
      </c>
      <c r="F22" s="232">
        <v>1139.0076168657899</v>
      </c>
      <c r="G22" s="232">
        <v>1094.043077982187</v>
      </c>
      <c r="H22" s="232">
        <v>1054.875257758659</v>
      </c>
      <c r="I22" s="232">
        <v>1082.249369582742</v>
      </c>
      <c r="J22" s="232">
        <v>1050.154962060873</v>
      </c>
      <c r="K22" s="232">
        <v>849.19162991645589</v>
      </c>
      <c r="L22" s="232">
        <v>848.99252480648772</v>
      </c>
      <c r="M22" s="232">
        <v>749.65248775875307</v>
      </c>
      <c r="N22" s="232">
        <v>734.95270324698754</v>
      </c>
      <c r="O22" s="232">
        <v>694.52614348388579</v>
      </c>
      <c r="P22" s="232">
        <v>676.61012809898534</v>
      </c>
      <c r="Q22" s="232">
        <v>663.10980286914605</v>
      </c>
      <c r="R22" s="232">
        <v>672.49510319694946</v>
      </c>
      <c r="S22" s="232">
        <v>707.97009309211171</v>
      </c>
      <c r="T22" s="232">
        <v>671.78380695375176</v>
      </c>
      <c r="U22" s="232">
        <v>655.06015810585416</v>
      </c>
      <c r="V22" s="232">
        <v>606.56791028963642</v>
      </c>
      <c r="W22" s="232">
        <v>712.44681464200073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783.54246249035737</v>
      </c>
      <c r="C24" s="263">
        <f t="shared" si="1"/>
        <v>797.19063613524258</v>
      </c>
      <c r="D24" s="263">
        <f t="shared" si="1"/>
        <v>803.38746215799301</v>
      </c>
      <c r="E24" s="263">
        <f t="shared" si="1"/>
        <v>813.22905908829512</v>
      </c>
      <c r="F24" s="263">
        <f t="shared" si="1"/>
        <v>791.27241846850222</v>
      </c>
      <c r="G24" s="263">
        <f t="shared" si="1"/>
        <v>772.16578956561978</v>
      </c>
      <c r="H24" s="263">
        <f t="shared" si="1"/>
        <v>766.07180593844112</v>
      </c>
      <c r="I24" s="263">
        <f t="shared" si="1"/>
        <v>762.72909927789988</v>
      </c>
      <c r="J24" s="263">
        <f t="shared" si="1"/>
        <v>747.94989290777562</v>
      </c>
      <c r="K24" s="263">
        <f t="shared" si="1"/>
        <v>597.30264709976507</v>
      </c>
      <c r="L24" s="263">
        <f t="shared" si="1"/>
        <v>612.83067374158486</v>
      </c>
      <c r="M24" s="263">
        <f t="shared" si="1"/>
        <v>567.461150007735</v>
      </c>
      <c r="N24" s="263">
        <f t="shared" si="1"/>
        <v>541.1011071114167</v>
      </c>
      <c r="O24" s="263">
        <f t="shared" si="1"/>
        <v>518.22698806263884</v>
      </c>
      <c r="P24" s="263">
        <f t="shared" si="1"/>
        <v>511.48255570972361</v>
      </c>
      <c r="Q24" s="263">
        <f t="shared" si="1"/>
        <v>515.42212268112326</v>
      </c>
      <c r="R24" s="263">
        <f t="shared" si="1"/>
        <v>523.91935380114649</v>
      </c>
      <c r="S24" s="263">
        <f t="shared" si="1"/>
        <v>538.08239898820796</v>
      </c>
      <c r="T24" s="263">
        <f t="shared" si="1"/>
        <v>530.1930763874899</v>
      </c>
      <c r="U24" s="263">
        <f t="shared" si="1"/>
        <v>528.16284262784416</v>
      </c>
      <c r="V24" s="263">
        <f t="shared" si="1"/>
        <v>493.51860504124181</v>
      </c>
      <c r="W24" s="263">
        <f t="shared" si="1"/>
        <v>558.035358677673</v>
      </c>
      <c r="DA24" s="70"/>
    </row>
    <row r="25" spans="1:105" ht="12" customHeight="1" x14ac:dyDescent="0.25">
      <c r="A25" s="60" t="s">
        <v>2568</v>
      </c>
      <c r="B25" s="264">
        <v>783.54246249035737</v>
      </c>
      <c r="C25" s="264">
        <v>797.19063613524258</v>
      </c>
      <c r="D25" s="264">
        <v>803.38746215799301</v>
      </c>
      <c r="E25" s="264">
        <v>813.22905908829512</v>
      </c>
      <c r="F25" s="264">
        <v>791.27241846850222</v>
      </c>
      <c r="G25" s="264">
        <v>772.16578956561978</v>
      </c>
      <c r="H25" s="264">
        <v>766.07180593844112</v>
      </c>
      <c r="I25" s="264">
        <v>762.72909927789988</v>
      </c>
      <c r="J25" s="264">
        <v>747.94989290777562</v>
      </c>
      <c r="K25" s="264">
        <v>597.30264709976507</v>
      </c>
      <c r="L25" s="264">
        <v>612.83067374158486</v>
      </c>
      <c r="M25" s="264">
        <v>567.461150007735</v>
      </c>
      <c r="N25" s="264">
        <v>541.1011071114167</v>
      </c>
      <c r="O25" s="264">
        <v>518.22698806263884</v>
      </c>
      <c r="P25" s="264">
        <v>511.48255570972361</v>
      </c>
      <c r="Q25" s="264">
        <v>515.42212268112326</v>
      </c>
      <c r="R25" s="264">
        <v>523.91935380114649</v>
      </c>
      <c r="S25" s="264">
        <v>538.08239898820796</v>
      </c>
      <c r="T25" s="264">
        <v>530.1930763874899</v>
      </c>
      <c r="U25" s="264">
        <v>528.16284262784416</v>
      </c>
      <c r="V25" s="264">
        <v>493.51860504124181</v>
      </c>
      <c r="W25" s="264">
        <v>558.035358677673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2652.0780682139998</v>
      </c>
      <c r="C27" s="263">
        <f t="shared" si="2"/>
        <v>2716.9479421761948</v>
      </c>
      <c r="D27" s="263">
        <f t="shared" si="2"/>
        <v>2696.2489552161778</v>
      </c>
      <c r="E27" s="263">
        <f t="shared" si="2"/>
        <v>2657.6236455603439</v>
      </c>
      <c r="F27" s="263">
        <f t="shared" si="2"/>
        <v>2491.2390864416689</v>
      </c>
      <c r="G27" s="263">
        <f t="shared" si="2"/>
        <v>2348.7874872971879</v>
      </c>
      <c r="H27" s="263">
        <f t="shared" si="2"/>
        <v>2293.3867853617598</v>
      </c>
      <c r="I27" s="263">
        <f t="shared" si="2"/>
        <v>2266.1265060554279</v>
      </c>
      <c r="J27" s="263">
        <f t="shared" si="2"/>
        <v>2259.7782600122209</v>
      </c>
      <c r="K27" s="263">
        <f t="shared" si="2"/>
        <v>1729.2723724527621</v>
      </c>
      <c r="L27" s="263">
        <f t="shared" si="2"/>
        <v>1622.661347242092</v>
      </c>
      <c r="M27" s="263">
        <f t="shared" si="2"/>
        <v>1373.2059781990799</v>
      </c>
      <c r="N27" s="263">
        <f t="shared" si="2"/>
        <v>1327.144987692697</v>
      </c>
      <c r="O27" s="263">
        <f t="shared" si="2"/>
        <v>1246.75356221831</v>
      </c>
      <c r="P27" s="263">
        <f t="shared" si="2"/>
        <v>1241.401297236974</v>
      </c>
      <c r="Q27" s="263">
        <f t="shared" si="2"/>
        <v>1241.5864510200799</v>
      </c>
      <c r="R27" s="263">
        <f t="shared" si="2"/>
        <v>1275.1488592918181</v>
      </c>
      <c r="S27" s="263">
        <f t="shared" si="2"/>
        <v>1272.377294930375</v>
      </c>
      <c r="T27" s="263">
        <f t="shared" si="2"/>
        <v>1228.1644316000391</v>
      </c>
      <c r="U27" s="263">
        <f t="shared" si="2"/>
        <v>1164.820918891988</v>
      </c>
      <c r="V27" s="263">
        <f t="shared" si="2"/>
        <v>1067.9916783633039</v>
      </c>
      <c r="W27" s="263">
        <f t="shared" si="2"/>
        <v>1223.378875772185</v>
      </c>
      <c r="DA27" s="70"/>
    </row>
    <row r="28" spans="1:105" ht="12" customHeight="1" x14ac:dyDescent="0.25">
      <c r="A28" s="60" t="s">
        <v>2573</v>
      </c>
      <c r="B28" s="331">
        <v>2652.0780682139998</v>
      </c>
      <c r="C28" s="331">
        <v>2716.9479421761948</v>
      </c>
      <c r="D28" s="331">
        <v>2696.2489552161778</v>
      </c>
      <c r="E28" s="331">
        <v>2657.6236455603439</v>
      </c>
      <c r="F28" s="331">
        <v>2491.2390864416689</v>
      </c>
      <c r="G28" s="331">
        <v>2348.7874872971879</v>
      </c>
      <c r="H28" s="331">
        <v>2293.3867853617598</v>
      </c>
      <c r="I28" s="331">
        <v>2266.1265060554279</v>
      </c>
      <c r="J28" s="331">
        <v>2259.7782600122209</v>
      </c>
      <c r="K28" s="331">
        <v>1729.2723724527621</v>
      </c>
      <c r="L28" s="331">
        <v>1622.661347242092</v>
      </c>
      <c r="M28" s="331">
        <v>1373.2059781990799</v>
      </c>
      <c r="N28" s="331">
        <v>1327.144987692697</v>
      </c>
      <c r="O28" s="331">
        <v>1246.75356221831</v>
      </c>
      <c r="P28" s="331">
        <v>1241.401297236974</v>
      </c>
      <c r="Q28" s="331">
        <v>1241.5864510200799</v>
      </c>
      <c r="R28" s="331">
        <v>1275.1488592918181</v>
      </c>
      <c r="S28" s="331">
        <v>1272.377294930375</v>
      </c>
      <c r="T28" s="331">
        <v>1228.1644316000391</v>
      </c>
      <c r="U28" s="331">
        <v>1164.820918891988</v>
      </c>
      <c r="V28" s="331">
        <v>1067.9916783633039</v>
      </c>
      <c r="W28" s="331">
        <v>1223.378875772185</v>
      </c>
      <c r="DA28" s="72" t="s">
        <v>2658</v>
      </c>
    </row>
    <row r="29" spans="1:105" ht="12" customHeight="1" x14ac:dyDescent="0.25">
      <c r="A29" s="59" t="s">
        <v>30</v>
      </c>
      <c r="B29" s="232">
        <v>121.7954638092549</v>
      </c>
      <c r="C29" s="232">
        <v>115.186991076791</v>
      </c>
      <c r="D29" s="232">
        <v>85.702920701345406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105.3879154313953</v>
      </c>
      <c r="C30" s="232">
        <v>104.1629562243203</v>
      </c>
      <c r="D30" s="232">
        <v>94.014395516927422</v>
      </c>
      <c r="E30" s="232">
        <v>91.225683906800697</v>
      </c>
      <c r="F30" s="232">
        <v>87.263812875141653</v>
      </c>
      <c r="G30" s="232">
        <v>85.38980367863202</v>
      </c>
      <c r="H30" s="232">
        <v>86.262004953866224</v>
      </c>
      <c r="I30" s="232">
        <v>87.213384717087393</v>
      </c>
      <c r="J30" s="232">
        <v>69.839762651329835</v>
      </c>
      <c r="K30" s="232">
        <v>63.587762256690048</v>
      </c>
      <c r="L30" s="232">
        <v>79.523599532570131</v>
      </c>
      <c r="M30" s="232">
        <v>59.721387201229312</v>
      </c>
      <c r="N30" s="232">
        <v>51.002062675642769</v>
      </c>
      <c r="O30" s="232">
        <v>44.971315922626601</v>
      </c>
      <c r="P30" s="232">
        <v>33.992878967291347</v>
      </c>
      <c r="Q30" s="232">
        <v>38.376666915373157</v>
      </c>
      <c r="R30" s="232">
        <v>38.565503930807232</v>
      </c>
      <c r="S30" s="232">
        <v>44.887684972959491</v>
      </c>
      <c r="T30" s="232">
        <v>45.562793265900027</v>
      </c>
      <c r="U30" s="232">
        <v>48.016179918339603</v>
      </c>
      <c r="V30" s="232">
        <v>37.517438253285718</v>
      </c>
      <c r="W30" s="232">
        <v>29.79274150365622</v>
      </c>
      <c r="DA30" s="71" t="s">
        <v>2660</v>
      </c>
    </row>
    <row r="31" spans="1:105" ht="12" customHeight="1" x14ac:dyDescent="0.25">
      <c r="A31" s="59" t="s">
        <v>160</v>
      </c>
      <c r="B31" s="232">
        <v>140.9860187103632</v>
      </c>
      <c r="C31" s="232">
        <v>139.62268034865059</v>
      </c>
      <c r="D31" s="232">
        <v>133.92067409120841</v>
      </c>
      <c r="E31" s="232">
        <v>161.6484622004337</v>
      </c>
      <c r="F31" s="232">
        <v>179.36041320167371</v>
      </c>
      <c r="G31" s="232">
        <v>147.7649320992511</v>
      </c>
      <c r="H31" s="232">
        <v>118.2616255641141</v>
      </c>
      <c r="I31" s="232">
        <v>161.5188002563826</v>
      </c>
      <c r="J31" s="232">
        <v>144.67556586178591</v>
      </c>
      <c r="K31" s="232">
        <v>133.1615339679721</v>
      </c>
      <c r="L31" s="232">
        <v>164.28196385332629</v>
      </c>
      <c r="M31" s="232">
        <v>119.86974609643509</v>
      </c>
      <c r="N31" s="232">
        <v>85.479290717102614</v>
      </c>
      <c r="O31" s="232">
        <v>93.77749635954045</v>
      </c>
      <c r="P31" s="232">
        <v>106.3176374076605</v>
      </c>
      <c r="Q31" s="232">
        <v>109.7181917928289</v>
      </c>
      <c r="R31" s="232">
        <v>112.51083888516951</v>
      </c>
      <c r="S31" s="232">
        <v>107.3283730053806</v>
      </c>
      <c r="T31" s="232">
        <v>122.2419051487711</v>
      </c>
      <c r="U31" s="232">
        <v>117.46333166130201</v>
      </c>
      <c r="V31" s="232">
        <v>115.67308474007849</v>
      </c>
      <c r="W31" s="232">
        <v>121.554648892968</v>
      </c>
      <c r="DA31" s="71" t="s">
        <v>2661</v>
      </c>
    </row>
    <row r="32" spans="1:105" ht="12" customHeight="1" x14ac:dyDescent="0.25">
      <c r="A32" s="59" t="s">
        <v>70</v>
      </c>
      <c r="B32" s="232">
        <v>574.82359786057964</v>
      </c>
      <c r="C32" s="232">
        <v>651.29519914581374</v>
      </c>
      <c r="D32" s="232">
        <v>687.98740795418735</v>
      </c>
      <c r="E32" s="232">
        <v>679.86456583442646</v>
      </c>
      <c r="F32" s="232">
        <v>597.46112198515289</v>
      </c>
      <c r="G32" s="232">
        <v>552.71406868761028</v>
      </c>
      <c r="H32" s="232">
        <v>581.89850090283835</v>
      </c>
      <c r="I32" s="232">
        <v>471.32379310661162</v>
      </c>
      <c r="J32" s="232">
        <v>545.04155712642944</v>
      </c>
      <c r="K32" s="232">
        <v>319.39217634744818</v>
      </c>
      <c r="L32" s="232">
        <v>166.00931984692701</v>
      </c>
      <c r="M32" s="232">
        <v>122.6827195317685</v>
      </c>
      <c r="N32" s="232">
        <v>140.73120108996929</v>
      </c>
      <c r="O32" s="232">
        <v>115.8245449591638</v>
      </c>
      <c r="P32" s="232">
        <v>134.50488357775731</v>
      </c>
      <c r="Q32" s="232">
        <v>146.19187392738351</v>
      </c>
      <c r="R32" s="232">
        <v>163.36522619448499</v>
      </c>
      <c r="S32" s="232">
        <v>108.7753896775892</v>
      </c>
      <c r="T32" s="232">
        <v>100.6685803942938</v>
      </c>
      <c r="U32" s="232">
        <v>63.541181446839957</v>
      </c>
      <c r="V32" s="232">
        <v>48.275569241888057</v>
      </c>
      <c r="W32" s="232">
        <v>54.250321601273797</v>
      </c>
      <c r="DA32" s="71" t="s">
        <v>2662</v>
      </c>
    </row>
    <row r="33" spans="1:105" ht="12" customHeight="1" x14ac:dyDescent="0.25">
      <c r="A33" s="59" t="s">
        <v>162</v>
      </c>
      <c r="B33" s="232">
        <v>1709.0850724024069</v>
      </c>
      <c r="C33" s="232">
        <v>1706.6801153806191</v>
      </c>
      <c r="D33" s="232">
        <v>1694.623556952509</v>
      </c>
      <c r="E33" s="232">
        <v>1724.884933618684</v>
      </c>
      <c r="F33" s="232">
        <v>1627.1537383797011</v>
      </c>
      <c r="G33" s="232">
        <v>1562.9186828316949</v>
      </c>
      <c r="H33" s="232">
        <v>1506.9646539409421</v>
      </c>
      <c r="I33" s="232">
        <v>1546.070527975347</v>
      </c>
      <c r="J33" s="232">
        <v>1500.2213743726761</v>
      </c>
      <c r="K33" s="232">
        <v>1213.1308998806519</v>
      </c>
      <c r="L33" s="232">
        <v>1212.8464640092679</v>
      </c>
      <c r="M33" s="232">
        <v>1070.9321253696471</v>
      </c>
      <c r="N33" s="232">
        <v>1049.932433209982</v>
      </c>
      <c r="O33" s="232">
        <v>992.18020497697967</v>
      </c>
      <c r="P33" s="232">
        <v>966.58589728426477</v>
      </c>
      <c r="Q33" s="232">
        <v>947.29971838449444</v>
      </c>
      <c r="R33" s="232">
        <v>960.70729028135645</v>
      </c>
      <c r="S33" s="232">
        <v>1011.385847274445</v>
      </c>
      <c r="T33" s="232">
        <v>959.69115279107405</v>
      </c>
      <c r="U33" s="232">
        <v>935.80022586550604</v>
      </c>
      <c r="V33" s="232">
        <v>866.52558612805217</v>
      </c>
      <c r="W33" s="232">
        <v>1017.7811637742871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2106.2027510152102</v>
      </c>
      <c r="C35" s="263">
        <v>2154.883916805923</v>
      </c>
      <c r="D35" s="263">
        <v>2161.4591008982388</v>
      </c>
      <c r="E35" s="263">
        <v>2149.4983234905062</v>
      </c>
      <c r="F35" s="263">
        <v>2053.2272928314519</v>
      </c>
      <c r="G35" s="263">
        <v>1998.02646197436</v>
      </c>
      <c r="H35" s="263">
        <v>1992.701131247198</v>
      </c>
      <c r="I35" s="263">
        <v>1957.3297196373319</v>
      </c>
      <c r="J35" s="263">
        <v>1928.3226366190329</v>
      </c>
      <c r="K35" s="263">
        <v>1518.1172721647549</v>
      </c>
      <c r="L35" s="263">
        <v>1540.709436021519</v>
      </c>
      <c r="M35" s="263">
        <v>1395.3056330984091</v>
      </c>
      <c r="N35" s="263">
        <v>1319.3551256198159</v>
      </c>
      <c r="O35" s="263">
        <v>1265.748572140373</v>
      </c>
      <c r="P35" s="263">
        <v>1255.4481230598251</v>
      </c>
      <c r="Q35" s="263">
        <v>1260.5355162239689</v>
      </c>
      <c r="R35" s="263">
        <v>1278.80411396877</v>
      </c>
      <c r="S35" s="263">
        <v>1292.2492891433851</v>
      </c>
      <c r="T35" s="263">
        <v>1278.57542019743</v>
      </c>
      <c r="U35" s="263">
        <v>1175.633587037207</v>
      </c>
      <c r="V35" s="263">
        <v>1085.8417552672381</v>
      </c>
      <c r="W35" s="263">
        <v>1299.3198801402259</v>
      </c>
      <c r="DA35" s="70" t="s">
        <v>2665</v>
      </c>
    </row>
    <row r="36" spans="1:105" ht="12" customHeight="1" x14ac:dyDescent="0.25">
      <c r="A36" s="46" t="s">
        <v>30</v>
      </c>
      <c r="B36" s="231">
        <v>88.143386876794196</v>
      </c>
      <c r="C36" s="231">
        <v>83.434384137011762</v>
      </c>
      <c r="D36" s="231">
        <v>63.338276493371751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76.269242806582056</v>
      </c>
      <c r="C38" s="231">
        <v>75.449250138610253</v>
      </c>
      <c r="D38" s="231">
        <v>69.480826661195465</v>
      </c>
      <c r="E38" s="231">
        <v>68.416562598375748</v>
      </c>
      <c r="F38" s="231">
        <v>66.44401907222948</v>
      </c>
      <c r="G38" s="231">
        <v>66.727184226272627</v>
      </c>
      <c r="H38" s="231">
        <v>68.147092538388321</v>
      </c>
      <c r="I38" s="231">
        <v>69.432170260910823</v>
      </c>
      <c r="J38" s="231">
        <v>55.428479212702953</v>
      </c>
      <c r="K38" s="231">
        <v>51.543854643604988</v>
      </c>
      <c r="L38" s="231">
        <v>67.991779834591867</v>
      </c>
      <c r="M38" s="231">
        <v>55.214041757862972</v>
      </c>
      <c r="N38" s="231">
        <v>46.816143931363612</v>
      </c>
      <c r="O38" s="231">
        <v>42.555388171504127</v>
      </c>
      <c r="P38" s="231">
        <v>32.192680515581557</v>
      </c>
      <c r="Q38" s="231">
        <v>36.350615763840118</v>
      </c>
      <c r="R38" s="231">
        <v>36.029592837599438</v>
      </c>
      <c r="S38" s="231">
        <v>42.697560785939949</v>
      </c>
      <c r="T38" s="231">
        <v>44.452527167945327</v>
      </c>
      <c r="U38" s="231">
        <v>45.602084218788242</v>
      </c>
      <c r="V38" s="231">
        <v>35.913155529387289</v>
      </c>
      <c r="W38" s="231">
        <v>30.178139043771498</v>
      </c>
      <c r="DA38" s="73" t="s">
        <v>2668</v>
      </c>
    </row>
    <row r="39" spans="1:105" ht="12" customHeight="1" x14ac:dyDescent="0.25">
      <c r="A39" s="46" t="s">
        <v>160</v>
      </c>
      <c r="B39" s="231">
        <v>102.0315929899369</v>
      </c>
      <c r="C39" s="231">
        <v>101.134097154099</v>
      </c>
      <c r="D39" s="231">
        <v>98.973344366250146</v>
      </c>
      <c r="E39" s="231">
        <v>121.2315617646215</v>
      </c>
      <c r="F39" s="231">
        <v>136.5677973827089</v>
      </c>
      <c r="G39" s="231">
        <v>115.4697331718628</v>
      </c>
      <c r="H39" s="231">
        <v>93.426833115785385</v>
      </c>
      <c r="I39" s="231">
        <v>128.58807023851199</v>
      </c>
      <c r="J39" s="231">
        <v>114.82207685886711</v>
      </c>
      <c r="K39" s="231">
        <v>107.9399322664873</v>
      </c>
      <c r="L39" s="231">
        <v>140.45922446625369</v>
      </c>
      <c r="M39" s="231">
        <v>110.8228304237508</v>
      </c>
      <c r="N39" s="231">
        <v>78.463704552755416</v>
      </c>
      <c r="O39" s="231">
        <v>88.739626080725401</v>
      </c>
      <c r="P39" s="231">
        <v>100.68725680839221</v>
      </c>
      <c r="Q39" s="231">
        <v>103.9257484491644</v>
      </c>
      <c r="R39" s="231">
        <v>105.1125825328885</v>
      </c>
      <c r="S39" s="231">
        <v>102.09169248122031</v>
      </c>
      <c r="T39" s="231">
        <v>119.2631359972833</v>
      </c>
      <c r="U39" s="231">
        <v>111.5576614413723</v>
      </c>
      <c r="V39" s="231">
        <v>110.72678936096121</v>
      </c>
      <c r="W39" s="231">
        <v>123.1270742660132</v>
      </c>
      <c r="DA39" s="73" t="s">
        <v>2669</v>
      </c>
    </row>
    <row r="40" spans="1:105" ht="12" customHeight="1" x14ac:dyDescent="0.25">
      <c r="A40" s="46" t="s">
        <v>70</v>
      </c>
      <c r="B40" s="231">
        <v>415.99988363676459</v>
      </c>
      <c r="C40" s="231">
        <v>471.75825433183343</v>
      </c>
      <c r="D40" s="231">
        <v>508.45334455767733</v>
      </c>
      <c r="E40" s="231">
        <v>509.87830000100507</v>
      </c>
      <c r="F40" s="231">
        <v>454.9161545450371</v>
      </c>
      <c r="G40" s="231">
        <v>431.91402131071982</v>
      </c>
      <c r="H40" s="231">
        <v>459.70054846491081</v>
      </c>
      <c r="I40" s="231">
        <v>375.22948979854073</v>
      </c>
      <c r="J40" s="231">
        <v>432.57341480478658</v>
      </c>
      <c r="K40" s="231">
        <v>258.89736212922782</v>
      </c>
      <c r="L40" s="231">
        <v>141.93609434014269</v>
      </c>
      <c r="M40" s="231">
        <v>113.4235006358965</v>
      </c>
      <c r="N40" s="231">
        <v>129.18089622693171</v>
      </c>
      <c r="O40" s="231">
        <v>109.6022735693425</v>
      </c>
      <c r="P40" s="231">
        <v>127.3817598377213</v>
      </c>
      <c r="Q40" s="231">
        <v>138.47384528335081</v>
      </c>
      <c r="R40" s="231">
        <v>152.62299162925589</v>
      </c>
      <c r="S40" s="231">
        <v>103.46810746802829</v>
      </c>
      <c r="T40" s="231">
        <v>98.215506209646264</v>
      </c>
      <c r="U40" s="231">
        <v>60.346539700326531</v>
      </c>
      <c r="V40" s="231">
        <v>46.211258208755602</v>
      </c>
      <c r="W40" s="231">
        <v>54.952101277811018</v>
      </c>
      <c r="DA40" s="73" t="s">
        <v>2670</v>
      </c>
    </row>
    <row r="41" spans="1:105" ht="12" customHeight="1" x14ac:dyDescent="0.25">
      <c r="A41" s="46" t="s">
        <v>34</v>
      </c>
      <c r="B41" s="231">
        <v>186.89364143994499</v>
      </c>
      <c r="C41" s="231">
        <v>186.89364143994521</v>
      </c>
      <c r="D41" s="231">
        <v>168.8110041599659</v>
      </c>
      <c r="E41" s="231">
        <v>156.35925647992579</v>
      </c>
      <c r="F41" s="231">
        <v>156.3592564799614</v>
      </c>
      <c r="G41" s="231">
        <v>162.58512563992471</v>
      </c>
      <c r="H41" s="231">
        <v>180.92268287993721</v>
      </c>
      <c r="I41" s="231">
        <v>153.22497227994629</v>
      </c>
      <c r="J41" s="231">
        <v>134.84471579994781</v>
      </c>
      <c r="K41" s="231">
        <v>116.37956915996929</v>
      </c>
      <c r="L41" s="231">
        <v>153.35230283993931</v>
      </c>
      <c r="M41" s="231">
        <v>125.7394730399173</v>
      </c>
      <c r="N41" s="231">
        <v>101.1335968799291</v>
      </c>
      <c r="O41" s="231">
        <v>85.972514759952716</v>
      </c>
      <c r="P41" s="231">
        <v>79.789085999956328</v>
      </c>
      <c r="Q41" s="231">
        <v>67.337338319963237</v>
      </c>
      <c r="R41" s="231">
        <v>70.344042479957338</v>
      </c>
      <c r="S41" s="231">
        <v>64.245753359965903</v>
      </c>
      <c r="T41" s="231">
        <v>61.196359319972743</v>
      </c>
      <c r="U41" s="231">
        <v>53.021868839965357</v>
      </c>
      <c r="V41" s="231">
        <v>47.164289759968717</v>
      </c>
      <c r="W41" s="231">
        <v>60.115431239978449</v>
      </c>
      <c r="DA41" s="73" t="s">
        <v>2671</v>
      </c>
    </row>
    <row r="42" spans="1:105" ht="12" customHeight="1" x14ac:dyDescent="0.25">
      <c r="A42" s="46" t="s">
        <v>162</v>
      </c>
      <c r="B42" s="231">
        <v>1236.8650032651881</v>
      </c>
      <c r="C42" s="231">
        <v>1236.2142896044229</v>
      </c>
      <c r="D42" s="231">
        <v>1252.4023046597781</v>
      </c>
      <c r="E42" s="231">
        <v>1293.612642646578</v>
      </c>
      <c r="F42" s="231">
        <v>1238.9400653515149</v>
      </c>
      <c r="G42" s="231">
        <v>1221.33039762558</v>
      </c>
      <c r="H42" s="231">
        <v>1190.503974248177</v>
      </c>
      <c r="I42" s="231">
        <v>1230.8550170594219</v>
      </c>
      <c r="J42" s="231">
        <v>1190.653949942729</v>
      </c>
      <c r="K42" s="231">
        <v>983.35655396546588</v>
      </c>
      <c r="L42" s="231">
        <v>1036.970034540592</v>
      </c>
      <c r="M42" s="231">
        <v>990.10578724098173</v>
      </c>
      <c r="N42" s="231">
        <v>963.76078402883604</v>
      </c>
      <c r="O42" s="231">
        <v>938.87876955884803</v>
      </c>
      <c r="P42" s="231">
        <v>915.39733989817387</v>
      </c>
      <c r="Q42" s="231">
        <v>897.28814000766022</v>
      </c>
      <c r="R42" s="231">
        <v>897.53507608907887</v>
      </c>
      <c r="S42" s="231">
        <v>962.03911424824025</v>
      </c>
      <c r="T42" s="231">
        <v>936.30556830259081</v>
      </c>
      <c r="U42" s="231">
        <v>888.75126643676515</v>
      </c>
      <c r="V42" s="231">
        <v>829.47209600817587</v>
      </c>
      <c r="W42" s="231">
        <v>1030.947134312652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17.15982839999063</v>
      </c>
      <c r="R44" s="231">
        <v>17.159828399989589</v>
      </c>
      <c r="S44" s="231">
        <v>17.7070607999906</v>
      </c>
      <c r="T44" s="231">
        <v>19.14232319999147</v>
      </c>
      <c r="U44" s="231">
        <v>16.35416639998931</v>
      </c>
      <c r="V44" s="231">
        <v>16.35416639998915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0.99999999999999978</v>
      </c>
      <c r="H51" s="234">
        <f t="shared" si="3"/>
        <v>0.99999999999999978</v>
      </c>
      <c r="I51" s="234">
        <f t="shared" si="3"/>
        <v>1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1</v>
      </c>
      <c r="V51" s="234">
        <f t="shared" si="3"/>
        <v>0.99999999999999989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3.1191075495104095E-2</v>
      </c>
      <c r="C56" s="302">
        <f t="shared" si="8"/>
        <v>3.0825665323052507E-2</v>
      </c>
      <c r="D56" s="302">
        <f t="shared" si="8"/>
        <v>3.057687175489553E-2</v>
      </c>
      <c r="E56" s="302">
        <f t="shared" si="8"/>
        <v>3.120344219035211E-2</v>
      </c>
      <c r="F56" s="302">
        <f t="shared" si="8"/>
        <v>3.1082123912128227E-2</v>
      </c>
      <c r="G56" s="302">
        <f t="shared" si="8"/>
        <v>3.0603530923565235E-2</v>
      </c>
      <c r="H56" s="302">
        <f t="shared" si="8"/>
        <v>2.980259520195493E-2</v>
      </c>
      <c r="I56" s="302">
        <f t="shared" si="8"/>
        <v>3.0899998990893431E-2</v>
      </c>
      <c r="J56" s="302">
        <f t="shared" si="8"/>
        <v>3.0489622274675932E-2</v>
      </c>
      <c r="K56" s="302">
        <f t="shared" si="8"/>
        <v>3.1147612853266886E-2</v>
      </c>
      <c r="L56" s="302">
        <f t="shared" si="8"/>
        <v>3.1465604029758086E-2</v>
      </c>
      <c r="M56" s="302">
        <f t="shared" si="8"/>
        <v>3.0680007139356497E-2</v>
      </c>
      <c r="N56" s="302">
        <f t="shared" si="8"/>
        <v>3.0695781847476792E-2</v>
      </c>
      <c r="O56" s="302">
        <f t="shared" si="8"/>
        <v>3.0723682994243405E-2</v>
      </c>
      <c r="P56" s="302">
        <f t="shared" si="8"/>
        <v>3.0634260330138132E-2</v>
      </c>
      <c r="Q56" s="302">
        <f t="shared" si="8"/>
        <v>3.0268954004599731E-2</v>
      </c>
      <c r="R56" s="302">
        <f t="shared" si="8"/>
        <v>3.0221935565050113E-2</v>
      </c>
      <c r="S56" s="302">
        <f t="shared" si="8"/>
        <v>3.0802263363483115E-2</v>
      </c>
      <c r="T56" s="302">
        <f t="shared" si="8"/>
        <v>3.0488227495420468E-2</v>
      </c>
      <c r="U56" s="302">
        <f t="shared" si="8"/>
        <v>3.1047726892795197E-2</v>
      </c>
      <c r="V56" s="302">
        <f t="shared" si="8"/>
        <v>3.1205138122889543E-2</v>
      </c>
      <c r="W56" s="302">
        <f t="shared" si="8"/>
        <v>3.0999671101495346E-2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0.24310384765547713</v>
      </c>
      <c r="C57" s="303">
        <f t="shared" si="9"/>
        <v>0.24346388740291752</v>
      </c>
      <c r="D57" s="303">
        <f t="shared" si="9"/>
        <v>0.24238876478711258</v>
      </c>
      <c r="E57" s="303">
        <f t="shared" si="9"/>
        <v>0.24092540004632979</v>
      </c>
      <c r="F57" s="303">
        <f t="shared" si="9"/>
        <v>0.23866642032824373</v>
      </c>
      <c r="G57" s="303">
        <f t="shared" si="9"/>
        <v>0.235665169354842</v>
      </c>
      <c r="H57" s="303">
        <f t="shared" si="9"/>
        <v>0.23394959161351697</v>
      </c>
      <c r="I57" s="303">
        <f t="shared" si="9"/>
        <v>0.23389552667167973</v>
      </c>
      <c r="J57" s="303">
        <f t="shared" si="9"/>
        <v>0.23529295848227455</v>
      </c>
      <c r="K57" s="303">
        <f t="shared" si="9"/>
        <v>0.23199689848805499</v>
      </c>
      <c r="L57" s="303">
        <f t="shared" si="9"/>
        <v>0.22396333595586482</v>
      </c>
      <c r="M57" s="303">
        <f t="shared" si="9"/>
        <v>0.21682712741476318</v>
      </c>
      <c r="N57" s="303">
        <f t="shared" si="9"/>
        <v>0.21874470948732566</v>
      </c>
      <c r="O57" s="303">
        <f t="shared" si="9"/>
        <v>0.21670897717648527</v>
      </c>
      <c r="P57" s="303">
        <f t="shared" si="9"/>
        <v>0.2172536356729424</v>
      </c>
      <c r="Q57" s="303">
        <f t="shared" si="9"/>
        <v>0.21684547123537867</v>
      </c>
      <c r="R57" s="303">
        <f t="shared" si="9"/>
        <v>0.21801614204578892</v>
      </c>
      <c r="S57" s="303">
        <f t="shared" si="9"/>
        <v>0.21616553643405553</v>
      </c>
      <c r="T57" s="303">
        <f t="shared" si="9"/>
        <v>0.21390279697396886</v>
      </c>
      <c r="U57" s="303">
        <f t="shared" si="9"/>
        <v>0.21445733751560334</v>
      </c>
      <c r="V57" s="303">
        <f t="shared" si="9"/>
        <v>0.21333633872681354</v>
      </c>
      <c r="W57" s="303">
        <f t="shared" si="9"/>
        <v>0.2107689199685252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0.24310384765547713</v>
      </c>
      <c r="C58" s="304">
        <f t="shared" si="10"/>
        <v>0.24346388740291752</v>
      </c>
      <c r="D58" s="304">
        <f t="shared" si="10"/>
        <v>0.24238876478711258</v>
      </c>
      <c r="E58" s="304">
        <f t="shared" si="10"/>
        <v>0.24092540004632979</v>
      </c>
      <c r="F58" s="304">
        <f t="shared" si="10"/>
        <v>0.23866642032824373</v>
      </c>
      <c r="G58" s="304">
        <f t="shared" si="10"/>
        <v>0.235665169354842</v>
      </c>
      <c r="H58" s="304">
        <f t="shared" si="10"/>
        <v>0.23394959161351697</v>
      </c>
      <c r="I58" s="304">
        <f t="shared" si="10"/>
        <v>0.23389552667167973</v>
      </c>
      <c r="J58" s="304">
        <f t="shared" si="10"/>
        <v>0.23529295848227455</v>
      </c>
      <c r="K58" s="304">
        <f t="shared" si="10"/>
        <v>0.23199689848805499</v>
      </c>
      <c r="L58" s="304">
        <f t="shared" si="10"/>
        <v>0.22396333595586482</v>
      </c>
      <c r="M58" s="304">
        <f t="shared" si="10"/>
        <v>0.21682712741476318</v>
      </c>
      <c r="N58" s="304">
        <f t="shared" si="10"/>
        <v>0.21874470948732566</v>
      </c>
      <c r="O58" s="304">
        <f t="shared" si="10"/>
        <v>0.21670897717648527</v>
      </c>
      <c r="P58" s="304">
        <f t="shared" si="10"/>
        <v>0.2172536356729424</v>
      </c>
      <c r="Q58" s="304">
        <f t="shared" si="10"/>
        <v>0.21684547123537867</v>
      </c>
      <c r="R58" s="304">
        <f t="shared" si="10"/>
        <v>0.21801614204578892</v>
      </c>
      <c r="S58" s="304">
        <f t="shared" si="10"/>
        <v>0.21616553643405553</v>
      </c>
      <c r="T58" s="304">
        <f t="shared" si="10"/>
        <v>0.21390279697396886</v>
      </c>
      <c r="U58" s="304">
        <f t="shared" si="10"/>
        <v>0.21445733751560334</v>
      </c>
      <c r="V58" s="304">
        <f t="shared" si="10"/>
        <v>0.21333633872681354</v>
      </c>
      <c r="W58" s="304">
        <f t="shared" si="10"/>
        <v>0.2107689199685252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0.10260535460089784</v>
      </c>
      <c r="C60" s="303">
        <f t="shared" si="12"/>
        <v>0.10205102795246514</v>
      </c>
      <c r="D60" s="303">
        <f t="shared" si="12"/>
        <v>0.10317619447947668</v>
      </c>
      <c r="E60" s="303">
        <f t="shared" si="12"/>
        <v>0.10531832865986544</v>
      </c>
      <c r="F60" s="303">
        <f t="shared" si="12"/>
        <v>0.10829387595465387</v>
      </c>
      <c r="G60" s="303">
        <f t="shared" si="12"/>
        <v>0.11067873624896057</v>
      </c>
      <c r="H60" s="303">
        <f t="shared" si="12"/>
        <v>0.11163912521358488</v>
      </c>
      <c r="I60" s="303">
        <f t="shared" si="12"/>
        <v>0.11246309752832284</v>
      </c>
      <c r="J60" s="303">
        <f t="shared" si="12"/>
        <v>0.1112544954475939</v>
      </c>
      <c r="K60" s="303">
        <f t="shared" si="12"/>
        <v>0.1144761922440434</v>
      </c>
      <c r="L60" s="303">
        <f t="shared" si="12"/>
        <v>0.12083465078660628</v>
      </c>
      <c r="M60" s="303">
        <f t="shared" si="12"/>
        <v>0.12800178459234901</v>
      </c>
      <c r="N60" s="303">
        <f t="shared" si="12"/>
        <v>0.1274088422634394</v>
      </c>
      <c r="O60" s="303">
        <f t="shared" si="12"/>
        <v>0.12868213887833527</v>
      </c>
      <c r="P60" s="303">
        <f t="shared" si="12"/>
        <v>0.1278755882664353</v>
      </c>
      <c r="Q60" s="303">
        <f t="shared" si="12"/>
        <v>0.12859924147402621</v>
      </c>
      <c r="R60" s="303">
        <f t="shared" si="12"/>
        <v>0.12796587341439031</v>
      </c>
      <c r="S60" s="303">
        <f t="shared" si="12"/>
        <v>0.13059341852951867</v>
      </c>
      <c r="T60" s="303">
        <f t="shared" si="12"/>
        <v>0.13191554003861591</v>
      </c>
      <c r="U60" s="303">
        <f t="shared" si="12"/>
        <v>0.13891577073910621</v>
      </c>
      <c r="V60" s="303">
        <f t="shared" si="12"/>
        <v>0.1408323604361689</v>
      </c>
      <c r="W60" s="303">
        <f t="shared" si="12"/>
        <v>0.13734386691764797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0.10260535460089784</v>
      </c>
      <c r="C61" s="304">
        <f t="shared" si="13"/>
        <v>0.10205102795246514</v>
      </c>
      <c r="D61" s="304">
        <f t="shared" si="13"/>
        <v>0.10317619447947668</v>
      </c>
      <c r="E61" s="304">
        <f t="shared" si="13"/>
        <v>0.10531832865986544</v>
      </c>
      <c r="F61" s="304">
        <f t="shared" si="13"/>
        <v>0.10829387595465387</v>
      </c>
      <c r="G61" s="304">
        <f t="shared" si="13"/>
        <v>0.11067873624896057</v>
      </c>
      <c r="H61" s="304">
        <f t="shared" si="13"/>
        <v>0.11163912521358488</v>
      </c>
      <c r="I61" s="304">
        <f t="shared" si="13"/>
        <v>0.11246309752832284</v>
      </c>
      <c r="J61" s="304">
        <f t="shared" si="13"/>
        <v>0.1112544954475939</v>
      </c>
      <c r="K61" s="304">
        <f t="shared" si="13"/>
        <v>0.1144761922440434</v>
      </c>
      <c r="L61" s="304">
        <f t="shared" si="13"/>
        <v>0.12083465078660628</v>
      </c>
      <c r="M61" s="304">
        <f t="shared" si="13"/>
        <v>0.12800178459234901</v>
      </c>
      <c r="N61" s="304">
        <f t="shared" si="13"/>
        <v>0.1274088422634394</v>
      </c>
      <c r="O61" s="304">
        <f t="shared" si="13"/>
        <v>0.12868213887833527</v>
      </c>
      <c r="P61" s="304">
        <f t="shared" si="13"/>
        <v>0.1278755882664353</v>
      </c>
      <c r="Q61" s="304">
        <f t="shared" si="13"/>
        <v>0.12859924147402621</v>
      </c>
      <c r="R61" s="304">
        <f t="shared" si="13"/>
        <v>0.12796587341439031</v>
      </c>
      <c r="S61" s="304">
        <f t="shared" si="13"/>
        <v>0.13059341852951867</v>
      </c>
      <c r="T61" s="304">
        <f t="shared" si="13"/>
        <v>0.13191554003861591</v>
      </c>
      <c r="U61" s="304">
        <f t="shared" si="13"/>
        <v>0.13891577073910621</v>
      </c>
      <c r="V61" s="304">
        <f t="shared" si="13"/>
        <v>0.1408323604361689</v>
      </c>
      <c r="W61" s="304">
        <f t="shared" si="13"/>
        <v>0.13734386691764797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0.3472912109363957</v>
      </c>
      <c r="C63" s="303">
        <f t="shared" si="15"/>
        <v>0.34780555343273922</v>
      </c>
      <c r="D63" s="303">
        <f t="shared" si="15"/>
        <v>0.34626966398158948</v>
      </c>
      <c r="E63" s="303">
        <f t="shared" si="15"/>
        <v>0.34417914292332824</v>
      </c>
      <c r="F63" s="303">
        <f t="shared" si="15"/>
        <v>0.34095202904034821</v>
      </c>
      <c r="G63" s="303">
        <f t="shared" si="15"/>
        <v>0.33666452764977417</v>
      </c>
      <c r="H63" s="303">
        <f t="shared" si="15"/>
        <v>0.33421370230502417</v>
      </c>
      <c r="I63" s="303">
        <f t="shared" si="15"/>
        <v>0.33413646667382829</v>
      </c>
      <c r="J63" s="303">
        <f t="shared" si="15"/>
        <v>0.33613279783182071</v>
      </c>
      <c r="K63" s="303">
        <f t="shared" si="15"/>
        <v>0.33142414069722154</v>
      </c>
      <c r="L63" s="303">
        <f t="shared" si="15"/>
        <v>0.31994762279409267</v>
      </c>
      <c r="M63" s="303">
        <f t="shared" si="15"/>
        <v>0.30975303916394736</v>
      </c>
      <c r="N63" s="303">
        <f t="shared" si="15"/>
        <v>0.31249244212475097</v>
      </c>
      <c r="O63" s="303">
        <f t="shared" si="15"/>
        <v>0.30958425310926452</v>
      </c>
      <c r="P63" s="303">
        <f t="shared" si="15"/>
        <v>0.31036233667563201</v>
      </c>
      <c r="Q63" s="303">
        <f t="shared" si="15"/>
        <v>0.30977924462196954</v>
      </c>
      <c r="R63" s="303">
        <f t="shared" si="15"/>
        <v>0.31145163149398419</v>
      </c>
      <c r="S63" s="303">
        <f t="shared" si="15"/>
        <v>0.30880790919150797</v>
      </c>
      <c r="T63" s="303">
        <f t="shared" si="15"/>
        <v>0.30557542424852702</v>
      </c>
      <c r="U63" s="303">
        <f t="shared" si="15"/>
        <v>0.30636762502229059</v>
      </c>
      <c r="V63" s="303">
        <f t="shared" si="15"/>
        <v>0.30476619818116207</v>
      </c>
      <c r="W63" s="303">
        <f t="shared" si="15"/>
        <v>0.30109845709789318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0.3472912109363957</v>
      </c>
      <c r="C64" s="304">
        <f t="shared" si="16"/>
        <v>0.34780555343273922</v>
      </c>
      <c r="D64" s="304">
        <f t="shared" si="16"/>
        <v>0.34626966398158948</v>
      </c>
      <c r="E64" s="304">
        <f t="shared" si="16"/>
        <v>0.34417914292332824</v>
      </c>
      <c r="F64" s="304">
        <f t="shared" si="16"/>
        <v>0.34095202904034821</v>
      </c>
      <c r="G64" s="304">
        <f t="shared" si="16"/>
        <v>0.33666452764977417</v>
      </c>
      <c r="H64" s="304">
        <f t="shared" si="16"/>
        <v>0.33421370230502417</v>
      </c>
      <c r="I64" s="304">
        <f t="shared" si="16"/>
        <v>0.33413646667382829</v>
      </c>
      <c r="J64" s="304">
        <f t="shared" si="16"/>
        <v>0.33613279783182071</v>
      </c>
      <c r="K64" s="304">
        <f t="shared" si="16"/>
        <v>0.33142414069722154</v>
      </c>
      <c r="L64" s="304">
        <f t="shared" si="16"/>
        <v>0.31994762279409267</v>
      </c>
      <c r="M64" s="304">
        <f t="shared" si="16"/>
        <v>0.30975303916394736</v>
      </c>
      <c r="N64" s="304">
        <f t="shared" si="16"/>
        <v>0.31249244212475097</v>
      </c>
      <c r="O64" s="304">
        <f t="shared" si="16"/>
        <v>0.30958425310926452</v>
      </c>
      <c r="P64" s="304">
        <f t="shared" si="16"/>
        <v>0.31036233667563201</v>
      </c>
      <c r="Q64" s="304">
        <f t="shared" si="16"/>
        <v>0.30977924462196954</v>
      </c>
      <c r="R64" s="304">
        <f t="shared" si="16"/>
        <v>0.31145163149398419</v>
      </c>
      <c r="S64" s="304">
        <f t="shared" si="16"/>
        <v>0.30880790919150797</v>
      </c>
      <c r="T64" s="304">
        <f t="shared" si="16"/>
        <v>0.30557542424852702</v>
      </c>
      <c r="U64" s="304">
        <f t="shared" si="16"/>
        <v>0.30636762502229059</v>
      </c>
      <c r="V64" s="304">
        <f t="shared" si="16"/>
        <v>0.30476619818116207</v>
      </c>
      <c r="W64" s="304">
        <f t="shared" si="16"/>
        <v>0.30109845709789318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0.27580851131212525</v>
      </c>
      <c r="C66" s="303">
        <f t="shared" si="18"/>
        <v>0.27585386588882566</v>
      </c>
      <c r="D66" s="303">
        <f t="shared" si="18"/>
        <v>0.27758850499692572</v>
      </c>
      <c r="E66" s="303">
        <f t="shared" si="18"/>
        <v>0.27837368618012442</v>
      </c>
      <c r="F66" s="303">
        <f t="shared" si="18"/>
        <v>0.28100555076462591</v>
      </c>
      <c r="G66" s="303">
        <f t="shared" si="18"/>
        <v>0.28638803582285788</v>
      </c>
      <c r="H66" s="303">
        <f t="shared" si="18"/>
        <v>0.29039498566591887</v>
      </c>
      <c r="I66" s="303">
        <f t="shared" si="18"/>
        <v>0.28860491013527567</v>
      </c>
      <c r="J66" s="303">
        <f t="shared" si="18"/>
        <v>0.28683012596363483</v>
      </c>
      <c r="K66" s="303">
        <f t="shared" si="18"/>
        <v>0.29095515571741315</v>
      </c>
      <c r="L66" s="303">
        <f t="shared" si="18"/>
        <v>0.30378878643367807</v>
      </c>
      <c r="M66" s="303">
        <f t="shared" si="18"/>
        <v>0.31473804168958391</v>
      </c>
      <c r="N66" s="303">
        <f t="shared" si="18"/>
        <v>0.31065822427700723</v>
      </c>
      <c r="O66" s="303">
        <f t="shared" si="18"/>
        <v>0.31430094784167162</v>
      </c>
      <c r="P66" s="303">
        <f t="shared" si="18"/>
        <v>0.31387417905485215</v>
      </c>
      <c r="Q66" s="303">
        <f t="shared" si="18"/>
        <v>0.31450708866402588</v>
      </c>
      <c r="R66" s="303">
        <f t="shared" si="18"/>
        <v>0.31234441748078651</v>
      </c>
      <c r="S66" s="303">
        <f t="shared" si="18"/>
        <v>0.31363087248143467</v>
      </c>
      <c r="T66" s="303">
        <f t="shared" si="18"/>
        <v>0.31811801124346772</v>
      </c>
      <c r="U66" s="303">
        <f t="shared" si="18"/>
        <v>0.30921153983020461</v>
      </c>
      <c r="V66" s="303">
        <f t="shared" si="18"/>
        <v>0.30985996453296583</v>
      </c>
      <c r="W66" s="303">
        <f t="shared" si="18"/>
        <v>0.31978908491443842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1.6166035623336512</v>
      </c>
      <c r="C72" s="322">
        <f>IF(C$5=0,0,C$5/MAE_fec!C$5)</f>
        <v>1.6229692518506738</v>
      </c>
      <c r="D72" s="322">
        <f>IF(D$5=0,0,D$5/MAE_fec!D$5)</f>
        <v>1.5973587940527336</v>
      </c>
      <c r="E72" s="322">
        <f>IF(E$5=0,0,E$5/MAE_fec!E$5)</f>
        <v>1.5614725917546697</v>
      </c>
      <c r="F72" s="322">
        <f>IF(F$5=0,0,F$5/MAE_fec!F$5)</f>
        <v>1.5001721779200936</v>
      </c>
      <c r="G72" s="322">
        <f>IF(G$5=0,0,G$5/MAE_fec!G$5)</f>
        <v>1.4553221235868217</v>
      </c>
      <c r="H72" s="322">
        <f>IF(H$5=0,0,H$5/MAE_fec!H$5)</f>
        <v>1.4322686137554281</v>
      </c>
      <c r="I72" s="322">
        <f>IF(I$5=0,0,I$5/MAE_fec!I$5)</f>
        <v>1.4274768257631001</v>
      </c>
      <c r="J72" s="322">
        <f>IF(J$5=0,0,J$5/MAE_fec!J$5)</f>
        <v>1.4443466532984435</v>
      </c>
      <c r="K72" s="322">
        <f>IF(K$5=0,0,K$5/MAE_fec!K$5)</f>
        <v>1.3970168861950689</v>
      </c>
      <c r="L72" s="322">
        <f>IF(L$5=0,0,L$5/MAE_fec!L$5)</f>
        <v>1.3015845276698681</v>
      </c>
      <c r="M72" s="322">
        <f>IF(M$5=0,0,M$5/MAE_fec!M$5)</f>
        <v>1.2050792721577834</v>
      </c>
      <c r="N72" s="322">
        <f>IF(N$5=0,0,N$5/MAE_fec!N$5)</f>
        <v>1.2171267938884831</v>
      </c>
      <c r="O72" s="322">
        <f>IF(O$5=0,0,O$5/MAE_fec!O$5)</f>
        <v>1.1999542320819967</v>
      </c>
      <c r="P72" s="322">
        <f>IF(P$5=0,0,P$5/MAE_fec!P$5)</f>
        <v>1.2066178097548887</v>
      </c>
      <c r="Q72" s="322">
        <f>IF(Q$5=0,0,Q$5/MAE_fec!Q$5)</f>
        <v>1.1939978131982056</v>
      </c>
      <c r="R72" s="322">
        <f>IF(R$5=0,0,R$5/MAE_fec!R$5)</f>
        <v>1.2010580874579617</v>
      </c>
      <c r="S72" s="322">
        <f>IF(S$5=0,0,S$5/MAE_fec!S$5)</f>
        <v>1.1766767607500863</v>
      </c>
      <c r="T72" s="322">
        <f>IF(T$5=0,0,T$5/MAE_fec!T$5)</f>
        <v>1.1559319951348672</v>
      </c>
      <c r="U72" s="322">
        <f>IF(U$5=0,0,U$5/MAE_fec!U$5)</f>
        <v>1.0876072008298991</v>
      </c>
      <c r="V72" s="322">
        <f>IF(V$5=0,0,V$5/MAE_fec!V$5)</f>
        <v>1.0689523220949071</v>
      </c>
      <c r="W72" s="322">
        <f>IF(W$5=0,0,W$5/MAE_fec!W$5)</f>
        <v>1.1031818334452868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1.8068720555604292</v>
      </c>
      <c r="C77" s="334">
        <f>IF(C$10=0,0,C$10/MAE_fec!C$10)</f>
        <v>1.7975892302605498</v>
      </c>
      <c r="D77" s="334">
        <f>IF(D$10=0,0,D$10/MAE_fec!D$10)</f>
        <v>1.7617589536302718</v>
      </c>
      <c r="E77" s="334">
        <f>IF(E$10=0,0,E$10/MAE_fec!E$10)</f>
        <v>1.7552898139517439</v>
      </c>
      <c r="F77" s="334">
        <f>IF(F$10=0,0,F$10/MAE_fec!F$10)</f>
        <v>1.6932044936488537</v>
      </c>
      <c r="G77" s="334">
        <f>IF(G$10=0,0,G$10/MAE_fec!G$10)</f>
        <v>1.626787445787836</v>
      </c>
      <c r="H77" s="334">
        <f>IF(H$10=0,0,H$10/MAE_fec!H$10)</f>
        <v>1.5696661004814074</v>
      </c>
      <c r="I77" s="334">
        <f>IF(I$10=0,0,I$10/MAE_fec!I$10)</f>
        <v>1.6104251384084982</v>
      </c>
      <c r="J77" s="334">
        <f>IF(J$10=0,0,J$10/MAE_fec!J$10)</f>
        <v>1.6097884857558449</v>
      </c>
      <c r="K77" s="334">
        <f>IF(K$10=0,0,K$10/MAE_fec!K$10)</f>
        <v>1.5889663103855554</v>
      </c>
      <c r="L77" s="334">
        <f>IF(L$10=0,0,L$10/MAE_fec!L$10)</f>
        <v>1.5019177877937488</v>
      </c>
      <c r="M77" s="334">
        <f>IF(M$10=0,0,M$10/MAE_fec!M$10)</f>
        <v>1.3652474612239283</v>
      </c>
      <c r="N77" s="334">
        <f>IF(N$10=0,0,N$10/MAE_fec!N$10)</f>
        <v>1.3778597351789394</v>
      </c>
      <c r="O77" s="334">
        <f>IF(O$10=0,0,O$10/MAE_fec!O$10)</f>
        <v>1.3587477960887211</v>
      </c>
      <c r="P77" s="334">
        <f>IF(P$10=0,0,P$10/MAE_fec!P$10)</f>
        <v>1.362392003946177</v>
      </c>
      <c r="Q77" s="334">
        <f>IF(Q$10=0,0,Q$10/MAE_fec!Q$10)</f>
        <v>1.3361940527858391</v>
      </c>
      <c r="R77" s="334">
        <f>IF(R$10=0,0,R$10/MAE_fec!R$10)</f>
        <v>1.3430447169643598</v>
      </c>
      <c r="S77" s="334">
        <f>IF(S$10=0,0,S$10/MAE_fec!S$10)</f>
        <v>1.3381911228865131</v>
      </c>
      <c r="T77" s="334">
        <f>IF(T$10=0,0,T$10/MAE_fec!T$10)</f>
        <v>1.3034518851505288</v>
      </c>
      <c r="U77" s="334">
        <f>IF(U$10=0,0,U$10/MAE_fec!U$10)</f>
        <v>1.2569747878964894</v>
      </c>
      <c r="V77" s="334">
        <f>IF(V$10=0,0,V$10/MAE_fec!V$10)</f>
        <v>1.2424163560105317</v>
      </c>
      <c r="W77" s="334">
        <f>IF(W$10=0,0,W$10/MAE_fec!W$10)</f>
        <v>1.2609526841877547</v>
      </c>
      <c r="DA77" s="68"/>
    </row>
    <row r="78" spans="1:105" ht="12" customHeight="1" x14ac:dyDescent="0.25">
      <c r="A78" s="203" t="s">
        <v>2557</v>
      </c>
      <c r="B78" s="350">
        <f>IF(B$16=0,0,B$16/MAE_fec!B$16)</f>
        <v>2.0893443376762195</v>
      </c>
      <c r="C78" s="350">
        <f>IF(C$16=0,0,C$16/MAE_fec!C$16)</f>
        <v>2.099827529653326</v>
      </c>
      <c r="D78" s="350">
        <f>IF(D$16=0,0,D$16/MAE_fec!D$16)</f>
        <v>2.0664427744348468</v>
      </c>
      <c r="E78" s="350">
        <f>IF(E$16=0,0,E$16/MAE_fec!E$16)</f>
        <v>2.0147279573953676</v>
      </c>
      <c r="F78" s="350">
        <f>IF(F$16=0,0,F$16/MAE_fec!F$16)</f>
        <v>1.9397343780596246</v>
      </c>
      <c r="G78" s="350">
        <f>IF(G$16=0,0,G$16/MAE_fec!G$16)</f>
        <v>1.8723592023386428</v>
      </c>
      <c r="H78" s="350">
        <f>IF(H$16=0,0,H$16/MAE_fec!H$16)</f>
        <v>1.838218187716139</v>
      </c>
      <c r="I78" s="350">
        <f>IF(I$16=0,0,I$16/MAE_fec!I$16)</f>
        <v>1.829305535087334</v>
      </c>
      <c r="J78" s="350">
        <f>IF(J$16=0,0,J$16/MAE_fec!J$16)</f>
        <v>1.8577018902514937</v>
      </c>
      <c r="K78" s="350">
        <f>IF(K$16=0,0,K$16/MAE_fec!K$16)</f>
        <v>1.7829297502380701</v>
      </c>
      <c r="L78" s="350">
        <f>IF(L$16=0,0,L$16/MAE_fec!L$16)</f>
        <v>1.6255177234820943</v>
      </c>
      <c r="M78" s="350">
        <f>IF(M$16=0,0,M$16/MAE_fec!M$16)</f>
        <v>1.4723098982914757</v>
      </c>
      <c r="N78" s="350">
        <f>IF(N$16=0,0,N$16/MAE_fec!N$16)</f>
        <v>1.4966003153271055</v>
      </c>
      <c r="O78" s="350">
        <f>IF(O$16=0,0,O$16/MAE_fec!O$16)</f>
        <v>1.4633281738353847</v>
      </c>
      <c r="P78" s="350">
        <f>IF(P$16=0,0,P$16/MAE_fec!P$16)</f>
        <v>1.4745446292344482</v>
      </c>
      <c r="Q78" s="350">
        <f>IF(Q$16=0,0,Q$16/MAE_fec!Q$16)</f>
        <v>1.4594788845533828</v>
      </c>
      <c r="R78" s="350">
        <f>IF(R$16=0,0,R$16/MAE_fec!R$16)</f>
        <v>1.4756900231848866</v>
      </c>
      <c r="S78" s="350">
        <f>IF(S$16=0,0,S$16/MAE_fec!S$16)</f>
        <v>1.4352051224593378</v>
      </c>
      <c r="T78" s="350">
        <f>IF(T$16=0,0,T$16/MAE_fec!T$16)</f>
        <v>1.3982415979187242</v>
      </c>
      <c r="U78" s="350">
        <f>IF(U$16=0,0,U$16/MAE_fec!U$16)</f>
        <v>1.3301319481309133</v>
      </c>
      <c r="V78" s="350">
        <f>IF(V$16=0,0,V$16/MAE_fec!V$16)</f>
        <v>1.3029795583471782</v>
      </c>
      <c r="W78" s="350">
        <f>IF(W$16=0,0,W$16/MAE_fec!W$16)</f>
        <v>1.3197222208969885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1.8337674314718584</v>
      </c>
      <c r="C79" s="350">
        <f>IF(C$24=0,0,C$24/MAE_fec!C$24)</f>
        <v>1.8331475878705452</v>
      </c>
      <c r="D79" s="350">
        <f>IF(D$24=0,0,D$24/MAE_fec!D$24)</f>
        <v>1.8256225383320779</v>
      </c>
      <c r="E79" s="350">
        <f>IF(E$24=0,0,E$24/MAE_fec!E$24)</f>
        <v>1.8207717953040747</v>
      </c>
      <c r="F79" s="350">
        <f>IF(F$24=0,0,F$24/MAE_fec!F$24)</f>
        <v>1.8064086865053173</v>
      </c>
      <c r="G79" s="350">
        <f>IF(G$24=0,0,G$24/MAE_fec!G$24)</f>
        <v>1.7949670347033435</v>
      </c>
      <c r="H79" s="350">
        <f>IF(H$24=0,0,H$24/MAE_fec!H$24)</f>
        <v>1.7875214802620201</v>
      </c>
      <c r="I79" s="350">
        <f>IF(I$24=0,0,I$24/MAE_fec!I$24)</f>
        <v>1.7893198721150074</v>
      </c>
      <c r="J79" s="350">
        <f>IF(J$24=0,0,J$24/MAE_fec!J$24)</f>
        <v>1.7913166915020311</v>
      </c>
      <c r="K79" s="350">
        <f>IF(K$24=0,0,K$24/MAE_fec!K$24)</f>
        <v>1.7833384141582247</v>
      </c>
      <c r="L79" s="350">
        <f>IF(L$24=0,0,L$24/MAE_fec!L$24)</f>
        <v>1.762748739758992</v>
      </c>
      <c r="M79" s="350">
        <f>IF(M$24=0,0,M$24/MAE_fec!M$24)</f>
        <v>1.7405349909009122</v>
      </c>
      <c r="N79" s="350">
        <f>IF(N$24=0,0,N$24/MAE_fec!N$24)</f>
        <v>1.7448668689651721</v>
      </c>
      <c r="O79" s="350">
        <f>IF(O$24=0,0,O$24/MAE_fec!O$24)</f>
        <v>1.7392613527862384</v>
      </c>
      <c r="P79" s="350">
        <f>IF(P$24=0,0,P$24/MAE_fec!P$24)</f>
        <v>1.7389711592347881</v>
      </c>
      <c r="Q79" s="350">
        <f>IF(Q$24=0,0,Q$24/MAE_fec!Q$24)</f>
        <v>1.7356783960446642</v>
      </c>
      <c r="R79" s="350">
        <f>IF(R$24=0,0,R$24/MAE_fec!R$24)</f>
        <v>1.7376146450186538</v>
      </c>
      <c r="S79" s="350">
        <f>IF(S$24=0,0,S$24/MAE_fec!S$24)</f>
        <v>1.7352687893047016</v>
      </c>
      <c r="T79" s="350">
        <f>IF(T$24=0,0,T$24/MAE_fec!T$24)</f>
        <v>1.7281011810861122</v>
      </c>
      <c r="U79" s="350">
        <f>IF(U$24=0,0,U$24/MAE_fec!U$24)</f>
        <v>1.7230630234463398</v>
      </c>
      <c r="V79" s="350">
        <f>IF(V$24=0,0,V$24/MAE_fec!V$24)</f>
        <v>1.7198572874445945</v>
      </c>
      <c r="W79" s="350">
        <f>IF(W$24=0,0,W$24/MAE_fec!W$24)</f>
        <v>1.7200761677624474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2.0893443376762191</v>
      </c>
      <c r="C80" s="350">
        <f>IF(C$27=0,0,C$27/MAE_fec!C$27)</f>
        <v>2.0998275296533264</v>
      </c>
      <c r="D80" s="350">
        <f>IF(D$27=0,0,D$27/MAE_fec!D$27)</f>
        <v>2.0664427744348473</v>
      </c>
      <c r="E80" s="350">
        <f>IF(E$27=0,0,E$27/MAE_fec!E$27)</f>
        <v>2.0147279573953663</v>
      </c>
      <c r="F80" s="350">
        <f>IF(F$27=0,0,F$27/MAE_fec!F$27)</f>
        <v>1.9397343780596248</v>
      </c>
      <c r="G80" s="350">
        <f>IF(G$27=0,0,G$27/MAE_fec!G$27)</f>
        <v>1.8723592023386424</v>
      </c>
      <c r="H80" s="350">
        <f>IF(H$27=0,0,H$27/MAE_fec!H$27)</f>
        <v>1.8382181877161392</v>
      </c>
      <c r="I80" s="350">
        <f>IF(I$27=0,0,I$27/MAE_fec!I$27)</f>
        <v>1.8293055350873344</v>
      </c>
      <c r="J80" s="350">
        <f>IF(J$27=0,0,J$27/MAE_fec!J$27)</f>
        <v>1.8577018902514928</v>
      </c>
      <c r="K80" s="350">
        <f>IF(K$27=0,0,K$27/MAE_fec!K$27)</f>
        <v>1.7829297502380703</v>
      </c>
      <c r="L80" s="350">
        <f>IF(L$27=0,0,L$27/MAE_fec!L$27)</f>
        <v>1.6255177234820939</v>
      </c>
      <c r="M80" s="350">
        <f>IF(M$27=0,0,M$27/MAE_fec!M$27)</f>
        <v>1.4723098982914751</v>
      </c>
      <c r="N80" s="350">
        <f>IF(N$27=0,0,N$27/MAE_fec!N$27)</f>
        <v>1.4966003153271055</v>
      </c>
      <c r="O80" s="350">
        <f>IF(O$27=0,0,O$27/MAE_fec!O$27)</f>
        <v>1.4633281738353838</v>
      </c>
      <c r="P80" s="350">
        <f>IF(P$27=0,0,P$27/MAE_fec!P$27)</f>
        <v>1.474544629234448</v>
      </c>
      <c r="Q80" s="350">
        <f>IF(Q$27=0,0,Q$27/MAE_fec!Q$27)</f>
        <v>1.4594788845533828</v>
      </c>
      <c r="R80" s="350">
        <f>IF(R$27=0,0,R$27/MAE_fec!R$27)</f>
        <v>1.4756900231848866</v>
      </c>
      <c r="S80" s="350">
        <f>IF(S$27=0,0,S$27/MAE_fec!S$27)</f>
        <v>1.4352051224593383</v>
      </c>
      <c r="T80" s="350">
        <f>IF(T$27=0,0,T$27/MAE_fec!T$27)</f>
        <v>1.3982415979187239</v>
      </c>
      <c r="U80" s="350">
        <f>IF(U$27=0,0,U$27/MAE_fec!U$27)</f>
        <v>1.3301319481309135</v>
      </c>
      <c r="V80" s="350">
        <f>IF(V$27=0,0,V$27/MAE_fec!V$27)</f>
        <v>1.3029795583471777</v>
      </c>
      <c r="W80" s="350">
        <f>IF(W$27=0,0,W$27/MAE_fec!W$27)</f>
        <v>1.3197222208969883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2.630440421131476</v>
      </c>
      <c r="C81" s="350">
        <f>IF(C$35=0,0,C$35/MAE_fec!C$35)</f>
        <v>2.6415364757140471</v>
      </c>
      <c r="D81" s="350">
        <f>IF(D$35=0,0,D$35/MAE_fec!D$35)</f>
        <v>2.6374668176803939</v>
      </c>
      <c r="E81" s="350">
        <f>IF(E$35=0,0,E$35/MAE_fec!E$35)</f>
        <v>2.6016989077310417</v>
      </c>
      <c r="F81" s="350">
        <f>IF(F$35=0,0,F$35/MAE_fec!F$35)</f>
        <v>2.5256212449315707</v>
      </c>
      <c r="G81" s="350">
        <f>IF(G$35=0,0,G$35/MAE_fec!G$35)</f>
        <v>2.5159922702855373</v>
      </c>
      <c r="H81" s="350">
        <f>IF(H$35=0,0,H$35/MAE_fec!H$35)</f>
        <v>2.5131767110144643</v>
      </c>
      <c r="I81" s="350">
        <f>IF(I$35=0,0,I$35/MAE_fec!I$35)</f>
        <v>2.5040341396742485</v>
      </c>
      <c r="J81" s="350">
        <f>IF(J$35=0,0,J$35/MAE_fec!J$35)</f>
        <v>2.5171828512415182</v>
      </c>
      <c r="K81" s="350">
        <f>IF(K$35=0,0,K$35/MAE_fec!K$35)</f>
        <v>2.4852504622809826</v>
      </c>
      <c r="L81" s="350">
        <f>IF(L$35=0,0,L$35/MAE_fec!L$35)</f>
        <v>2.4496261117688771</v>
      </c>
      <c r="M81" s="350">
        <f>IF(M$35=0,0,M$35/MAE_fec!M$35)</f>
        <v>2.4027772987635654</v>
      </c>
      <c r="N81" s="350">
        <f>IF(N$35=0,0,N$35/MAE_fec!N$35)</f>
        <v>2.3959386944421417</v>
      </c>
      <c r="O81" s="350">
        <f>IF(O$35=0,0,O$35/MAE_fec!O$35)</f>
        <v>2.4186371336315884</v>
      </c>
      <c r="P81" s="350">
        <f>IF(P$35=0,0,P$35/MAE_fec!P$35)</f>
        <v>2.4302155729771528</v>
      </c>
      <c r="Q81" s="350">
        <f>IF(Q$35=0,0,Q$35/MAE_fec!Q$35)</f>
        <v>2.4011958891178131</v>
      </c>
      <c r="R81" s="350">
        <f>IF(R$35=0,0,R$35/MAE_fec!R$35)</f>
        <v>2.3847678405160044</v>
      </c>
      <c r="S81" s="350">
        <f>IF(S$35=0,0,S$35/MAE_fec!S$35)</f>
        <v>2.3628353247610741</v>
      </c>
      <c r="T81" s="350">
        <f>IF(T$35=0,0,T$35/MAE_fec!T$35)</f>
        <v>2.3708931102898712</v>
      </c>
      <c r="U81" s="350">
        <f>IF(U$35=0,0,U$35/MAE_fec!U$35)</f>
        <v>2.1166515293309853</v>
      </c>
      <c r="V81" s="350">
        <f>IF(V$35=0,0,V$35/MAE_fec!V$35)</f>
        <v>2.0851341217192356</v>
      </c>
      <c r="W81" s="350">
        <f>IF(W$35=0,0,W$35/MAE_fec!W$35)</f>
        <v>2.2999767580352217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IT: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36078.166401695809</v>
      </c>
      <c r="C3" s="205">
        <v>36985.965494783362</v>
      </c>
      <c r="D3" s="205">
        <v>34697.64103071858</v>
      </c>
      <c r="E3" s="205">
        <v>32036.284539630939</v>
      </c>
      <c r="F3" s="205">
        <v>30058.091286307052</v>
      </c>
      <c r="G3" s="205">
        <v>28538.608001468161</v>
      </c>
      <c r="H3" s="205">
        <v>28010.586079757519</v>
      </c>
      <c r="I3" s="205">
        <v>28601.285287536241</v>
      </c>
      <c r="J3" s="205">
        <v>27248.216894388592</v>
      </c>
      <c r="K3" s="205">
        <v>22747.90756435227</v>
      </c>
      <c r="L3" s="205">
        <v>23933.740210184569</v>
      </c>
      <c r="M3" s="205">
        <v>24957.65133800987</v>
      </c>
      <c r="N3" s="205">
        <v>23385.143256320429</v>
      </c>
      <c r="O3" s="205">
        <v>23514.276717421559</v>
      </c>
      <c r="P3" s="205">
        <v>23897.735868085321</v>
      </c>
      <c r="Q3" s="205">
        <v>24021.8</v>
      </c>
      <c r="R3" s="205">
        <v>24058.8940283872</v>
      </c>
      <c r="S3" s="205">
        <v>24706.356857575702</v>
      </c>
      <c r="T3" s="205">
        <v>25142.601368116841</v>
      </c>
      <c r="U3" s="205">
        <v>25137.405831910561</v>
      </c>
      <c r="V3" s="205">
        <v>19487.847633486519</v>
      </c>
      <c r="W3" s="205">
        <v>23452.80057148766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26228.132993828131</v>
      </c>
      <c r="C5" s="205">
        <v>26357.50316471425</v>
      </c>
      <c r="D5" s="205">
        <v>25656.777743897561</v>
      </c>
      <c r="E5" s="205">
        <v>24650.064587731998</v>
      </c>
      <c r="F5" s="205">
        <v>23598.132869316221</v>
      </c>
      <c r="G5" s="205">
        <v>25407.995899596819</v>
      </c>
      <c r="H5" s="205">
        <v>25931.144256419611</v>
      </c>
      <c r="I5" s="205">
        <v>24223.87456267</v>
      </c>
      <c r="J5" s="205">
        <v>22433.51522201638</v>
      </c>
      <c r="K5" s="205">
        <v>18816.905100228862</v>
      </c>
      <c r="L5" s="205">
        <v>19348.997666185591</v>
      </c>
      <c r="M5" s="205">
        <v>19275.310299773471</v>
      </c>
      <c r="N5" s="205">
        <v>19155.472813454071</v>
      </c>
      <c r="O5" s="205">
        <v>19095.388558491941</v>
      </c>
      <c r="P5" s="205">
        <v>19705.904740286969</v>
      </c>
      <c r="Q5" s="205">
        <v>19320.382021424659</v>
      </c>
      <c r="R5" s="205">
        <v>19425.358394474872</v>
      </c>
      <c r="S5" s="205">
        <v>20677.93391944965</v>
      </c>
      <c r="T5" s="205">
        <v>20097.479981997531</v>
      </c>
      <c r="U5" s="205">
        <v>20098.34231918379</v>
      </c>
      <c r="V5" s="205">
        <v>17078.790161798512</v>
      </c>
      <c r="W5" s="205">
        <v>18589.109671145099</v>
      </c>
      <c r="DA5" s="112" t="s">
        <v>2679</v>
      </c>
    </row>
    <row r="6" spans="1:105" ht="12" customHeight="1" x14ac:dyDescent="0.25">
      <c r="A6" s="154" t="s">
        <v>2114</v>
      </c>
      <c r="B6" s="340">
        <v>32785.166242285159</v>
      </c>
      <c r="C6" s="340">
        <v>31145.907930170899</v>
      </c>
      <c r="D6" s="340">
        <v>31145.907930170899</v>
      </c>
      <c r="E6" s="340">
        <v>29506.649618056639</v>
      </c>
      <c r="F6" s="340">
        <v>27867.391305942379</v>
      </c>
      <c r="G6" s="340">
        <v>27867.391305942379</v>
      </c>
      <c r="H6" s="340">
        <v>27867.391305942379</v>
      </c>
      <c r="I6" s="340">
        <v>26228.13299382812</v>
      </c>
      <c r="J6" s="340">
        <v>26228.13299382812</v>
      </c>
      <c r="K6" s="340">
        <v>24588.87468171386</v>
      </c>
      <c r="L6" s="340">
        <v>22949.6163695996</v>
      </c>
      <c r="M6" s="340">
        <v>21310.35805748534</v>
      </c>
      <c r="N6" s="340">
        <v>21310.35805748534</v>
      </c>
      <c r="O6" s="340">
        <v>21310.35805748534</v>
      </c>
      <c r="P6" s="340">
        <v>21310.35805748534</v>
      </c>
      <c r="Q6" s="340">
        <v>21310.35805748534</v>
      </c>
      <c r="R6" s="340">
        <v>21310.35805748534</v>
      </c>
      <c r="S6" s="340">
        <v>22949.6163695996</v>
      </c>
      <c r="T6" s="340">
        <v>21310.35805748534</v>
      </c>
      <c r="U6" s="340">
        <v>21310.35805748534</v>
      </c>
      <c r="V6" s="340">
        <v>21310.35805748534</v>
      </c>
      <c r="W6" s="340">
        <v>19671.099745371081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1639.2583121142579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1639.2583121142579</v>
      </c>
      <c r="P7" s="342">
        <v>0</v>
      </c>
      <c r="Q7" s="342">
        <v>1639.2583121142579</v>
      </c>
      <c r="R7" s="342">
        <v>1639.2583121142579</v>
      </c>
      <c r="S7" s="342">
        <v>1639.2583121142579</v>
      </c>
      <c r="T7" s="342">
        <v>0</v>
      </c>
      <c r="U7" s="342">
        <v>1639.2583121142579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1639.2583121142598</v>
      </c>
      <c r="D8" s="344">
        <f t="shared" si="0"/>
        <v>0</v>
      </c>
      <c r="E8" s="344">
        <f t="shared" si="0"/>
        <v>1639.2583121142598</v>
      </c>
      <c r="F8" s="344">
        <f t="shared" si="0"/>
        <v>1639.2583121142598</v>
      </c>
      <c r="G8" s="344">
        <f t="shared" si="0"/>
        <v>1639.2583121142598</v>
      </c>
      <c r="H8" s="344">
        <f t="shared" si="0"/>
        <v>0</v>
      </c>
      <c r="I8" s="344">
        <f t="shared" si="0"/>
        <v>1639.2583121142598</v>
      </c>
      <c r="J8" s="344">
        <f t="shared" si="0"/>
        <v>0</v>
      </c>
      <c r="K8" s="344">
        <f t="shared" si="0"/>
        <v>1639.2583121142598</v>
      </c>
      <c r="L8" s="344">
        <f t="shared" si="0"/>
        <v>1639.2583121142598</v>
      </c>
      <c r="M8" s="344">
        <f t="shared" si="0"/>
        <v>1639.2583121142598</v>
      </c>
      <c r="N8" s="344">
        <f t="shared" si="0"/>
        <v>0</v>
      </c>
      <c r="O8" s="344">
        <f t="shared" si="0"/>
        <v>1639.2583121142598</v>
      </c>
      <c r="P8" s="344">
        <f t="shared" si="0"/>
        <v>0</v>
      </c>
      <c r="Q8" s="344">
        <f t="shared" si="0"/>
        <v>1639.2583121142598</v>
      </c>
      <c r="R8" s="344">
        <f t="shared" si="0"/>
        <v>1639.2583121142598</v>
      </c>
      <c r="S8" s="344">
        <f t="shared" si="0"/>
        <v>0</v>
      </c>
      <c r="T8" s="344">
        <f t="shared" si="0"/>
        <v>1639.2583121142598</v>
      </c>
      <c r="U8" s="344">
        <f t="shared" si="0"/>
        <v>1639.2583121142598</v>
      </c>
      <c r="V8" s="344">
        <f t="shared" si="0"/>
        <v>0</v>
      </c>
      <c r="W8" s="344">
        <f t="shared" si="0"/>
        <v>1639.2583121142598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6557.0332484570281</v>
      </c>
      <c r="C9" s="345">
        <f t="shared" si="1"/>
        <v>4788.4047654566493</v>
      </c>
      <c r="D9" s="345">
        <f t="shared" si="1"/>
        <v>5489.130186273338</v>
      </c>
      <c r="E9" s="345">
        <f t="shared" si="1"/>
        <v>4856.5850303246407</v>
      </c>
      <c r="F9" s="345">
        <f t="shared" si="1"/>
        <v>4269.2584366261581</v>
      </c>
      <c r="G9" s="345">
        <f t="shared" si="1"/>
        <v>2459.3954063455603</v>
      </c>
      <c r="H9" s="345">
        <f t="shared" si="1"/>
        <v>1936.2470495227681</v>
      </c>
      <c r="I9" s="345">
        <f t="shared" si="1"/>
        <v>2004.2584311581195</v>
      </c>
      <c r="J9" s="345">
        <f t="shared" si="1"/>
        <v>3794.6177718117397</v>
      </c>
      <c r="K9" s="345">
        <f t="shared" si="1"/>
        <v>5771.9695814849983</v>
      </c>
      <c r="L9" s="345">
        <f t="shared" si="1"/>
        <v>3600.6187034140094</v>
      </c>
      <c r="M9" s="345">
        <f t="shared" si="1"/>
        <v>2035.0477577118691</v>
      </c>
      <c r="N9" s="345">
        <f t="shared" si="1"/>
        <v>2154.8852440312694</v>
      </c>
      <c r="O9" s="345">
        <f t="shared" si="1"/>
        <v>2214.9694989933996</v>
      </c>
      <c r="P9" s="345">
        <f t="shared" si="1"/>
        <v>1604.4533171983712</v>
      </c>
      <c r="Q9" s="345">
        <f t="shared" si="1"/>
        <v>1989.9760360606815</v>
      </c>
      <c r="R9" s="345">
        <f t="shared" si="1"/>
        <v>1884.9996630104688</v>
      </c>
      <c r="S9" s="345">
        <f t="shared" si="1"/>
        <v>2271.6824501499505</v>
      </c>
      <c r="T9" s="345">
        <f t="shared" si="1"/>
        <v>1212.8780754878098</v>
      </c>
      <c r="U9" s="345">
        <f t="shared" si="1"/>
        <v>1212.0157383015503</v>
      </c>
      <c r="V9" s="345">
        <f t="shared" si="1"/>
        <v>4231.5678956868287</v>
      </c>
      <c r="W9" s="345">
        <f t="shared" si="1"/>
        <v>1081.9900742259815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2707.5271711092</v>
      </c>
      <c r="C12" s="212">
        <v>2687.416509028375</v>
      </c>
      <c r="D12" s="212">
        <v>2717.4569217540839</v>
      </c>
      <c r="E12" s="212">
        <v>2724.2141874462591</v>
      </c>
      <c r="F12" s="212">
        <v>2554.237145313843</v>
      </c>
      <c r="G12" s="212">
        <v>2383.0705932932069</v>
      </c>
      <c r="H12" s="212">
        <v>2257.8867583834908</v>
      </c>
      <c r="I12" s="212">
        <v>1907.905846947549</v>
      </c>
      <c r="J12" s="212">
        <v>1655.061134995701</v>
      </c>
      <c r="K12" s="212">
        <v>1384.4128976784179</v>
      </c>
      <c r="L12" s="212">
        <v>1340.2121238177131</v>
      </c>
      <c r="M12" s="212">
        <v>1191.282115219261</v>
      </c>
      <c r="N12" s="212">
        <v>1200.9075666380049</v>
      </c>
      <c r="O12" s="212">
        <v>1166.661822871883</v>
      </c>
      <c r="P12" s="212">
        <v>1137.5966466036109</v>
      </c>
      <c r="Q12" s="212">
        <v>1106.4679277730011</v>
      </c>
      <c r="R12" s="212">
        <v>1098.5740326741191</v>
      </c>
      <c r="S12" s="212">
        <v>1163.23551160791</v>
      </c>
      <c r="T12" s="212">
        <v>1126.690971625108</v>
      </c>
      <c r="U12" s="212">
        <v>1117.6792777300091</v>
      </c>
      <c r="V12" s="212">
        <v>996.94840928632834</v>
      </c>
      <c r="W12" s="212">
        <v>1035.72095884229</v>
      </c>
      <c r="DA12" s="109" t="s">
        <v>2682</v>
      </c>
    </row>
    <row r="13" spans="1:105" ht="12" customHeight="1" x14ac:dyDescent="0.25">
      <c r="A13" s="24" t="s">
        <v>30</v>
      </c>
      <c r="B13" s="215">
        <v>8.2748065348237319</v>
      </c>
      <c r="C13" s="215">
        <v>7.0018056749785034</v>
      </c>
      <c r="D13" s="215">
        <v>0.63499570077386069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11.368787618228721</v>
      </c>
      <c r="U13" s="215">
        <v>12.56552020636285</v>
      </c>
      <c r="V13" s="215">
        <v>7.5969905417024934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404.26096302665519</v>
      </c>
      <c r="C14" s="206">
        <f t="shared" si="2"/>
        <v>371.77325881341363</v>
      </c>
      <c r="D14" s="206">
        <f t="shared" si="2"/>
        <v>441.69294926913142</v>
      </c>
      <c r="E14" s="206">
        <f t="shared" si="2"/>
        <v>464.41195184866723</v>
      </c>
      <c r="F14" s="206">
        <f t="shared" si="2"/>
        <v>362.26233877901973</v>
      </c>
      <c r="G14" s="206">
        <f t="shared" si="2"/>
        <v>296.68005159071362</v>
      </c>
      <c r="H14" s="206">
        <f t="shared" si="2"/>
        <v>251.94901117798793</v>
      </c>
      <c r="I14" s="206">
        <f t="shared" si="2"/>
        <v>254.87248495270853</v>
      </c>
      <c r="J14" s="206">
        <f t="shared" si="2"/>
        <v>232.62158211521927</v>
      </c>
      <c r="K14" s="206">
        <f t="shared" si="2"/>
        <v>141.40627687016337</v>
      </c>
      <c r="L14" s="206">
        <f t="shared" si="2"/>
        <v>117.43104041272569</v>
      </c>
      <c r="M14" s="206">
        <f t="shared" si="2"/>
        <v>44.764488392089419</v>
      </c>
      <c r="N14" s="206">
        <f t="shared" si="2"/>
        <v>85.205846947549446</v>
      </c>
      <c r="O14" s="206">
        <f t="shared" si="2"/>
        <v>81.284006878761801</v>
      </c>
      <c r="P14" s="206">
        <f t="shared" si="2"/>
        <v>71.486500429922614</v>
      </c>
      <c r="Q14" s="206">
        <f t="shared" si="2"/>
        <v>81.914617368873593</v>
      </c>
      <c r="R14" s="206">
        <f t="shared" si="2"/>
        <v>88.764660361134986</v>
      </c>
      <c r="S14" s="206">
        <f t="shared" si="2"/>
        <v>69.690455717970764</v>
      </c>
      <c r="T14" s="206">
        <f t="shared" si="2"/>
        <v>59.854772141014614</v>
      </c>
      <c r="U14" s="206">
        <f t="shared" si="2"/>
        <v>45.001375752364567</v>
      </c>
      <c r="V14" s="206">
        <f t="shared" si="2"/>
        <v>35.027687016337055</v>
      </c>
      <c r="W14" s="206">
        <f t="shared" si="2"/>
        <v>51.087704213241615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45.0463456577816</v>
      </c>
      <c r="C16" s="206">
        <v>46.145055889939812</v>
      </c>
      <c r="D16" s="206">
        <v>40.651590713671538</v>
      </c>
      <c r="E16" s="206">
        <v>40.651590713671538</v>
      </c>
      <c r="F16" s="206">
        <v>35.158125537403272</v>
      </c>
      <c r="G16" s="206">
        <v>31.862080825451411</v>
      </c>
      <c r="H16" s="206">
        <v>29.664660361134999</v>
      </c>
      <c r="I16" s="206">
        <v>20.875150472914871</v>
      </c>
      <c r="J16" s="206">
        <v>14.28297506448839</v>
      </c>
      <c r="K16" s="206">
        <v>13.184264832330181</v>
      </c>
      <c r="L16" s="206">
        <v>16.480395528804809</v>
      </c>
      <c r="M16" s="206">
        <v>15.3816852966466</v>
      </c>
      <c r="N16" s="206">
        <v>14.28297506448839</v>
      </c>
      <c r="O16" s="206">
        <v>12.085640584694749</v>
      </c>
      <c r="P16" s="206">
        <v>8.7895098882201186</v>
      </c>
      <c r="Q16" s="206">
        <v>7.690799656061909</v>
      </c>
      <c r="R16" s="206">
        <v>9.8882201203783318</v>
      </c>
      <c r="S16" s="206">
        <v>9.8882201203783318</v>
      </c>
      <c r="T16" s="206">
        <v>9.8882201203783318</v>
      </c>
      <c r="U16" s="206">
        <v>10.320034393809109</v>
      </c>
      <c r="V16" s="206">
        <v>8.2566638005159074</v>
      </c>
      <c r="W16" s="206">
        <v>6.6778159931212384</v>
      </c>
      <c r="DA16" s="71" t="s">
        <v>2685</v>
      </c>
    </row>
    <row r="17" spans="1:105" ht="12" customHeight="1" x14ac:dyDescent="0.25">
      <c r="A17" s="18" t="s">
        <v>69</v>
      </c>
      <c r="B17" s="206">
        <v>46.804213241616502</v>
      </c>
      <c r="C17" s="206">
        <v>60.031556319862418</v>
      </c>
      <c r="D17" s="206">
        <v>59.014015477214087</v>
      </c>
      <c r="E17" s="206">
        <v>71.22381771281168</v>
      </c>
      <c r="F17" s="206">
        <v>52.909114359415298</v>
      </c>
      <c r="G17" s="206">
        <v>49.856663800515904</v>
      </c>
      <c r="H17" s="206">
        <v>41.716852966466028</v>
      </c>
      <c r="I17" s="206">
        <v>45.786758383490969</v>
      </c>
      <c r="J17" s="206">
        <v>39.681857265692173</v>
      </c>
      <c r="K17" s="206">
        <v>34.594411006018923</v>
      </c>
      <c r="L17" s="206">
        <v>41.716852966466028</v>
      </c>
      <c r="M17" s="206">
        <v>27.47205503009458</v>
      </c>
      <c r="N17" s="206">
        <v>19.332158211521929</v>
      </c>
      <c r="O17" s="206">
        <v>22.38460877042132</v>
      </c>
      <c r="P17" s="206">
        <v>25.437059329320721</v>
      </c>
      <c r="Q17" s="206">
        <v>26.454600171969041</v>
      </c>
      <c r="R17" s="206">
        <v>24.419604471195179</v>
      </c>
      <c r="S17" s="206">
        <v>23.402149613069639</v>
      </c>
      <c r="T17" s="206">
        <v>20.349699054170252</v>
      </c>
      <c r="U17" s="206">
        <v>19.36371453138435</v>
      </c>
      <c r="V17" s="206">
        <v>17.847721410146171</v>
      </c>
      <c r="W17" s="206">
        <v>28.455975924333622</v>
      </c>
      <c r="DA17" s="71" t="s">
        <v>2686</v>
      </c>
    </row>
    <row r="18" spans="1:105" ht="12" customHeight="1" x14ac:dyDescent="0.25">
      <c r="A18" s="18" t="s">
        <v>70</v>
      </c>
      <c r="B18" s="206">
        <v>312.4104041272571</v>
      </c>
      <c r="C18" s="206">
        <v>265.59664660361142</v>
      </c>
      <c r="D18" s="206">
        <v>342.02734307824579</v>
      </c>
      <c r="E18" s="206">
        <v>352.53654342218402</v>
      </c>
      <c r="F18" s="206">
        <v>274.19509888220119</v>
      </c>
      <c r="G18" s="206">
        <v>214.96130696474631</v>
      </c>
      <c r="H18" s="206">
        <v>180.5674978503869</v>
      </c>
      <c r="I18" s="206">
        <v>188.2105760963027</v>
      </c>
      <c r="J18" s="206">
        <v>178.6567497850387</v>
      </c>
      <c r="K18" s="206">
        <v>93.627601031814265</v>
      </c>
      <c r="L18" s="206">
        <v>59.233791917454852</v>
      </c>
      <c r="M18" s="206">
        <v>1.9107480653482369</v>
      </c>
      <c r="N18" s="206">
        <v>51.59071367153912</v>
      </c>
      <c r="O18" s="206">
        <v>46.813757523645727</v>
      </c>
      <c r="P18" s="206">
        <v>37.259931212381773</v>
      </c>
      <c r="Q18" s="206">
        <v>47.769217540842646</v>
      </c>
      <c r="R18" s="206">
        <v>54.456835769561472</v>
      </c>
      <c r="S18" s="206">
        <v>36.400085984522782</v>
      </c>
      <c r="T18" s="206">
        <v>29.61685296646603</v>
      </c>
      <c r="U18" s="206">
        <v>15.317626827171109</v>
      </c>
      <c r="V18" s="206">
        <v>8.9233018056749778</v>
      </c>
      <c r="W18" s="206">
        <v>15.953912295786759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1309.6087704213239</v>
      </c>
      <c r="C20" s="206">
        <f t="shared" si="3"/>
        <v>1312.8546861564921</v>
      </c>
      <c r="D20" s="206">
        <f t="shared" si="3"/>
        <v>1324.312123817713</v>
      </c>
      <c r="E20" s="206">
        <f t="shared" si="3"/>
        <v>1353.783319002579</v>
      </c>
      <c r="F20" s="206">
        <f t="shared" si="3"/>
        <v>1265.9501289767841</v>
      </c>
      <c r="G20" s="206">
        <f t="shared" si="3"/>
        <v>1216.3370593293209</v>
      </c>
      <c r="H20" s="206">
        <f t="shared" si="3"/>
        <v>1169.1745485812551</v>
      </c>
      <c r="I20" s="206">
        <f t="shared" si="3"/>
        <v>867.54084264832329</v>
      </c>
      <c r="J20" s="206">
        <f t="shared" si="3"/>
        <v>709.60877042132415</v>
      </c>
      <c r="K20" s="206">
        <f t="shared" si="3"/>
        <v>681.42734307824583</v>
      </c>
      <c r="L20" s="206">
        <f t="shared" si="3"/>
        <v>634.99570077386068</v>
      </c>
      <c r="M20" s="206">
        <f t="shared" si="3"/>
        <v>579.75064488392081</v>
      </c>
      <c r="N20" s="206">
        <f t="shared" si="3"/>
        <v>598.79621668099742</v>
      </c>
      <c r="O20" s="206">
        <f t="shared" si="3"/>
        <v>585.59759243336191</v>
      </c>
      <c r="P20" s="206">
        <f t="shared" si="3"/>
        <v>571.21668099742044</v>
      </c>
      <c r="Q20" s="206">
        <f t="shared" si="3"/>
        <v>539.16595012897676</v>
      </c>
      <c r="R20" s="206">
        <f t="shared" si="3"/>
        <v>530.9759243336199</v>
      </c>
      <c r="S20" s="206">
        <f t="shared" si="3"/>
        <v>609.30782459157342</v>
      </c>
      <c r="T20" s="206">
        <f t="shared" si="3"/>
        <v>576.12588134135854</v>
      </c>
      <c r="U20" s="206">
        <f t="shared" si="3"/>
        <v>568.818056749785</v>
      </c>
      <c r="V20" s="206">
        <f t="shared" si="3"/>
        <v>556.27704213241611</v>
      </c>
      <c r="W20" s="206">
        <f t="shared" si="3"/>
        <v>538.7223559759243</v>
      </c>
      <c r="DA20" s="71"/>
    </row>
    <row r="21" spans="1:105" ht="12" customHeight="1" x14ac:dyDescent="0.25">
      <c r="A21" s="18" t="s">
        <v>72</v>
      </c>
      <c r="B21" s="206">
        <v>1309.6087704213239</v>
      </c>
      <c r="C21" s="206">
        <v>1312.8546861564921</v>
      </c>
      <c r="D21" s="206">
        <v>1324.312123817713</v>
      </c>
      <c r="E21" s="206">
        <v>1353.783319002579</v>
      </c>
      <c r="F21" s="206">
        <v>1265.9501289767841</v>
      </c>
      <c r="G21" s="206">
        <v>1216.3370593293209</v>
      </c>
      <c r="H21" s="206">
        <v>1169.1745485812551</v>
      </c>
      <c r="I21" s="206">
        <v>867.54084264832329</v>
      </c>
      <c r="J21" s="206">
        <v>709.60877042132415</v>
      </c>
      <c r="K21" s="206">
        <v>681.42734307824583</v>
      </c>
      <c r="L21" s="206">
        <v>634.99570077386068</v>
      </c>
      <c r="M21" s="206">
        <v>579.75064488392081</v>
      </c>
      <c r="N21" s="206">
        <v>598.79621668099742</v>
      </c>
      <c r="O21" s="206">
        <v>585.59759243336191</v>
      </c>
      <c r="P21" s="206">
        <v>571.21668099742044</v>
      </c>
      <c r="Q21" s="206">
        <v>539.16595012897676</v>
      </c>
      <c r="R21" s="206">
        <v>530.9759243336199</v>
      </c>
      <c r="S21" s="206">
        <v>609.30782459157342</v>
      </c>
      <c r="T21" s="206">
        <v>576.12588134135854</v>
      </c>
      <c r="U21" s="206">
        <v>568.818056749785</v>
      </c>
      <c r="V21" s="206">
        <v>556.27704213241611</v>
      </c>
      <c r="W21" s="206">
        <v>538.7223559759243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9.5528804815133275E-2</v>
      </c>
      <c r="O23" s="206">
        <f t="shared" si="4"/>
        <v>9.5528804815133275E-2</v>
      </c>
      <c r="P23" s="206">
        <f t="shared" si="4"/>
        <v>9.5528804815133275E-2</v>
      </c>
      <c r="Q23" s="206">
        <f t="shared" si="4"/>
        <v>9.5528804815133275E-2</v>
      </c>
      <c r="R23" s="206">
        <f t="shared" si="4"/>
        <v>9.5528804815133275E-2</v>
      </c>
      <c r="S23" s="206">
        <f t="shared" si="4"/>
        <v>0.10275150472914875</v>
      </c>
      <c r="T23" s="206">
        <f t="shared" si="4"/>
        <v>0.17549441100601892</v>
      </c>
      <c r="U23" s="206">
        <f t="shared" si="4"/>
        <v>0.18770421324161646</v>
      </c>
      <c r="V23" s="206">
        <f t="shared" si="4"/>
        <v>0.19802235597592427</v>
      </c>
      <c r="W23" s="206">
        <f t="shared" si="4"/>
        <v>0.34537844676110424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7.222699914015477E-3</v>
      </c>
      <c r="T24" s="206">
        <v>8.4694754944110051E-2</v>
      </c>
      <c r="U24" s="206">
        <v>0.1088564058469475</v>
      </c>
      <c r="V24" s="206">
        <v>0.1097162510748065</v>
      </c>
      <c r="W24" s="206">
        <v>0.13138435081685301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9.5528804815133275E-2</v>
      </c>
      <c r="O25" s="206">
        <v>9.5528804815133275E-2</v>
      </c>
      <c r="P25" s="206">
        <v>9.5528804815133275E-2</v>
      </c>
      <c r="Q25" s="206">
        <v>9.5528804815133275E-2</v>
      </c>
      <c r="R25" s="206">
        <v>9.5528804815133275E-2</v>
      </c>
      <c r="S25" s="206">
        <v>9.5528804815133275E-2</v>
      </c>
      <c r="T25" s="206">
        <v>9.0799656061908859E-2</v>
      </c>
      <c r="U25" s="206">
        <v>7.8847807394668956E-2</v>
      </c>
      <c r="V25" s="206">
        <v>8.8306104901117788E-2</v>
      </c>
      <c r="W25" s="206">
        <v>8.6156491831470325E-2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0.12783760411278089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84.408168529664664</v>
      </c>
      <c r="G30" s="206">
        <v>85.960619088564044</v>
      </c>
      <c r="H30" s="206">
        <v>68.4055030094583</v>
      </c>
      <c r="I30" s="206">
        <v>62.362682717110907</v>
      </c>
      <c r="J30" s="206">
        <v>62.099914015477211</v>
      </c>
      <c r="K30" s="206">
        <v>28.733190025795349</v>
      </c>
      <c r="L30" s="206">
        <v>43.159415305245062</v>
      </c>
      <c r="M30" s="206">
        <v>45.356835769561478</v>
      </c>
      <c r="N30" s="206">
        <v>41.917454858125538</v>
      </c>
      <c r="O30" s="206">
        <v>40.269389509888221</v>
      </c>
      <c r="P30" s="206">
        <v>44.496990541702488</v>
      </c>
      <c r="Q30" s="206">
        <v>35.420808254514178</v>
      </c>
      <c r="R30" s="206">
        <v>35.659673258813413</v>
      </c>
      <c r="S30" s="206">
        <v>40.085124677558028</v>
      </c>
      <c r="T30" s="206">
        <v>38.945571797076518</v>
      </c>
      <c r="U30" s="206">
        <v>37.219260533104041</v>
      </c>
      <c r="V30" s="206">
        <v>12.269045571797079</v>
      </c>
      <c r="W30" s="206">
        <v>19.484866723989679</v>
      </c>
      <c r="DA30" s="71" t="s">
        <v>2697</v>
      </c>
    </row>
    <row r="31" spans="1:105" ht="12" customHeight="1" x14ac:dyDescent="0.25">
      <c r="A31" s="21" t="s">
        <v>38</v>
      </c>
      <c r="B31" s="209">
        <v>985.3826311263972</v>
      </c>
      <c r="C31" s="209">
        <v>995.78675838349091</v>
      </c>
      <c r="D31" s="209">
        <v>950.81685296646594</v>
      </c>
      <c r="E31" s="209">
        <v>906.0189165950128</v>
      </c>
      <c r="F31" s="209">
        <v>841.61650902837482</v>
      </c>
      <c r="G31" s="209">
        <v>784.09286328460871</v>
      </c>
      <c r="H31" s="209">
        <v>768.35769561478924</v>
      </c>
      <c r="I31" s="209">
        <v>723.12983662940667</v>
      </c>
      <c r="J31" s="209">
        <v>650.73086844368004</v>
      </c>
      <c r="K31" s="209">
        <v>532.84608770421323</v>
      </c>
      <c r="L31" s="209">
        <v>544.62596732588133</v>
      </c>
      <c r="M31" s="209">
        <v>521.41014617368864</v>
      </c>
      <c r="N31" s="209">
        <v>474.89251934651759</v>
      </c>
      <c r="O31" s="209">
        <v>459.41530524505578</v>
      </c>
      <c r="P31" s="209">
        <v>450.30094582975062</v>
      </c>
      <c r="Q31" s="209">
        <v>449.87102321582108</v>
      </c>
      <c r="R31" s="209">
        <v>443.07824591573512</v>
      </c>
      <c r="S31" s="209">
        <v>444.04935511607908</v>
      </c>
      <c r="T31" s="209">
        <v>440.22046431642298</v>
      </c>
      <c r="U31" s="209">
        <v>453.88736027515051</v>
      </c>
      <c r="V31" s="209">
        <v>385.57962166809972</v>
      </c>
      <c r="W31" s="209">
        <v>426.08065348237318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4384.5984138783106</v>
      </c>
      <c r="C33" s="205">
        <f>TEL_emi!C5</f>
        <v>4280.1761681232529</v>
      </c>
      <c r="D33" s="205">
        <f>TEL_emi!D5</f>
        <v>4511.8913158961604</v>
      </c>
      <c r="E33" s="205">
        <f>TEL_emi!E5</f>
        <v>4650.5455815587538</v>
      </c>
      <c r="F33" s="205">
        <f>TEL_emi!F5</f>
        <v>4119.0385672776874</v>
      </c>
      <c r="G33" s="205">
        <f>TEL_emi!G5</f>
        <v>3792.3779120378181</v>
      </c>
      <c r="H33" s="205">
        <f>TEL_emi!H5</f>
        <v>3539.0884489181499</v>
      </c>
      <c r="I33" s="205">
        <f>TEL_emi!I5</f>
        <v>2844.786601438092</v>
      </c>
      <c r="J33" s="205">
        <f>TEL_emi!J5</f>
        <v>2406.520966678675</v>
      </c>
      <c r="K33" s="205">
        <f>TEL_emi!K5</f>
        <v>2046.0985063186281</v>
      </c>
      <c r="L33" s="205">
        <f>TEL_emi!L5</f>
        <v>1856.388855597985</v>
      </c>
      <c r="M33" s="205">
        <f>TEL_emi!M5</f>
        <v>1493.7734833188711</v>
      </c>
      <c r="N33" s="205">
        <f>TEL_emi!N5</f>
        <v>1671.343665837921</v>
      </c>
      <c r="O33" s="205">
        <f>TEL_emi!O5</f>
        <v>1628.5275881979171</v>
      </c>
      <c r="P33" s="205">
        <f>TEL_emi!P5</f>
        <v>1564.551837718036</v>
      </c>
      <c r="Q33" s="205">
        <f>TEL_emi!Q5</f>
        <v>1523.581651798333</v>
      </c>
      <c r="R33" s="205">
        <f>TEL_emi!R5</f>
        <v>1525.5086371182849</v>
      </c>
      <c r="S33" s="205">
        <f>TEL_emi!S5</f>
        <v>1647.823226038812</v>
      </c>
      <c r="T33" s="205">
        <f>TEL_emi!T5</f>
        <v>1583.3689784120329</v>
      </c>
      <c r="U33" s="205">
        <f>TEL_emi!U5</f>
        <v>1523.1724393945781</v>
      </c>
      <c r="V33" s="205">
        <f>TEL_emi!V5</f>
        <v>1442.6044929917259</v>
      </c>
      <c r="W33" s="205">
        <f>TEL_emi!W5</f>
        <v>1422.972530278442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75.046141230224393</v>
      </c>
      <c r="C35" s="286">
        <f t="shared" si="5"/>
        <v>72.660439522862205</v>
      </c>
      <c r="D35" s="286">
        <f t="shared" si="5"/>
        <v>78.318203803776157</v>
      </c>
      <c r="E35" s="286">
        <f t="shared" si="5"/>
        <v>85.035272554038897</v>
      </c>
      <c r="F35" s="286">
        <f t="shared" si="5"/>
        <v>84.976691333605217</v>
      </c>
      <c r="G35" s="286">
        <f t="shared" si="5"/>
        <v>83.503392778323672</v>
      </c>
      <c r="H35" s="286">
        <f t="shared" si="5"/>
        <v>80.608336860727235</v>
      </c>
      <c r="I35" s="286">
        <f t="shared" si="5"/>
        <v>66.706996827830281</v>
      </c>
      <c r="J35" s="286">
        <f t="shared" si="5"/>
        <v>60.740162976922676</v>
      </c>
      <c r="K35" s="286">
        <f t="shared" si="5"/>
        <v>60.858911693834209</v>
      </c>
      <c r="L35" s="286">
        <f t="shared" si="5"/>
        <v>55.996769081976169</v>
      </c>
      <c r="M35" s="286">
        <f t="shared" si="5"/>
        <v>47.732140299795297</v>
      </c>
      <c r="N35" s="286">
        <f t="shared" si="5"/>
        <v>51.35344066423152</v>
      </c>
      <c r="O35" s="286">
        <f t="shared" si="5"/>
        <v>49.615041827227948</v>
      </c>
      <c r="P35" s="286">
        <f t="shared" si="5"/>
        <v>47.60269562284499</v>
      </c>
      <c r="Q35" s="286">
        <f t="shared" si="5"/>
        <v>46.060991589847603</v>
      </c>
      <c r="R35" s="286">
        <f t="shared" si="5"/>
        <v>45.661867556252027</v>
      </c>
      <c r="S35" s="286">
        <f t="shared" si="5"/>
        <v>47.082437864618939</v>
      </c>
      <c r="T35" s="286">
        <f t="shared" si="5"/>
        <v>44.812028601537513</v>
      </c>
      <c r="U35" s="286">
        <f t="shared" si="5"/>
        <v>44.462793225511618</v>
      </c>
      <c r="V35" s="286">
        <f t="shared" si="5"/>
        <v>51.157440679762075</v>
      </c>
      <c r="W35" s="286">
        <f t="shared" si="5"/>
        <v>44.16193092527508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101.96020815151101</v>
      </c>
      <c r="D36" s="346">
        <f t="shared" si="6"/>
        <v>105.91575251106613</v>
      </c>
      <c r="E36" s="346">
        <f t="shared" si="6"/>
        <v>110.51549896555092</v>
      </c>
      <c r="F36" s="346">
        <f t="shared" si="6"/>
        <v>108.23895091441844</v>
      </c>
      <c r="G36" s="346">
        <f t="shared" si="6"/>
        <v>93.792151207448129</v>
      </c>
      <c r="H36" s="346">
        <f t="shared" si="6"/>
        <v>87.072392026222289</v>
      </c>
      <c r="I36" s="346">
        <f t="shared" si="6"/>
        <v>78.761382371411031</v>
      </c>
      <c r="J36" s="346">
        <f t="shared" si="6"/>
        <v>73.776272626744415</v>
      </c>
      <c r="K36" s="346">
        <f t="shared" si="6"/>
        <v>73.572826684531663</v>
      </c>
      <c r="L36" s="346">
        <f t="shared" si="6"/>
        <v>69.265196416860121</v>
      </c>
      <c r="M36" s="346">
        <f t="shared" si="6"/>
        <v>61.803524648485748</v>
      </c>
      <c r="N36" s="346">
        <f t="shared" si="6"/>
        <v>62.692661169633638</v>
      </c>
      <c r="O36" s="346">
        <f t="shared" si="6"/>
        <v>61.09652177530868</v>
      </c>
      <c r="P36" s="346">
        <f t="shared" si="6"/>
        <v>57.728719467414038</v>
      </c>
      <c r="Q36" s="346">
        <f t="shared" si="6"/>
        <v>57.269464265562782</v>
      </c>
      <c r="R36" s="346">
        <f t="shared" si="6"/>
        <v>56.553604333322617</v>
      </c>
      <c r="S36" s="346">
        <f t="shared" si="6"/>
        <v>56.254919671339671</v>
      </c>
      <c r="T36" s="346">
        <f t="shared" si="6"/>
        <v>56.061305827116129</v>
      </c>
      <c r="U36" s="346">
        <f t="shared" si="6"/>
        <v>55.610520508608737</v>
      </c>
      <c r="V36" s="346">
        <f t="shared" si="6"/>
        <v>58.373479610767873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49.874375175260553</v>
      </c>
      <c r="C37" s="346">
        <f>IF(TEL_ued!C$5=0,"",TEL_ued!C$5/C$5*1000)</f>
        <v>49.365248157241489</v>
      </c>
      <c r="D37" s="346">
        <f>IF(TEL_ued!D$5=0,"",TEL_ued!D$5/D$5*1000)</f>
        <v>51.118133101565618</v>
      </c>
      <c r="E37" s="346">
        <f>IF(TEL_ued!E$5=0,"",TEL_ued!E$5/E$5*1000)</f>
        <v>53.31959353480071</v>
      </c>
      <c r="F37" s="346">
        <f>IF(TEL_ued!F$5=0,"",TEL_ued!F$5/F$5*1000)</f>
        <v>52.485392604605174</v>
      </c>
      <c r="G37" s="346">
        <f>IF(TEL_ued!G$5=0,"",TEL_ued!G$5/G$5*1000)</f>
        <v>45.605586383493922</v>
      </c>
      <c r="H37" s="346">
        <f>IF(TEL_ued!H$5=0,"",TEL_ued!H$5/H$5*1000)</f>
        <v>42.389435105818144</v>
      </c>
      <c r="I37" s="346">
        <f>IF(TEL_ued!I$5=0,"",TEL_ued!I$5/I$5*1000)</f>
        <v>38.198460060338327</v>
      </c>
      <c r="J37" s="346">
        <f>IF(TEL_ued!J$5=0,"",TEL_ued!J$5/J$5*1000)</f>
        <v>35.737491182715701</v>
      </c>
      <c r="K37" s="346">
        <f>IF(TEL_ued!K$5=0,"",TEL_ued!K$5/K$5*1000)</f>
        <v>35.830288796461716</v>
      </c>
      <c r="L37" s="346">
        <f>IF(TEL_ued!L$5=0,"",TEL_ued!L$5/L$5*1000)</f>
        <v>33.842938906586056</v>
      </c>
      <c r="M37" s="346">
        <f>IF(TEL_ued!M$5=0,"",TEL_ued!M$5/M$5*1000)</f>
        <v>30.412518493367305</v>
      </c>
      <c r="N37" s="346">
        <f>IF(TEL_ued!N$5=0,"",TEL_ued!N$5/N$5*1000)</f>
        <v>30.673215996092488</v>
      </c>
      <c r="O37" s="346">
        <f>IF(TEL_ued!O$5=0,"",TEL_ued!O$5/O$5*1000)</f>
        <v>29.900078228562133</v>
      </c>
      <c r="P37" s="346">
        <f>IF(TEL_ued!P$5=0,"",TEL_ued!P$5/P$5*1000)</f>
        <v>28.283857027291543</v>
      </c>
      <c r="Q37" s="346">
        <f>IF(TEL_ued!Q$5=0,"",TEL_ued!Q$5/Q$5*1000)</f>
        <v>28.005085124463037</v>
      </c>
      <c r="R37" s="346">
        <f>IF(TEL_ued!R$5=0,"",TEL_ued!R$5/R$5*1000)</f>
        <v>27.630705187104066</v>
      </c>
      <c r="S37" s="346">
        <f>IF(TEL_ued!S$5=0,"",TEL_ued!S$5/S$5*1000)</f>
        <v>27.569965989179551</v>
      </c>
      <c r="T37" s="346">
        <f>IF(TEL_ued!T$5=0,"",TEL_ued!T$5/T$5*1000)</f>
        <v>27.44810077294277</v>
      </c>
      <c r="U37" s="346">
        <f>IF(TEL_ued!U$5=0,"",TEL_ued!U$5/U$5*1000)</f>
        <v>27.26950996094207</v>
      </c>
      <c r="V37" s="346">
        <f>IF(TEL_ued!V$5=0,"",TEL_ued!V$5/V$5*1000)</f>
        <v>28.643285773390797</v>
      </c>
      <c r="W37" s="346">
        <f>IF(TEL_ued!W$5=0,"",TEL_ued!W$5/W$5*1000)</f>
        <v>27.337961040966174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1.6194106787419829</v>
      </c>
      <c r="C38" s="347">
        <f t="shared" si="7"/>
        <v>1.5926731690990221</v>
      </c>
      <c r="D38" s="347">
        <f t="shared" si="7"/>
        <v>1.6603359117773215</v>
      </c>
      <c r="E38" s="347">
        <f t="shared" si="7"/>
        <v>1.707114515073531</v>
      </c>
      <c r="F38" s="347">
        <f t="shared" si="7"/>
        <v>1.612629655329664</v>
      </c>
      <c r="G38" s="347">
        <f t="shared" si="7"/>
        <v>1.591382950513885</v>
      </c>
      <c r="H38" s="347">
        <f t="shared" si="7"/>
        <v>1.5674339892280167</v>
      </c>
      <c r="I38" s="347">
        <f t="shared" si="7"/>
        <v>1.4910518807777935</v>
      </c>
      <c r="J38" s="347">
        <f t="shared" si="7"/>
        <v>1.4540375070102325</v>
      </c>
      <c r="K38" s="347">
        <f t="shared" si="7"/>
        <v>1.4779539469401213</v>
      </c>
      <c r="L38" s="347">
        <f t="shared" si="7"/>
        <v>1.385145547191363</v>
      </c>
      <c r="M38" s="347">
        <f t="shared" si="7"/>
        <v>1.2539208506827413</v>
      </c>
      <c r="N38" s="347">
        <f t="shared" si="7"/>
        <v>1.3917338122174741</v>
      </c>
      <c r="O38" s="347">
        <f t="shared" si="7"/>
        <v>1.3958865853594953</v>
      </c>
      <c r="P38" s="347">
        <f t="shared" si="7"/>
        <v>1.3753133348178683</v>
      </c>
      <c r="Q38" s="347">
        <f t="shared" si="7"/>
        <v>1.3769776905010351</v>
      </c>
      <c r="R38" s="347">
        <f t="shared" si="7"/>
        <v>1.3886261569508731</v>
      </c>
      <c r="S38" s="347">
        <f t="shared" si="7"/>
        <v>1.4165860735811522</v>
      </c>
      <c r="T38" s="347">
        <f t="shared" si="7"/>
        <v>1.4053267650917849</v>
      </c>
      <c r="U38" s="347">
        <f t="shared" si="7"/>
        <v>1.3627992123895505</v>
      </c>
      <c r="V38" s="347">
        <f t="shared" si="7"/>
        <v>1.4470202064161206</v>
      </c>
      <c r="W38" s="347">
        <f t="shared" si="7"/>
        <v>1.3738956599555683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IT: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2707.5271711091991</v>
      </c>
      <c r="C5" s="225">
        <v>2687.416509028375</v>
      </c>
      <c r="D5" s="225">
        <v>2717.4569217540829</v>
      </c>
      <c r="E5" s="225">
        <v>2724.2141874462591</v>
      </c>
      <c r="F5" s="225">
        <v>2554.2371453138421</v>
      </c>
      <c r="G5" s="225">
        <v>2383.0705932932069</v>
      </c>
      <c r="H5" s="225">
        <v>2257.8867583834899</v>
      </c>
      <c r="I5" s="225">
        <v>1907.905846947549</v>
      </c>
      <c r="J5" s="225">
        <v>1655.0611349957001</v>
      </c>
      <c r="K5" s="225">
        <v>1384.412897678417</v>
      </c>
      <c r="L5" s="225">
        <v>1340.2121238177131</v>
      </c>
      <c r="M5" s="225">
        <v>1191.282115219261</v>
      </c>
      <c r="N5" s="225">
        <v>1200.9075666380049</v>
      </c>
      <c r="O5" s="225">
        <v>1166.661822871883</v>
      </c>
      <c r="P5" s="225">
        <v>1137.596646603612</v>
      </c>
      <c r="Q5" s="225">
        <v>1106.4679277729999</v>
      </c>
      <c r="R5" s="225">
        <v>1098.5740326741191</v>
      </c>
      <c r="S5" s="225">
        <v>1163.23551160791</v>
      </c>
      <c r="T5" s="225">
        <v>1126.6909716251071</v>
      </c>
      <c r="U5" s="225">
        <v>1117.6792777300079</v>
      </c>
      <c r="V5" s="225">
        <v>996.948409286328</v>
      </c>
      <c r="W5" s="225">
        <v>1035.72095884229</v>
      </c>
      <c r="DA5" s="89" t="s">
        <v>2682</v>
      </c>
    </row>
    <row r="6" spans="1:105" ht="12" customHeight="1" x14ac:dyDescent="0.25">
      <c r="A6" s="55" t="s">
        <v>92</v>
      </c>
      <c r="B6" s="261">
        <v>66.746329414937989</v>
      </c>
      <c r="C6" s="261">
        <v>67.40966982047776</v>
      </c>
      <c r="D6" s="261">
        <v>64.567112099055777</v>
      </c>
      <c r="E6" s="261">
        <v>61.715173649631318</v>
      </c>
      <c r="F6" s="261">
        <v>57.336113072714078</v>
      </c>
      <c r="G6" s="261">
        <v>53.448834861274108</v>
      </c>
      <c r="H6" s="261">
        <v>52.301907397676359</v>
      </c>
      <c r="I6" s="261">
        <v>48.808102308224363</v>
      </c>
      <c r="J6" s="261">
        <v>43.755107346708968</v>
      </c>
      <c r="K6" s="261">
        <v>35.996185681556213</v>
      </c>
      <c r="L6" s="261">
        <v>36.638081519589313</v>
      </c>
      <c r="M6" s="261">
        <v>34.893544835020151</v>
      </c>
      <c r="N6" s="261">
        <v>32.020769156533717</v>
      </c>
      <c r="O6" s="261">
        <v>30.99489335168197</v>
      </c>
      <c r="P6" s="261">
        <v>30.37396014953109</v>
      </c>
      <c r="Q6" s="261">
        <v>30.272103798792301</v>
      </c>
      <c r="R6" s="261">
        <v>29.823273908097018</v>
      </c>
      <c r="S6" s="261">
        <v>30.046200840117411</v>
      </c>
      <c r="T6" s="261">
        <v>29.725838926047899</v>
      </c>
      <c r="U6" s="261">
        <v>30.566647864921951</v>
      </c>
      <c r="V6" s="261">
        <v>26.10402746576095</v>
      </c>
      <c r="W6" s="261">
        <v>28.698644579854712</v>
      </c>
      <c r="DA6" s="67" t="s">
        <v>2699</v>
      </c>
    </row>
    <row r="7" spans="1:105" ht="12" customHeight="1" x14ac:dyDescent="0.25">
      <c r="A7" s="202" t="s">
        <v>93</v>
      </c>
      <c r="B7" s="226">
        <v>54.766219007128598</v>
      </c>
      <c r="C7" s="226">
        <v>55.310498314238167</v>
      </c>
      <c r="D7" s="226">
        <v>52.978143260763709</v>
      </c>
      <c r="E7" s="226">
        <v>50.638091199697513</v>
      </c>
      <c r="F7" s="226">
        <v>47.045015854534633</v>
      </c>
      <c r="G7" s="226">
        <v>43.855454245148003</v>
      </c>
      <c r="H7" s="226">
        <v>42.914385557067781</v>
      </c>
      <c r="I7" s="226">
        <v>40.047673688799478</v>
      </c>
      <c r="J7" s="226">
        <v>35.901626540889403</v>
      </c>
      <c r="K7" s="226">
        <v>29.535331841276889</v>
      </c>
      <c r="L7" s="226">
        <v>30.06201560581685</v>
      </c>
      <c r="M7" s="226">
        <v>28.630600890272941</v>
      </c>
      <c r="N7" s="226">
        <v>26.2734516156174</v>
      </c>
      <c r="O7" s="226">
        <v>25.431707365482641</v>
      </c>
      <c r="P7" s="226">
        <v>24.92222371243577</v>
      </c>
      <c r="Q7" s="226">
        <v>24.838649270803941</v>
      </c>
      <c r="R7" s="226">
        <v>24.470378591259099</v>
      </c>
      <c r="S7" s="226">
        <v>24.65329299701941</v>
      </c>
      <c r="T7" s="226">
        <v>24.390431939321349</v>
      </c>
      <c r="U7" s="226">
        <v>25.08032645326929</v>
      </c>
      <c r="V7" s="226">
        <v>21.418689202675662</v>
      </c>
      <c r="W7" s="226">
        <v>23.547605809111559</v>
      </c>
      <c r="DA7" s="174" t="s">
        <v>2700</v>
      </c>
    </row>
    <row r="8" spans="1:105" ht="12" customHeight="1" x14ac:dyDescent="0.25">
      <c r="A8" s="202" t="s">
        <v>94</v>
      </c>
      <c r="B8" s="226">
        <v>39.363219911373683</v>
      </c>
      <c r="C8" s="226">
        <v>39.754420663358687</v>
      </c>
      <c r="D8" s="226">
        <v>38.078040468673919</v>
      </c>
      <c r="E8" s="226">
        <v>36.396128049782583</v>
      </c>
      <c r="F8" s="226">
        <v>33.813605145446772</v>
      </c>
      <c r="G8" s="226">
        <v>31.52110773870012</v>
      </c>
      <c r="H8" s="226">
        <v>30.844714619142479</v>
      </c>
      <c r="I8" s="226">
        <v>28.784265463824632</v>
      </c>
      <c r="J8" s="226">
        <v>25.80429407626427</v>
      </c>
      <c r="K8" s="226">
        <v>21.22851976091777</v>
      </c>
      <c r="L8" s="226">
        <v>21.607073716680869</v>
      </c>
      <c r="M8" s="226">
        <v>20.578244389883679</v>
      </c>
      <c r="N8" s="226">
        <v>18.884043348725012</v>
      </c>
      <c r="O8" s="226">
        <v>18.279039668940651</v>
      </c>
      <c r="P8" s="226">
        <v>17.91284829331321</v>
      </c>
      <c r="Q8" s="226">
        <v>17.852779163390331</v>
      </c>
      <c r="R8" s="226">
        <v>17.588084612467469</v>
      </c>
      <c r="S8" s="226">
        <v>17.719554341607701</v>
      </c>
      <c r="T8" s="226">
        <v>17.530622956387219</v>
      </c>
      <c r="U8" s="226">
        <v>18.0264846382873</v>
      </c>
      <c r="V8" s="226">
        <v>15.39468286442313</v>
      </c>
      <c r="W8" s="226">
        <v>16.924841675298929</v>
      </c>
      <c r="DA8" s="174" t="s">
        <v>2701</v>
      </c>
    </row>
    <row r="9" spans="1:105" ht="12" customHeight="1" x14ac:dyDescent="0.25">
      <c r="A9" s="202" t="s">
        <v>95</v>
      </c>
      <c r="B9" s="226">
        <v>77.014995478774608</v>
      </c>
      <c r="C9" s="226">
        <v>77.780388254397423</v>
      </c>
      <c r="D9" s="226">
        <v>74.50051396044897</v>
      </c>
      <c r="E9" s="226">
        <v>71.209815749574616</v>
      </c>
      <c r="F9" s="226">
        <v>66.157053545439339</v>
      </c>
      <c r="G9" s="226">
        <v>61.671732532239353</v>
      </c>
      <c r="H9" s="226">
        <v>60.348354689626582</v>
      </c>
      <c r="I9" s="226">
        <v>56.317041124874258</v>
      </c>
      <c r="J9" s="226">
        <v>50.486662323125721</v>
      </c>
      <c r="K9" s="226">
        <v>41.534060401795607</v>
      </c>
      <c r="L9" s="226">
        <v>42.274709445679967</v>
      </c>
      <c r="M9" s="226">
        <v>40.261782501946342</v>
      </c>
      <c r="N9" s="226">
        <v>36.947041334461993</v>
      </c>
      <c r="O9" s="226">
        <v>35.763338482709962</v>
      </c>
      <c r="P9" s="226">
        <v>35.0468770956128</v>
      </c>
      <c r="Q9" s="226">
        <v>34.929350537068053</v>
      </c>
      <c r="R9" s="226">
        <v>34.411469893958099</v>
      </c>
      <c r="S9" s="226">
        <v>34.668693277058551</v>
      </c>
      <c r="T9" s="226">
        <v>34.29904491467066</v>
      </c>
      <c r="U9" s="226">
        <v>35.269209074909938</v>
      </c>
      <c r="V9" s="226">
        <v>30.120031691262639</v>
      </c>
      <c r="W9" s="226">
        <v>33.113820669063116</v>
      </c>
      <c r="DA9" s="174" t="s">
        <v>2702</v>
      </c>
    </row>
    <row r="10" spans="1:105" ht="12" customHeight="1" x14ac:dyDescent="0.25">
      <c r="A10" s="56" t="s">
        <v>96</v>
      </c>
      <c r="B10" s="262">
        <v>248.1704847992182</v>
      </c>
      <c r="C10" s="262">
        <v>245.23561841071739</v>
      </c>
      <c r="D10" s="262">
        <v>254.3477997096395</v>
      </c>
      <c r="E10" s="262">
        <v>262.27287349864019</v>
      </c>
      <c r="F10" s="262">
        <v>245.62836078050151</v>
      </c>
      <c r="G10" s="262">
        <v>230.58247340542599</v>
      </c>
      <c r="H10" s="262">
        <v>215.68679392956949</v>
      </c>
      <c r="I10" s="262">
        <v>169.76850254094731</v>
      </c>
      <c r="J10" s="262">
        <v>143.34509191902879</v>
      </c>
      <c r="K10" s="262">
        <v>124.2195671684277</v>
      </c>
      <c r="L10" s="262">
        <v>116.69004543732331</v>
      </c>
      <c r="M10" s="262">
        <v>100.42942974472081</v>
      </c>
      <c r="N10" s="262">
        <v>106.20005714455159</v>
      </c>
      <c r="O10" s="262">
        <v>103.5995669924723</v>
      </c>
      <c r="P10" s="262">
        <v>100.8465025567659</v>
      </c>
      <c r="Q10" s="262">
        <v>96.521815244767083</v>
      </c>
      <c r="R10" s="262">
        <v>95.999992265794148</v>
      </c>
      <c r="S10" s="262">
        <v>105.599842243661</v>
      </c>
      <c r="T10" s="262">
        <v>100.690212107191</v>
      </c>
      <c r="U10" s="262">
        <v>98.0182837860593</v>
      </c>
      <c r="V10" s="262">
        <v>91.014689081950266</v>
      </c>
      <c r="W10" s="262">
        <v>91.044368980336273</v>
      </c>
      <c r="DA10" s="68" t="s">
        <v>2703</v>
      </c>
    </row>
    <row r="11" spans="1:105" ht="12" customHeight="1" x14ac:dyDescent="0.25">
      <c r="A11" s="37" t="s">
        <v>160</v>
      </c>
      <c r="B11" s="228">
        <v>7.5735297372420414</v>
      </c>
      <c r="C11" s="228">
        <v>9.4298074358155333</v>
      </c>
      <c r="D11" s="228">
        <v>9.769055455264132</v>
      </c>
      <c r="E11" s="228">
        <v>12.03742029386917</v>
      </c>
      <c r="F11" s="228">
        <v>9.0596759620013056</v>
      </c>
      <c r="G11" s="228">
        <v>8.3707625837078012</v>
      </c>
      <c r="H11" s="228">
        <v>6.7865650898060599</v>
      </c>
      <c r="I11" s="228">
        <v>7.3303455530968673</v>
      </c>
      <c r="J11" s="228">
        <v>6.3429677498588282</v>
      </c>
      <c r="K11" s="228">
        <v>5.1850812024007116</v>
      </c>
      <c r="L11" s="228">
        <v>5.9926354764115297</v>
      </c>
      <c r="M11" s="228">
        <v>3.5813720862017941</v>
      </c>
      <c r="N11" s="228">
        <v>2.8228455086148401</v>
      </c>
      <c r="O11" s="228">
        <v>3.2558227171797949</v>
      </c>
      <c r="P11" s="228">
        <v>3.6618179272942308</v>
      </c>
      <c r="Q11" s="228">
        <v>3.7668066389531938</v>
      </c>
      <c r="R11" s="228">
        <v>3.533917524387157</v>
      </c>
      <c r="S11" s="228">
        <v>3.4101716434341931</v>
      </c>
      <c r="T11" s="228">
        <v>2.9520019340791199</v>
      </c>
      <c r="U11" s="228">
        <v>2.7075095004287468</v>
      </c>
      <c r="V11" s="228">
        <v>2.4739075026177191</v>
      </c>
      <c r="W11" s="228">
        <v>3.8216122882458738</v>
      </c>
      <c r="DA11" s="69" t="s">
        <v>2704</v>
      </c>
    </row>
    <row r="12" spans="1:105" ht="12" customHeight="1" x14ac:dyDescent="0.25">
      <c r="A12" s="37" t="s">
        <v>162</v>
      </c>
      <c r="B12" s="228">
        <v>211.91171221568271</v>
      </c>
      <c r="C12" s="228">
        <v>206.2243200176311</v>
      </c>
      <c r="D12" s="228">
        <v>219.22383137356709</v>
      </c>
      <c r="E12" s="228">
        <v>228.80069225398859</v>
      </c>
      <c r="F12" s="228">
        <v>216.76979649806731</v>
      </c>
      <c r="G12" s="228">
        <v>204.21881388111839</v>
      </c>
      <c r="H12" s="228">
        <v>190.20320592422391</v>
      </c>
      <c r="I12" s="228">
        <v>138.89112010886541</v>
      </c>
      <c r="J12" s="228">
        <v>113.4277943610995</v>
      </c>
      <c r="K12" s="228">
        <v>102.1337263635486</v>
      </c>
      <c r="L12" s="228">
        <v>91.217277748278732</v>
      </c>
      <c r="M12" s="228">
        <v>75.578720786277302</v>
      </c>
      <c r="N12" s="228">
        <v>87.449050198831188</v>
      </c>
      <c r="O12" s="228">
        <v>85.188577070105538</v>
      </c>
      <c r="P12" s="228">
        <v>82.24383427546833</v>
      </c>
      <c r="Q12" s="228">
        <v>76.784139838630352</v>
      </c>
      <c r="R12" s="228">
        <v>76.854754840990779</v>
      </c>
      <c r="S12" s="228">
        <v>88.802527525311319</v>
      </c>
      <c r="T12" s="228">
        <v>83.588103795788214</v>
      </c>
      <c r="U12" s="228">
        <v>79.545366740280684</v>
      </c>
      <c r="V12" s="228">
        <v>77.118886919556985</v>
      </c>
      <c r="W12" s="228">
        <v>72.361504582854167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0.1278376041126921</v>
      </c>
      <c r="DA14" s="69" t="s">
        <v>2707</v>
      </c>
    </row>
    <row r="15" spans="1:105" ht="12" customHeight="1" x14ac:dyDescent="0.25">
      <c r="A15" s="37" t="s">
        <v>38</v>
      </c>
      <c r="B15" s="228">
        <v>28.68524284629342</v>
      </c>
      <c r="C15" s="228">
        <v>29.58149095727083</v>
      </c>
      <c r="D15" s="228">
        <v>25.35491288080831</v>
      </c>
      <c r="E15" s="228">
        <v>21.434760950782429</v>
      </c>
      <c r="F15" s="228">
        <v>19.79888832043283</v>
      </c>
      <c r="G15" s="228">
        <v>17.992896940599831</v>
      </c>
      <c r="H15" s="228">
        <v>18.697022915539581</v>
      </c>
      <c r="I15" s="228">
        <v>23.547036878984979</v>
      </c>
      <c r="J15" s="228">
        <v>23.574329808070459</v>
      </c>
      <c r="K15" s="228">
        <v>16.90075960247832</v>
      </c>
      <c r="L15" s="228">
        <v>19.480132212633031</v>
      </c>
      <c r="M15" s="228">
        <v>21.269336872241681</v>
      </c>
      <c r="N15" s="228">
        <v>15.92816143710553</v>
      </c>
      <c r="O15" s="228">
        <v>15.15516720518692</v>
      </c>
      <c r="P15" s="228">
        <v>14.94085035400337</v>
      </c>
      <c r="Q15" s="228">
        <v>15.97086876718353</v>
      </c>
      <c r="R15" s="228">
        <v>15.611319900416211</v>
      </c>
      <c r="S15" s="228">
        <v>13.38714307491545</v>
      </c>
      <c r="T15" s="228">
        <v>14.1501063773237</v>
      </c>
      <c r="U15" s="228">
        <v>15.765407545349881</v>
      </c>
      <c r="V15" s="228">
        <v>11.42189465977556</v>
      </c>
      <c r="W15" s="228">
        <v>14.73341450512353</v>
      </c>
      <c r="DA15" s="69" t="s">
        <v>2708</v>
      </c>
    </row>
    <row r="16" spans="1:105" ht="12" customHeight="1" x14ac:dyDescent="0.25">
      <c r="A16" s="57" t="s">
        <v>2709</v>
      </c>
      <c r="B16" s="263">
        <v>123.50624367363309</v>
      </c>
      <c r="C16" s="263">
        <v>121.31306491979259</v>
      </c>
      <c r="D16" s="263">
        <v>126.38196016092969</v>
      </c>
      <c r="E16" s="263">
        <v>129.64579383311531</v>
      </c>
      <c r="F16" s="263">
        <v>122.33804995465179</v>
      </c>
      <c r="G16" s="263">
        <v>114.08945536593519</v>
      </c>
      <c r="H16" s="263">
        <v>106.34610822334029</v>
      </c>
      <c r="I16" s="263">
        <v>85.458491339683604</v>
      </c>
      <c r="J16" s="263">
        <v>72.800419957189462</v>
      </c>
      <c r="K16" s="263">
        <v>61.215677419417638</v>
      </c>
      <c r="L16" s="263">
        <v>57.468313487167983</v>
      </c>
      <c r="M16" s="263">
        <v>48.622599199265643</v>
      </c>
      <c r="N16" s="263">
        <v>52.319212008466252</v>
      </c>
      <c r="O16" s="263">
        <v>50.924301236304899</v>
      </c>
      <c r="P16" s="263">
        <v>49.500456259126601</v>
      </c>
      <c r="Q16" s="263">
        <v>47.401744271715998</v>
      </c>
      <c r="R16" s="263">
        <v>47.324972043572473</v>
      </c>
      <c r="S16" s="263">
        <v>51.596287162981007</v>
      </c>
      <c r="T16" s="263">
        <v>49.371458670973382</v>
      </c>
      <c r="U16" s="263">
        <v>47.856628456202507</v>
      </c>
      <c r="V16" s="263">
        <v>43.726850691775887</v>
      </c>
      <c r="W16" s="263">
        <v>43.865580133254873</v>
      </c>
      <c r="DA16" s="70" t="s">
        <v>2710</v>
      </c>
    </row>
    <row r="17" spans="1:105" ht="12" customHeight="1" x14ac:dyDescent="0.25">
      <c r="A17" s="46" t="s">
        <v>30</v>
      </c>
      <c r="B17" s="231">
        <v>0.68012108505372715</v>
      </c>
      <c r="C17" s="231">
        <v>0.57549087739527038</v>
      </c>
      <c r="D17" s="231">
        <v>5.2191427460840413E-2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0.92583424748308685</v>
      </c>
      <c r="U17" s="231">
        <v>1.023415887820454</v>
      </c>
      <c r="V17" s="231">
        <v>0.62243816595875823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3.702439369131219</v>
      </c>
      <c r="C19" s="231">
        <v>3.7927443197196098</v>
      </c>
      <c r="D19" s="231">
        <v>3.3412266339988088</v>
      </c>
      <c r="E19" s="231">
        <v>3.3412266339994781</v>
      </c>
      <c r="F19" s="231">
        <v>2.866783171405447</v>
      </c>
      <c r="G19" s="231">
        <v>2.5960132048284419</v>
      </c>
      <c r="H19" s="231">
        <v>2.4202263606054091</v>
      </c>
      <c r="I19" s="231">
        <v>1.701261111545207</v>
      </c>
      <c r="J19" s="231">
        <v>1.162204284978922</v>
      </c>
      <c r="K19" s="231">
        <v>1.077870995657018</v>
      </c>
      <c r="L19" s="231">
        <v>1.3427411104796469</v>
      </c>
      <c r="M19" s="231">
        <v>1.250327640041748</v>
      </c>
      <c r="N19" s="231">
        <v>1.1629913189170531</v>
      </c>
      <c r="O19" s="231">
        <v>0.98420469619386974</v>
      </c>
      <c r="P19" s="231">
        <v>0.71480778584898874</v>
      </c>
      <c r="Q19" s="231">
        <v>0.62663896000466257</v>
      </c>
      <c r="R19" s="231">
        <v>0.80561999179062904</v>
      </c>
      <c r="S19" s="231">
        <v>0.8054055083177889</v>
      </c>
      <c r="T19" s="231">
        <v>0.80526201575079992</v>
      </c>
      <c r="U19" s="231">
        <v>0.84052924097241954</v>
      </c>
      <c r="V19" s="231">
        <v>0.67648664885391296</v>
      </c>
      <c r="W19" s="231">
        <v>0.54608183265149179</v>
      </c>
      <c r="DA19" s="73" t="s">
        <v>2713</v>
      </c>
    </row>
    <row r="20" spans="1:105" ht="12" customHeight="1" x14ac:dyDescent="0.25">
      <c r="A20" s="46" t="s">
        <v>160</v>
      </c>
      <c r="B20" s="231">
        <v>3.224439740084081</v>
      </c>
      <c r="C20" s="231">
        <v>4.1590478534814936</v>
      </c>
      <c r="D20" s="231">
        <v>4.0475309607060197</v>
      </c>
      <c r="E20" s="231">
        <v>4.8646354042950968</v>
      </c>
      <c r="F20" s="231">
        <v>3.5754702547933279</v>
      </c>
      <c r="G20" s="231">
        <v>3.3801291247432719</v>
      </c>
      <c r="H20" s="231">
        <v>2.8498288021318472</v>
      </c>
      <c r="I20" s="231">
        <v>3.1340803853250851</v>
      </c>
      <c r="J20" s="231">
        <v>2.7127821813589259</v>
      </c>
      <c r="K20" s="231">
        <v>2.404340628784726</v>
      </c>
      <c r="L20" s="231">
        <v>2.9106325379003581</v>
      </c>
      <c r="M20" s="231">
        <v>1.9419966439395011</v>
      </c>
      <c r="N20" s="231">
        <v>1.3442708727051249</v>
      </c>
      <c r="O20" s="231">
        <v>1.55776939866369</v>
      </c>
      <c r="P20" s="231">
        <v>1.770873722295748</v>
      </c>
      <c r="Q20" s="231">
        <v>1.848579599017645</v>
      </c>
      <c r="R20" s="231">
        <v>1.7016133077328139</v>
      </c>
      <c r="S20" s="231">
        <v>1.6283667821802941</v>
      </c>
      <c r="T20" s="231">
        <v>1.4168075226675201</v>
      </c>
      <c r="U20" s="231">
        <v>1.356587278483004</v>
      </c>
      <c r="V20" s="231">
        <v>1.2596104312441541</v>
      </c>
      <c r="W20" s="231">
        <v>2.0144877388735769</v>
      </c>
      <c r="DA20" s="73" t="s">
        <v>2714</v>
      </c>
    </row>
    <row r="21" spans="1:105" ht="12" customHeight="1" x14ac:dyDescent="0.25">
      <c r="A21" s="46" t="s">
        <v>70</v>
      </c>
      <c r="B21" s="231">
        <v>25.67756746250377</v>
      </c>
      <c r="C21" s="231">
        <v>21.829861364671931</v>
      </c>
      <c r="D21" s="231">
        <v>28.111836417376679</v>
      </c>
      <c r="E21" s="231">
        <v>28.975606308664648</v>
      </c>
      <c r="F21" s="231">
        <v>22.357787371829389</v>
      </c>
      <c r="G21" s="231">
        <v>17.514310959938879</v>
      </c>
      <c r="H21" s="231">
        <v>14.731812629772049</v>
      </c>
      <c r="I21" s="231">
        <v>15.33858806477142</v>
      </c>
      <c r="J21" s="231">
        <v>14.537282268091429</v>
      </c>
      <c r="K21" s="231">
        <v>7.6544636222468414</v>
      </c>
      <c r="L21" s="231">
        <v>4.8260763765135044</v>
      </c>
      <c r="M21" s="231">
        <v>0.15531855405870529</v>
      </c>
      <c r="N21" s="231">
        <v>4.2007741290476366</v>
      </c>
      <c r="O21" s="231">
        <v>3.812319229450007</v>
      </c>
      <c r="P21" s="231">
        <v>3.0301676964381441</v>
      </c>
      <c r="Q21" s="231">
        <v>3.8921899072531452</v>
      </c>
      <c r="R21" s="231">
        <v>4.4367454457455162</v>
      </c>
      <c r="S21" s="231">
        <v>2.9648237395886481</v>
      </c>
      <c r="T21" s="231">
        <v>2.4118927804632042</v>
      </c>
      <c r="U21" s="231">
        <v>1.247564955623059</v>
      </c>
      <c r="V21" s="231">
        <v>0.73110576875565081</v>
      </c>
      <c r="W21" s="231">
        <v>1.304639372126861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90.221676016860329</v>
      </c>
      <c r="C23" s="231">
        <v>90.955920504524272</v>
      </c>
      <c r="D23" s="231">
        <v>90.829174721387375</v>
      </c>
      <c r="E23" s="231">
        <v>92.464325486156085</v>
      </c>
      <c r="F23" s="231">
        <v>85.549854406186839</v>
      </c>
      <c r="G23" s="231">
        <v>82.463927714735675</v>
      </c>
      <c r="H23" s="231">
        <v>79.870533521422061</v>
      </c>
      <c r="I23" s="231">
        <v>59.382730606079733</v>
      </c>
      <c r="J23" s="231">
        <v>48.511187751267343</v>
      </c>
      <c r="K23" s="231">
        <v>47.359772832750338</v>
      </c>
      <c r="L23" s="231">
        <v>44.304376209416837</v>
      </c>
      <c r="M23" s="231">
        <v>40.982511335718591</v>
      </c>
      <c r="N23" s="231">
        <v>41.644224123941171</v>
      </c>
      <c r="O23" s="231">
        <v>40.759024677628183</v>
      </c>
      <c r="P23" s="231">
        <v>39.773535394451272</v>
      </c>
      <c r="Q23" s="231">
        <v>37.682208841294809</v>
      </c>
      <c r="R23" s="231">
        <v>37.006260813246307</v>
      </c>
      <c r="S23" s="231">
        <v>42.403462674461309</v>
      </c>
      <c r="T23" s="231">
        <v>40.117946027135673</v>
      </c>
      <c r="U23" s="231">
        <v>39.855901730000099</v>
      </c>
      <c r="V23" s="231">
        <v>39.26571802180387</v>
      </c>
      <c r="W23" s="231">
        <v>38.143943643093422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6.8353626946467117E-4</v>
      </c>
      <c r="T25" s="231">
        <v>8.0152764931221646E-3</v>
      </c>
      <c r="U25" s="231">
        <v>1.0301868061213099E-2</v>
      </c>
      <c r="V25" s="231">
        <v>1.038324142662158E-2</v>
      </c>
      <c r="W25" s="231">
        <v>1.243385023501906E-2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7.9881547504368093</v>
      </c>
      <c r="G26" s="231">
        <v>8.1350743616889147</v>
      </c>
      <c r="H26" s="231">
        <v>6.4737069094089534</v>
      </c>
      <c r="I26" s="231">
        <v>5.9018311719621739</v>
      </c>
      <c r="J26" s="231">
        <v>5.87696347149285</v>
      </c>
      <c r="K26" s="231">
        <v>2.719229339978722</v>
      </c>
      <c r="L26" s="231">
        <v>4.0844872528576257</v>
      </c>
      <c r="M26" s="231">
        <v>4.2924450255070914</v>
      </c>
      <c r="N26" s="231">
        <v>3.966951563855265</v>
      </c>
      <c r="O26" s="231">
        <v>3.810983234369151</v>
      </c>
      <c r="P26" s="231">
        <v>4.2110716600924576</v>
      </c>
      <c r="Q26" s="231">
        <v>3.352126964145735</v>
      </c>
      <c r="R26" s="231">
        <v>3.3747324850572009</v>
      </c>
      <c r="S26" s="231">
        <v>3.7935449221635111</v>
      </c>
      <c r="T26" s="231">
        <v>3.6857008009799741</v>
      </c>
      <c r="U26" s="231">
        <v>3.522327495242263</v>
      </c>
      <c r="V26" s="231">
        <v>1.1611084137329211</v>
      </c>
      <c r="W26" s="231">
        <v>1.8439936962744981</v>
      </c>
      <c r="DA26" s="73" t="s">
        <v>2720</v>
      </c>
    </row>
    <row r="27" spans="1:105" ht="12" customHeight="1" x14ac:dyDescent="0.25">
      <c r="A27" s="57" t="s">
        <v>2721</v>
      </c>
      <c r="B27" s="263">
        <v>1049.8030712258819</v>
      </c>
      <c r="C27" s="263">
        <v>1031.161051818237</v>
      </c>
      <c r="D27" s="263">
        <v>1074.2466613679021</v>
      </c>
      <c r="E27" s="263">
        <v>1101.98924758148</v>
      </c>
      <c r="F27" s="263">
        <v>1039.87342461454</v>
      </c>
      <c r="G27" s="263">
        <v>969.76037061044906</v>
      </c>
      <c r="H27" s="263">
        <v>903.94191989839237</v>
      </c>
      <c r="I27" s="263">
        <v>726.39717638731076</v>
      </c>
      <c r="J27" s="263">
        <v>618.80356963611064</v>
      </c>
      <c r="K27" s="263">
        <v>520.3332580650499</v>
      </c>
      <c r="L27" s="263">
        <v>488.48066464092778</v>
      </c>
      <c r="M27" s="263">
        <v>413.29209319375798</v>
      </c>
      <c r="N27" s="263">
        <v>444.7133020719632</v>
      </c>
      <c r="O27" s="263">
        <v>432.8565605085916</v>
      </c>
      <c r="P27" s="263">
        <v>420.753878202576</v>
      </c>
      <c r="Q27" s="263">
        <v>402.91482630958609</v>
      </c>
      <c r="R27" s="263">
        <v>402.26226237036599</v>
      </c>
      <c r="S27" s="263">
        <v>438.56844088533859</v>
      </c>
      <c r="T27" s="263">
        <v>419.65739870327383</v>
      </c>
      <c r="U27" s="263">
        <v>406.78134187772122</v>
      </c>
      <c r="V27" s="263">
        <v>371.67823088009487</v>
      </c>
      <c r="W27" s="263">
        <v>372.85743113266642</v>
      </c>
      <c r="DA27" s="70" t="s">
        <v>2722</v>
      </c>
    </row>
    <row r="28" spans="1:105" ht="12" customHeight="1" x14ac:dyDescent="0.25">
      <c r="A28" s="46" t="s">
        <v>30</v>
      </c>
      <c r="B28" s="231">
        <v>5.7810292229566818</v>
      </c>
      <c r="C28" s="231">
        <v>4.891672457859797</v>
      </c>
      <c r="D28" s="231">
        <v>0.44362713341714333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7.8695911036062398</v>
      </c>
      <c r="U28" s="231">
        <v>8.6990350464738562</v>
      </c>
      <c r="V28" s="231">
        <v>5.2907244106494442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31.470734637615369</v>
      </c>
      <c r="C30" s="231">
        <v>32.23832671761668</v>
      </c>
      <c r="D30" s="231">
        <v>28.400426388989882</v>
      </c>
      <c r="E30" s="231">
        <v>28.400426388995559</v>
      </c>
      <c r="F30" s="231">
        <v>24.367656956946309</v>
      </c>
      <c r="G30" s="231">
        <v>22.066112241041761</v>
      </c>
      <c r="H30" s="231">
        <v>20.571924065145971</v>
      </c>
      <c r="I30" s="231">
        <v>14.46071944813426</v>
      </c>
      <c r="J30" s="231">
        <v>9.8787364223208431</v>
      </c>
      <c r="K30" s="231">
        <v>9.1619034630846574</v>
      </c>
      <c r="L30" s="231">
        <v>11.413299439077001</v>
      </c>
      <c r="M30" s="231">
        <v>10.627784940354861</v>
      </c>
      <c r="N30" s="231">
        <v>9.8854262107949555</v>
      </c>
      <c r="O30" s="231">
        <v>8.3657399176478915</v>
      </c>
      <c r="P30" s="231">
        <v>6.075866179716404</v>
      </c>
      <c r="Q30" s="231">
        <v>5.3264311600396326</v>
      </c>
      <c r="R30" s="231">
        <v>6.8477699302203474</v>
      </c>
      <c r="S30" s="231">
        <v>6.8459468207012044</v>
      </c>
      <c r="T30" s="231">
        <v>6.8447271338817997</v>
      </c>
      <c r="U30" s="231">
        <v>7.1444985482655641</v>
      </c>
      <c r="V30" s="231">
        <v>5.7501365152582586</v>
      </c>
      <c r="W30" s="231">
        <v>4.6416955775376803</v>
      </c>
      <c r="DA30" s="73" t="s">
        <v>2725</v>
      </c>
    </row>
    <row r="31" spans="1:105" ht="12" customHeight="1" x14ac:dyDescent="0.25">
      <c r="A31" s="46" t="s">
        <v>160</v>
      </c>
      <c r="B31" s="231">
        <v>27.407737790714702</v>
      </c>
      <c r="C31" s="231">
        <v>35.35190675459269</v>
      </c>
      <c r="D31" s="231">
        <v>34.404013166001157</v>
      </c>
      <c r="E31" s="231">
        <v>41.349400936508317</v>
      </c>
      <c r="F31" s="231">
        <v>30.391497165743282</v>
      </c>
      <c r="G31" s="231">
        <v>28.73109756031781</v>
      </c>
      <c r="H31" s="231">
        <v>24.22354481812069</v>
      </c>
      <c r="I31" s="231">
        <v>26.63968327526322</v>
      </c>
      <c r="J31" s="231">
        <v>23.05864854155088</v>
      </c>
      <c r="K31" s="231">
        <v>20.43689534467017</v>
      </c>
      <c r="L31" s="231">
        <v>24.740376572153028</v>
      </c>
      <c r="M31" s="231">
        <v>16.50697147348577</v>
      </c>
      <c r="N31" s="231">
        <v>11.42630241799356</v>
      </c>
      <c r="O31" s="231">
        <v>13.24103988864136</v>
      </c>
      <c r="P31" s="231">
        <v>15.052426639513859</v>
      </c>
      <c r="Q31" s="231">
        <v>15.71292659164998</v>
      </c>
      <c r="R31" s="231">
        <v>14.46371311572892</v>
      </c>
      <c r="S31" s="231">
        <v>13.841117648532499</v>
      </c>
      <c r="T31" s="231">
        <v>12.04286394267392</v>
      </c>
      <c r="U31" s="231">
        <v>11.530991867105531</v>
      </c>
      <c r="V31" s="231">
        <v>10.70668866557531</v>
      </c>
      <c r="W31" s="231">
        <v>17.123145780425411</v>
      </c>
      <c r="DA31" s="73" t="s">
        <v>2726</v>
      </c>
    </row>
    <row r="32" spans="1:105" ht="12" customHeight="1" x14ac:dyDescent="0.25">
      <c r="A32" s="46" t="s">
        <v>70</v>
      </c>
      <c r="B32" s="231">
        <v>218.2593234312821</v>
      </c>
      <c r="C32" s="231">
        <v>185.55382159971131</v>
      </c>
      <c r="D32" s="231">
        <v>238.9506095477017</v>
      </c>
      <c r="E32" s="231">
        <v>246.2926536236495</v>
      </c>
      <c r="F32" s="231">
        <v>190.0411926605498</v>
      </c>
      <c r="G32" s="231">
        <v>148.87164315948041</v>
      </c>
      <c r="H32" s="231">
        <v>125.2204073530624</v>
      </c>
      <c r="I32" s="231">
        <v>130.37799855055709</v>
      </c>
      <c r="J32" s="231">
        <v>123.5668992787772</v>
      </c>
      <c r="K32" s="231">
        <v>65.06294078909815</v>
      </c>
      <c r="L32" s="231">
        <v>41.021649200364763</v>
      </c>
      <c r="M32" s="231">
        <v>1.320207709498995</v>
      </c>
      <c r="N32" s="231">
        <v>35.706580096904922</v>
      </c>
      <c r="O32" s="231">
        <v>32.404713450325048</v>
      </c>
      <c r="P32" s="231">
        <v>25.75642541972422</v>
      </c>
      <c r="Q32" s="231">
        <v>33.083614211651742</v>
      </c>
      <c r="R32" s="231">
        <v>37.712336288836887</v>
      </c>
      <c r="S32" s="231">
        <v>25.201001786503511</v>
      </c>
      <c r="T32" s="231">
        <v>20.501088633937229</v>
      </c>
      <c r="U32" s="231">
        <v>10.604302122796</v>
      </c>
      <c r="V32" s="231">
        <v>6.2143990344230318</v>
      </c>
      <c r="W32" s="231">
        <v>11.08943466307832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766.88424614331291</v>
      </c>
      <c r="C34" s="231">
        <v>773.12532428845634</v>
      </c>
      <c r="D34" s="231">
        <v>772.0479851317923</v>
      </c>
      <c r="E34" s="231">
        <v>785.94676663232656</v>
      </c>
      <c r="F34" s="231">
        <v>727.17376245258799</v>
      </c>
      <c r="G34" s="231">
        <v>700.94338557525327</v>
      </c>
      <c r="H34" s="231">
        <v>678.89953493208736</v>
      </c>
      <c r="I34" s="231">
        <v>504.75321015167782</v>
      </c>
      <c r="J34" s="231">
        <v>412.34509588577248</v>
      </c>
      <c r="K34" s="231">
        <v>402.55806907837791</v>
      </c>
      <c r="L34" s="231">
        <v>376.58719778004308</v>
      </c>
      <c r="M34" s="231">
        <v>348.35134635360811</v>
      </c>
      <c r="N34" s="231">
        <v>353.97590505350001</v>
      </c>
      <c r="O34" s="231">
        <v>346.4517097598395</v>
      </c>
      <c r="P34" s="231">
        <v>338.07505085283572</v>
      </c>
      <c r="Q34" s="231">
        <v>320.29877515100588</v>
      </c>
      <c r="R34" s="231">
        <v>314.55321691259371</v>
      </c>
      <c r="S34" s="231">
        <v>360.4294327329211</v>
      </c>
      <c r="T34" s="231">
        <v>341.00254123065332</v>
      </c>
      <c r="U34" s="231">
        <v>338.77516470500069</v>
      </c>
      <c r="V34" s="231">
        <v>333.75860318533279</v>
      </c>
      <c r="W34" s="231">
        <v>324.22352096629419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5.810058290449705E-3</v>
      </c>
      <c r="T36" s="231">
        <v>6.8129850191538416E-2</v>
      </c>
      <c r="U36" s="231">
        <v>8.7565878520311349E-2</v>
      </c>
      <c r="V36" s="231">
        <v>8.8257552126283403E-2</v>
      </c>
      <c r="W36" s="231">
        <v>0.105687726997662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67.89931537871287</v>
      </c>
      <c r="G37" s="231">
        <v>69.148132074355772</v>
      </c>
      <c r="H37" s="231">
        <v>55.026508729976079</v>
      </c>
      <c r="I37" s="231">
        <v>50.165564961678491</v>
      </c>
      <c r="J37" s="231">
        <v>49.954189507689229</v>
      </c>
      <c r="K37" s="231">
        <v>23.113449389819131</v>
      </c>
      <c r="L37" s="231">
        <v>34.718141649289819</v>
      </c>
      <c r="M37" s="231">
        <v>36.485782716810263</v>
      </c>
      <c r="N37" s="231">
        <v>33.719088292769747</v>
      </c>
      <c r="O37" s="231">
        <v>32.393357492137781</v>
      </c>
      <c r="P37" s="231">
        <v>35.794109110785897</v>
      </c>
      <c r="Q37" s="231">
        <v>28.49307919523876</v>
      </c>
      <c r="R37" s="231">
        <v>28.685226122986212</v>
      </c>
      <c r="S37" s="231">
        <v>32.245131838389852</v>
      </c>
      <c r="T37" s="231">
        <v>31.328456808329779</v>
      </c>
      <c r="U37" s="231">
        <v>29.939783709559229</v>
      </c>
      <c r="V37" s="231">
        <v>9.869421516729826</v>
      </c>
      <c r="W37" s="231">
        <v>15.673946418333241</v>
      </c>
      <c r="DA37" s="73" t="s">
        <v>2732</v>
      </c>
    </row>
    <row r="38" spans="1:105" ht="12" customHeight="1" x14ac:dyDescent="0.25">
      <c r="A38" s="57" t="s">
        <v>2733</v>
      </c>
      <c r="B38" s="263">
        <v>243.0250968441332</v>
      </c>
      <c r="C38" s="263">
        <v>245.4403362694319</v>
      </c>
      <c r="D38" s="263">
        <v>235.0905107196389</v>
      </c>
      <c r="E38" s="263">
        <v>224.70652969865759</v>
      </c>
      <c r="F38" s="263">
        <v>208.76225785449739</v>
      </c>
      <c r="G38" s="263">
        <v>194.60857821284421</v>
      </c>
      <c r="H38" s="263">
        <v>190.4325859094883</v>
      </c>
      <c r="I38" s="263">
        <v>177.71155199404771</v>
      </c>
      <c r="J38" s="263">
        <v>159.31346777519681</v>
      </c>
      <c r="K38" s="263">
        <v>131.0630350456662</v>
      </c>
      <c r="L38" s="263">
        <v>133.40019425081229</v>
      </c>
      <c r="M38" s="263">
        <v>127.04829145058621</v>
      </c>
      <c r="N38" s="263">
        <v>116.5884415443022</v>
      </c>
      <c r="O38" s="263">
        <v>112.85320143432919</v>
      </c>
      <c r="P38" s="263">
        <v>110.59236772393371</v>
      </c>
      <c r="Q38" s="263">
        <v>110.2215061391925</v>
      </c>
      <c r="R38" s="263">
        <v>108.5873049987122</v>
      </c>
      <c r="S38" s="263">
        <v>109.3989876742736</v>
      </c>
      <c r="T38" s="263">
        <v>108.2325417307385</v>
      </c>
      <c r="U38" s="263">
        <v>111.2939486363825</v>
      </c>
      <c r="V38" s="263">
        <v>95.045433336873216</v>
      </c>
      <c r="W38" s="263">
        <v>104.49250077793251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715.95151186857993</v>
      </c>
      <c r="C39" s="263">
        <f t="shared" si="0"/>
        <v>713.94517028889493</v>
      </c>
      <c r="D39" s="263">
        <f t="shared" si="0"/>
        <v>710.99784082630651</v>
      </c>
      <c r="E39" s="263">
        <f t="shared" si="0"/>
        <v>703.18267971581008</v>
      </c>
      <c r="F39" s="263">
        <f t="shared" si="0"/>
        <v>656.67628782709789</v>
      </c>
      <c r="G39" s="263">
        <f t="shared" si="0"/>
        <v>612.11941536268455</v>
      </c>
      <c r="H39" s="263">
        <f t="shared" si="0"/>
        <v>585.18923090525368</v>
      </c>
      <c r="I39" s="263">
        <f t="shared" si="0"/>
        <v>509.40036976854685</v>
      </c>
      <c r="J39" s="263">
        <f t="shared" si="0"/>
        <v>446.38954693027085</v>
      </c>
      <c r="K39" s="263">
        <f t="shared" si="0"/>
        <v>371.19263556197632</v>
      </c>
      <c r="L39" s="263">
        <f t="shared" si="0"/>
        <v>364.63875975803785</v>
      </c>
      <c r="M39" s="263">
        <f t="shared" si="0"/>
        <v>330.90414448560932</v>
      </c>
      <c r="N39" s="263">
        <f t="shared" si="0"/>
        <v>324.17818928901704</v>
      </c>
      <c r="O39" s="263">
        <f t="shared" si="0"/>
        <v>314.54683087654371</v>
      </c>
      <c r="P39" s="263">
        <f t="shared" si="0"/>
        <v>307.06478062937595</v>
      </c>
      <c r="Q39" s="263">
        <f t="shared" si="0"/>
        <v>301.06849167513434</v>
      </c>
      <c r="R39" s="263">
        <f t="shared" si="0"/>
        <v>298.25931577850372</v>
      </c>
      <c r="S39" s="263">
        <f t="shared" si="0"/>
        <v>310.83938053857679</v>
      </c>
      <c r="T39" s="263">
        <f t="shared" si="0"/>
        <v>303.07662667768591</v>
      </c>
      <c r="U39" s="263">
        <f t="shared" si="0"/>
        <v>303.94620424612964</v>
      </c>
      <c r="V39" s="263">
        <f t="shared" si="0"/>
        <v>267.56809374496424</v>
      </c>
      <c r="W39" s="263">
        <f t="shared" si="0"/>
        <v>282.83180796308784</v>
      </c>
      <c r="DA39" s="70"/>
    </row>
    <row r="40" spans="1:105" ht="12" customHeight="1" x14ac:dyDescent="0.25">
      <c r="A40" s="60" t="s">
        <v>2736</v>
      </c>
      <c r="B40" s="331">
        <v>197.60998987781301</v>
      </c>
      <c r="C40" s="331">
        <v>194.10090387166801</v>
      </c>
      <c r="D40" s="331">
        <v>202.21113625748751</v>
      </c>
      <c r="E40" s="331">
        <v>207.4332701329844</v>
      </c>
      <c r="F40" s="331">
        <v>194.08576930361781</v>
      </c>
      <c r="G40" s="331">
        <v>180.84290850947011</v>
      </c>
      <c r="H40" s="331">
        <v>168.81541486059689</v>
      </c>
      <c r="I40" s="331">
        <v>135.54315283272871</v>
      </c>
      <c r="J40" s="331">
        <v>115.30173355954039</v>
      </c>
      <c r="K40" s="331">
        <v>97.402344342504506</v>
      </c>
      <c r="L40" s="331">
        <v>91.127730751867901</v>
      </c>
      <c r="M40" s="331">
        <v>76.93307796701076</v>
      </c>
      <c r="N40" s="331">
        <v>82.903478027010181</v>
      </c>
      <c r="O40" s="331">
        <v>80.702001441680494</v>
      </c>
      <c r="P40" s="331">
        <v>78.335227432128733</v>
      </c>
      <c r="Q40" s="331">
        <v>75.167526941077739</v>
      </c>
      <c r="R40" s="331">
        <v>75.039909798518181</v>
      </c>
      <c r="S40" s="331">
        <v>81.772689633733819</v>
      </c>
      <c r="T40" s="331">
        <v>78.238654954610908</v>
      </c>
      <c r="U40" s="331">
        <v>75.854000526194682</v>
      </c>
      <c r="V40" s="331">
        <v>69.728937552039042</v>
      </c>
      <c r="W40" s="331">
        <v>69.816387475976029</v>
      </c>
      <c r="DA40" s="72" t="s">
        <v>2737</v>
      </c>
    </row>
    <row r="41" spans="1:105" ht="12" customHeight="1" x14ac:dyDescent="0.25">
      <c r="A41" s="59" t="s">
        <v>30</v>
      </c>
      <c r="B41" s="232">
        <v>1.088193736085963</v>
      </c>
      <c r="C41" s="232">
        <v>0.92078540383243213</v>
      </c>
      <c r="D41" s="232">
        <v>8.3506283937344647E-2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1.5858057364747791</v>
      </c>
      <c r="U41" s="232">
        <v>1.7514256583784999</v>
      </c>
      <c r="V41" s="232">
        <v>1.019893921393054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5.9239029906099514</v>
      </c>
      <c r="C42" s="297">
        <v>6.0683909115513748</v>
      </c>
      <c r="D42" s="297">
        <v>5.3459626143980952</v>
      </c>
      <c r="E42" s="297">
        <v>5.3459626143991628</v>
      </c>
      <c r="F42" s="297">
        <v>4.8657833595319504</v>
      </c>
      <c r="G42" s="297">
        <v>4.4308746277452338</v>
      </c>
      <c r="H42" s="297">
        <v>4.0909351507217879</v>
      </c>
      <c r="I42" s="297">
        <v>2.8984913942391608</v>
      </c>
      <c r="J42" s="297">
        <v>2.0023497865361488</v>
      </c>
      <c r="K42" s="297">
        <v>1.79476131154509</v>
      </c>
      <c r="L42" s="297">
        <v>2.292097794717658</v>
      </c>
      <c r="M42" s="297">
        <v>2.169889900193072</v>
      </c>
      <c r="N42" s="297">
        <v>1.994033461246161</v>
      </c>
      <c r="O42" s="297">
        <v>1.6858776282299399</v>
      </c>
      <c r="P42" s="297">
        <v>1.236374284404189</v>
      </c>
      <c r="Q42" s="297">
        <v>1.0693146453370981</v>
      </c>
      <c r="R42" s="297">
        <v>1.3755022071122931</v>
      </c>
      <c r="S42" s="297">
        <v>1.377768582479566</v>
      </c>
      <c r="T42" s="297">
        <v>1.3792848205976409</v>
      </c>
      <c r="U42" s="297">
        <v>1.43844208085498</v>
      </c>
      <c r="V42" s="297">
        <v>1.108454877613301</v>
      </c>
      <c r="W42" s="297">
        <v>0.90755129476277285</v>
      </c>
      <c r="DA42" s="122" t="s">
        <v>2739</v>
      </c>
    </row>
    <row r="43" spans="1:105" ht="12" customHeight="1" x14ac:dyDescent="0.25">
      <c r="A43" s="59" t="s">
        <v>160</v>
      </c>
      <c r="B43" s="297">
        <v>5.159103584134531</v>
      </c>
      <c r="C43" s="297">
        <v>6.6544765655703904</v>
      </c>
      <c r="D43" s="297">
        <v>6.4760495371296312</v>
      </c>
      <c r="E43" s="297">
        <v>7.7834166468721522</v>
      </c>
      <c r="F43" s="297">
        <v>6.0686360384017721</v>
      </c>
      <c r="G43" s="297">
        <v>5.7692034653257522</v>
      </c>
      <c r="H43" s="297">
        <v>4.8170968674451702</v>
      </c>
      <c r="I43" s="297">
        <v>5.3396300920954332</v>
      </c>
      <c r="J43" s="297">
        <v>4.6738244661192487</v>
      </c>
      <c r="K43" s="297">
        <v>4.0034638261033022</v>
      </c>
      <c r="L43" s="297">
        <v>4.9685336728624678</v>
      </c>
      <c r="M43" s="297">
        <v>3.3702517395780061</v>
      </c>
      <c r="N43" s="297">
        <v>2.3048504812990611</v>
      </c>
      <c r="O43" s="297">
        <v>2.6683560740000871</v>
      </c>
      <c r="P43" s="297">
        <v>3.0630090697363159</v>
      </c>
      <c r="Q43" s="297">
        <v>3.1544691033673362</v>
      </c>
      <c r="R43" s="297">
        <v>2.9053063284040519</v>
      </c>
      <c r="S43" s="297">
        <v>2.785568971246883</v>
      </c>
      <c r="T43" s="297">
        <v>2.4267642972105721</v>
      </c>
      <c r="U43" s="297">
        <v>2.3215994549635379</v>
      </c>
      <c r="V43" s="297">
        <v>2.0639303506885471</v>
      </c>
      <c r="W43" s="297">
        <v>3.3479431952925491</v>
      </c>
      <c r="DA43" s="122" t="s">
        <v>2740</v>
      </c>
    </row>
    <row r="44" spans="1:105" ht="12" customHeight="1" x14ac:dyDescent="0.25">
      <c r="A44" s="59" t="s">
        <v>70</v>
      </c>
      <c r="B44" s="297">
        <v>41.084107940006042</v>
      </c>
      <c r="C44" s="297">
        <v>34.927778183475063</v>
      </c>
      <c r="D44" s="297">
        <v>44.978938267802683</v>
      </c>
      <c r="E44" s="297">
        <v>46.360970093863429</v>
      </c>
      <c r="F44" s="297">
        <v>37.947812319711389</v>
      </c>
      <c r="G44" s="297">
        <v>29.893421154597629</v>
      </c>
      <c r="H44" s="297">
        <v>24.901344395697841</v>
      </c>
      <c r="I44" s="297">
        <v>26.132828878418799</v>
      </c>
      <c r="J44" s="297">
        <v>25.046133818768809</v>
      </c>
      <c r="K44" s="297">
        <v>12.745435423340201</v>
      </c>
      <c r="L44" s="297">
        <v>8.2382515388942927</v>
      </c>
      <c r="M44" s="297">
        <v>0.26954867745971212</v>
      </c>
      <c r="N44" s="297">
        <v>7.2025337078682146</v>
      </c>
      <c r="O44" s="297">
        <v>6.5302509990610238</v>
      </c>
      <c r="P44" s="297">
        <v>5.2411592199694814</v>
      </c>
      <c r="Q44" s="297">
        <v>6.6417441874792837</v>
      </c>
      <c r="R44" s="297">
        <v>7.575225559452603</v>
      </c>
      <c r="S44" s="297">
        <v>5.0717818028419339</v>
      </c>
      <c r="T44" s="297">
        <v>4.1311859195298588</v>
      </c>
      <c r="U44" s="297">
        <v>2.135023796069301</v>
      </c>
      <c r="V44" s="297">
        <v>1.197950849142964</v>
      </c>
      <c r="W44" s="297">
        <v>2.1682229302945291</v>
      </c>
      <c r="DA44" s="122" t="s">
        <v>2741</v>
      </c>
    </row>
    <row r="45" spans="1:105" ht="12" customHeight="1" x14ac:dyDescent="0.25">
      <c r="A45" s="59" t="s">
        <v>162</v>
      </c>
      <c r="B45" s="297">
        <v>144.35468162697649</v>
      </c>
      <c r="C45" s="297">
        <v>145.52947280723879</v>
      </c>
      <c r="D45" s="297">
        <v>145.32667955421979</v>
      </c>
      <c r="E45" s="297">
        <v>147.94292077784971</v>
      </c>
      <c r="F45" s="297">
        <v>145.20353758597261</v>
      </c>
      <c r="G45" s="297">
        <v>140.74940926180139</v>
      </c>
      <c r="H45" s="297">
        <v>135.00603844673211</v>
      </c>
      <c r="I45" s="297">
        <v>101.1722024679753</v>
      </c>
      <c r="J45" s="297">
        <v>83.579425488116186</v>
      </c>
      <c r="K45" s="297">
        <v>78.858683781515921</v>
      </c>
      <c r="L45" s="297">
        <v>75.628847745393486</v>
      </c>
      <c r="M45" s="297">
        <v>71.123387649779971</v>
      </c>
      <c r="N45" s="297">
        <v>71.402060376596751</v>
      </c>
      <c r="O45" s="297">
        <v>69.817516740389436</v>
      </c>
      <c r="P45" s="297">
        <v>68.794684858018755</v>
      </c>
      <c r="Q45" s="297">
        <v>64.301999004894014</v>
      </c>
      <c r="R45" s="297">
        <v>63.183875703549234</v>
      </c>
      <c r="S45" s="297">
        <v>72.537570277165443</v>
      </c>
      <c r="T45" s="297">
        <v>68.715614180798056</v>
      </c>
      <c r="U45" s="297">
        <v>68.207509535928367</v>
      </c>
      <c r="V45" s="297">
        <v>64.338707553201175</v>
      </c>
      <c r="W45" s="297">
        <v>63.392670055626184</v>
      </c>
      <c r="DA45" s="122" t="s">
        <v>2742</v>
      </c>
    </row>
    <row r="46" spans="1:105" ht="12" customHeight="1" x14ac:dyDescent="0.25">
      <c r="A46" s="60" t="s">
        <v>2743</v>
      </c>
      <c r="B46" s="331">
        <v>131.7399932518754</v>
      </c>
      <c r="C46" s="331">
        <v>129.40060258111211</v>
      </c>
      <c r="D46" s="331">
        <v>134.8074241716584</v>
      </c>
      <c r="E46" s="331">
        <v>138.28884675532299</v>
      </c>
      <c r="F46" s="331">
        <v>130.49391995162861</v>
      </c>
      <c r="G46" s="331">
        <v>121.69541905699759</v>
      </c>
      <c r="H46" s="331">
        <v>113.435848771563</v>
      </c>
      <c r="I46" s="331">
        <v>91.155724095662549</v>
      </c>
      <c r="J46" s="331">
        <v>77.653781287668778</v>
      </c>
      <c r="K46" s="331">
        <v>65.296722580712185</v>
      </c>
      <c r="L46" s="331">
        <v>61.299534386312487</v>
      </c>
      <c r="M46" s="331">
        <v>51.864105812550036</v>
      </c>
      <c r="N46" s="331">
        <v>55.807159475697361</v>
      </c>
      <c r="O46" s="331">
        <v>54.319254652058582</v>
      </c>
      <c r="P46" s="331">
        <v>52.800486676401711</v>
      </c>
      <c r="Q46" s="331">
        <v>50.561860556497088</v>
      </c>
      <c r="R46" s="331">
        <v>50.479970179810671</v>
      </c>
      <c r="S46" s="331">
        <v>55.036039640513081</v>
      </c>
      <c r="T46" s="331">
        <v>52.66288924903828</v>
      </c>
      <c r="U46" s="331">
        <v>51.047070353282678</v>
      </c>
      <c r="V46" s="331">
        <v>46.641974071227622</v>
      </c>
      <c r="W46" s="331">
        <v>46.789952142138517</v>
      </c>
      <c r="DA46" s="72" t="s">
        <v>2744</v>
      </c>
    </row>
    <row r="47" spans="1:105" ht="12" customHeight="1" x14ac:dyDescent="0.25">
      <c r="A47" s="64" t="s">
        <v>30</v>
      </c>
      <c r="B47" s="231">
        <v>0.72546249072397595</v>
      </c>
      <c r="C47" s="231">
        <v>0.61385693588828838</v>
      </c>
      <c r="D47" s="231">
        <v>5.5670855958229792E-2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0.98755653064862614</v>
      </c>
      <c r="U47" s="231">
        <v>1.0916436136751511</v>
      </c>
      <c r="V47" s="231">
        <v>0.66393404368934228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3.949268660406636</v>
      </c>
      <c r="C49" s="231">
        <v>4.0455939410342516</v>
      </c>
      <c r="D49" s="231">
        <v>3.5639750762653981</v>
      </c>
      <c r="E49" s="231">
        <v>3.56397507626611</v>
      </c>
      <c r="F49" s="231">
        <v>3.0579020494991451</v>
      </c>
      <c r="G49" s="231">
        <v>2.7690807518170062</v>
      </c>
      <c r="H49" s="231">
        <v>2.5815747846457699</v>
      </c>
      <c r="I49" s="231">
        <v>1.814678518981554</v>
      </c>
      <c r="J49" s="231">
        <v>1.2396845706441839</v>
      </c>
      <c r="K49" s="231">
        <v>1.149729062034154</v>
      </c>
      <c r="L49" s="231">
        <v>1.432257184511623</v>
      </c>
      <c r="M49" s="231">
        <v>1.333682816044532</v>
      </c>
      <c r="N49" s="231">
        <v>1.2405240735115239</v>
      </c>
      <c r="O49" s="231">
        <v>1.0498183426067951</v>
      </c>
      <c r="P49" s="231">
        <v>0.76246163823892144</v>
      </c>
      <c r="Q49" s="231">
        <v>0.6684148906716405</v>
      </c>
      <c r="R49" s="231">
        <v>0.85932799124333814</v>
      </c>
      <c r="S49" s="231">
        <v>0.85909920887230795</v>
      </c>
      <c r="T49" s="231">
        <v>0.85894615013418674</v>
      </c>
      <c r="U49" s="231">
        <v>0.89656452370391426</v>
      </c>
      <c r="V49" s="231">
        <v>0.72158575877750719</v>
      </c>
      <c r="W49" s="231">
        <v>0.58248728816159123</v>
      </c>
      <c r="DA49" s="73" t="s">
        <v>2747</v>
      </c>
    </row>
    <row r="50" spans="1:105" ht="12" customHeight="1" x14ac:dyDescent="0.25">
      <c r="A50" s="64" t="s">
        <v>160</v>
      </c>
      <c r="B50" s="231">
        <v>3.4394023894230221</v>
      </c>
      <c r="C50" s="231">
        <v>4.4363177103802611</v>
      </c>
      <c r="D50" s="231">
        <v>4.3173663580864234</v>
      </c>
      <c r="E50" s="231">
        <v>5.1889444312481041</v>
      </c>
      <c r="F50" s="231">
        <v>3.8138349384462171</v>
      </c>
      <c r="G50" s="231">
        <v>3.6054710663928251</v>
      </c>
      <c r="H50" s="231">
        <v>3.0398173889406368</v>
      </c>
      <c r="I50" s="231">
        <v>3.3430190776800921</v>
      </c>
      <c r="J50" s="231">
        <v>2.893634326782855</v>
      </c>
      <c r="K50" s="231">
        <v>2.564630004037042</v>
      </c>
      <c r="L50" s="231">
        <v>3.104674707093714</v>
      </c>
      <c r="M50" s="231">
        <v>2.071463086868802</v>
      </c>
      <c r="N50" s="231">
        <v>1.433888930885467</v>
      </c>
      <c r="O50" s="231">
        <v>1.6616206919079359</v>
      </c>
      <c r="P50" s="231">
        <v>1.888931970448799</v>
      </c>
      <c r="Q50" s="231">
        <v>1.971818238952155</v>
      </c>
      <c r="R50" s="231">
        <v>1.815054194915003</v>
      </c>
      <c r="S50" s="231">
        <v>1.73692456765898</v>
      </c>
      <c r="T50" s="231">
        <v>1.511261357512022</v>
      </c>
      <c r="U50" s="231">
        <v>1.447026430381871</v>
      </c>
      <c r="V50" s="231">
        <v>1.343584459993765</v>
      </c>
      <c r="W50" s="231">
        <v>2.1487869214651489</v>
      </c>
      <c r="DA50" s="73" t="s">
        <v>2748</v>
      </c>
    </row>
    <row r="51" spans="1:105" ht="12" customHeight="1" x14ac:dyDescent="0.25">
      <c r="A51" s="64" t="s">
        <v>70</v>
      </c>
      <c r="B51" s="231">
        <v>27.389405293337379</v>
      </c>
      <c r="C51" s="231">
        <v>23.285185455650058</v>
      </c>
      <c r="D51" s="231">
        <v>29.9859588452018</v>
      </c>
      <c r="E51" s="231">
        <v>30.907313395908961</v>
      </c>
      <c r="F51" s="231">
        <v>23.848306529951351</v>
      </c>
      <c r="G51" s="231">
        <v>18.68193169060147</v>
      </c>
      <c r="H51" s="231">
        <v>15.71393347175686</v>
      </c>
      <c r="I51" s="231">
        <v>16.36116060242286</v>
      </c>
      <c r="J51" s="231">
        <v>15.506434419297531</v>
      </c>
      <c r="K51" s="231">
        <v>8.1647611970632994</v>
      </c>
      <c r="L51" s="231">
        <v>5.1478148016144036</v>
      </c>
      <c r="M51" s="231">
        <v>0.16567312432928569</v>
      </c>
      <c r="N51" s="231">
        <v>4.4808257376508136</v>
      </c>
      <c r="O51" s="231">
        <v>4.0664738447466764</v>
      </c>
      <c r="P51" s="231">
        <v>3.2321788762006878</v>
      </c>
      <c r="Q51" s="231">
        <v>4.1516692344033563</v>
      </c>
      <c r="R51" s="231">
        <v>4.732528475461887</v>
      </c>
      <c r="S51" s="231">
        <v>3.162478655561225</v>
      </c>
      <c r="T51" s="231">
        <v>2.572685632494085</v>
      </c>
      <c r="U51" s="231">
        <v>1.3307359526645961</v>
      </c>
      <c r="V51" s="231">
        <v>0.77984615333936091</v>
      </c>
      <c r="W51" s="231">
        <v>1.391615330268652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96.236454417984405</v>
      </c>
      <c r="C53" s="231">
        <v>97.019648538159231</v>
      </c>
      <c r="D53" s="231">
        <v>96.884453036146567</v>
      </c>
      <c r="E53" s="231">
        <v>98.628613851899857</v>
      </c>
      <c r="F53" s="231">
        <v>91.253178033265982</v>
      </c>
      <c r="G53" s="231">
        <v>87.961522895718105</v>
      </c>
      <c r="H53" s="231">
        <v>85.19523575618355</v>
      </c>
      <c r="I53" s="231">
        <v>63.341579313151733</v>
      </c>
      <c r="J53" s="231">
        <v>51.745266934685169</v>
      </c>
      <c r="K53" s="231">
        <v>50.517091021600379</v>
      </c>
      <c r="L53" s="231">
        <v>47.258001290044618</v>
      </c>
      <c r="M53" s="231">
        <v>43.714678758099858</v>
      </c>
      <c r="N53" s="231">
        <v>44.420505732203942</v>
      </c>
      <c r="O53" s="231">
        <v>43.476292989470068</v>
      </c>
      <c r="P53" s="231">
        <v>42.425104420748021</v>
      </c>
      <c r="Q53" s="231">
        <v>40.194356097381153</v>
      </c>
      <c r="R53" s="231">
        <v>39.473344867462757</v>
      </c>
      <c r="S53" s="231">
        <v>45.230360186092057</v>
      </c>
      <c r="T53" s="231">
        <v>42.792475762278059</v>
      </c>
      <c r="U53" s="231">
        <v>42.512961845333443</v>
      </c>
      <c r="V53" s="231">
        <v>41.883432556590797</v>
      </c>
      <c r="W53" s="231">
        <v>40.686873219299649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7.2910535409564904E-4</v>
      </c>
      <c r="T55" s="231">
        <v>8.5496282593303091E-3</v>
      </c>
      <c r="U55" s="231">
        <v>1.0988659265293981E-2</v>
      </c>
      <c r="V55" s="231">
        <v>1.1075457521729681E-2</v>
      </c>
      <c r="W55" s="231">
        <v>1.3262773584020331E-2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8.5206984004659319</v>
      </c>
      <c r="G56" s="231">
        <v>8.6774126524681776</v>
      </c>
      <c r="H56" s="231">
        <v>6.9052873700362181</v>
      </c>
      <c r="I56" s="231">
        <v>6.2952865834263232</v>
      </c>
      <c r="J56" s="231">
        <v>6.2687610362590398</v>
      </c>
      <c r="K56" s="231">
        <v>2.900511295977303</v>
      </c>
      <c r="L56" s="231">
        <v>4.356786403048134</v>
      </c>
      <c r="M56" s="231">
        <v>4.5786080272075651</v>
      </c>
      <c r="N56" s="231">
        <v>4.2314150014456162</v>
      </c>
      <c r="O56" s="231">
        <v>4.0650487833270974</v>
      </c>
      <c r="P56" s="231">
        <v>4.4918097707652889</v>
      </c>
      <c r="Q56" s="231">
        <v>3.5756020950887861</v>
      </c>
      <c r="R56" s="231">
        <v>3.5997146507276829</v>
      </c>
      <c r="S56" s="231">
        <v>4.0464479169744116</v>
      </c>
      <c r="T56" s="231">
        <v>3.9314141877119728</v>
      </c>
      <c r="U56" s="231">
        <v>3.7571493282584161</v>
      </c>
      <c r="V56" s="231">
        <v>1.2385156413151159</v>
      </c>
      <c r="W56" s="231">
        <v>1.9669266093594659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386.60152873889149</v>
      </c>
      <c r="C58" s="331">
        <v>390.44366383611481</v>
      </c>
      <c r="D58" s="331">
        <v>373.97928039716061</v>
      </c>
      <c r="E58" s="331">
        <v>357.46056282750271</v>
      </c>
      <c r="F58" s="331">
        <v>332.09659857185142</v>
      </c>
      <c r="G58" s="331">
        <v>309.58108779621688</v>
      </c>
      <c r="H58" s="331">
        <v>302.93796727309388</v>
      </c>
      <c r="I58" s="331">
        <v>282.70149284015559</v>
      </c>
      <c r="J58" s="331">
        <v>253.43403208306171</v>
      </c>
      <c r="K58" s="331">
        <v>208.4935686387596</v>
      </c>
      <c r="L58" s="331">
        <v>212.21149461985749</v>
      </c>
      <c r="M58" s="331">
        <v>202.10696070604851</v>
      </c>
      <c r="N58" s="331">
        <v>185.46755178630951</v>
      </c>
      <c r="O58" s="331">
        <v>179.5255747828046</v>
      </c>
      <c r="P58" s="331">
        <v>175.92906652084551</v>
      </c>
      <c r="Q58" s="331">
        <v>175.33910417755951</v>
      </c>
      <c r="R58" s="331">
        <v>172.7394358001749</v>
      </c>
      <c r="S58" s="331">
        <v>174.03065126432989</v>
      </c>
      <c r="T58" s="331">
        <v>172.17508247403671</v>
      </c>
      <c r="U58" s="331">
        <v>177.04513336665229</v>
      </c>
      <c r="V58" s="331">
        <v>151.19718212169761</v>
      </c>
      <c r="W58" s="331">
        <v>166.22546834497331</v>
      </c>
      <c r="DA58" s="72" t="s">
        <v>2758</v>
      </c>
    </row>
    <row r="59" spans="1:105" ht="12" customHeight="1" x14ac:dyDescent="0.25">
      <c r="A59" s="132" t="s">
        <v>2759</v>
      </c>
      <c r="B59" s="318">
        <v>89.179998885538168</v>
      </c>
      <c r="C59" s="318">
        <v>90.066290268829292</v>
      </c>
      <c r="D59" s="318">
        <v>86.268339180724084</v>
      </c>
      <c r="E59" s="318">
        <v>82.457854469869346</v>
      </c>
      <c r="F59" s="318">
        <v>76.606976664418326</v>
      </c>
      <c r="G59" s="318">
        <v>71.413170958506214</v>
      </c>
      <c r="H59" s="318">
        <v>69.880757253932558</v>
      </c>
      <c r="I59" s="318">
        <v>65.212672331289781</v>
      </c>
      <c r="J59" s="318">
        <v>58.461348490915128</v>
      </c>
      <c r="K59" s="318">
        <v>48.094626732333403</v>
      </c>
      <c r="L59" s="318">
        <v>48.952265955676381</v>
      </c>
      <c r="M59" s="318">
        <v>46.621384528197638</v>
      </c>
      <c r="N59" s="318">
        <v>42.783059124366758</v>
      </c>
      <c r="O59" s="318">
        <v>41.412382954825901</v>
      </c>
      <c r="P59" s="318">
        <v>40.582751980940223</v>
      </c>
      <c r="Q59" s="318">
        <v>40.446661362549797</v>
      </c>
      <c r="R59" s="318">
        <v>39.846978211388482</v>
      </c>
      <c r="S59" s="318">
        <v>40.14483164727622</v>
      </c>
      <c r="T59" s="318">
        <v>39.716794998817548</v>
      </c>
      <c r="U59" s="318">
        <v>40.840202696124678</v>
      </c>
      <c r="V59" s="318">
        <v>34.877680326547171</v>
      </c>
      <c r="W59" s="318">
        <v>38.344357121683323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0.99999999999999989</v>
      </c>
      <c r="F63" s="234">
        <f t="shared" si="1"/>
        <v>0.99999999999999989</v>
      </c>
      <c r="G63" s="234">
        <f t="shared" si="1"/>
        <v>0.99999999999999989</v>
      </c>
      <c r="H63" s="234">
        <f t="shared" si="1"/>
        <v>1</v>
      </c>
      <c r="I63" s="234">
        <f t="shared" si="1"/>
        <v>0.99999999999999989</v>
      </c>
      <c r="J63" s="234">
        <f t="shared" si="1"/>
        <v>1</v>
      </c>
      <c r="K63" s="234">
        <f t="shared" si="1"/>
        <v>1.0000000000000004</v>
      </c>
      <c r="L63" s="234">
        <f t="shared" si="1"/>
        <v>0.99999999999999967</v>
      </c>
      <c r="M63" s="234">
        <f t="shared" si="1"/>
        <v>0.99999999999999978</v>
      </c>
      <c r="N63" s="234">
        <f t="shared" si="1"/>
        <v>1.0000000000000002</v>
      </c>
      <c r="O63" s="234">
        <f t="shared" si="1"/>
        <v>0.99999999999999967</v>
      </c>
      <c r="P63" s="234">
        <f t="shared" si="1"/>
        <v>0.99999999999999922</v>
      </c>
      <c r="Q63" s="234">
        <f t="shared" si="1"/>
        <v>1.0000000000000004</v>
      </c>
      <c r="R63" s="234">
        <f t="shared" si="1"/>
        <v>0.99999999999999967</v>
      </c>
      <c r="S63" s="234">
        <f t="shared" si="1"/>
        <v>1.0000000000000002</v>
      </c>
      <c r="T63" s="234">
        <f t="shared" si="1"/>
        <v>1.0000000000000002</v>
      </c>
      <c r="U63" s="234">
        <f t="shared" si="1"/>
        <v>1.0000000000000002</v>
      </c>
      <c r="V63" s="234">
        <f t="shared" si="1"/>
        <v>1</v>
      </c>
      <c r="W63" s="234">
        <f t="shared" si="1"/>
        <v>0.99999999999999956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2.4652136505649125E-2</v>
      </c>
      <c r="C64" s="301">
        <f t="shared" si="2"/>
        <v>2.5083447092780368E-2</v>
      </c>
      <c r="D64" s="301">
        <f t="shared" si="2"/>
        <v>2.376012351186732E-2</v>
      </c>
      <c r="E64" s="301">
        <f t="shared" si="2"/>
        <v>2.2654303003790073E-2</v>
      </c>
      <c r="F64" s="301">
        <f t="shared" si="2"/>
        <v>2.2447450965117462E-2</v>
      </c>
      <c r="G64" s="301">
        <f t="shared" si="2"/>
        <v>2.2428557094237075E-2</v>
      </c>
      <c r="H64" s="301">
        <f t="shared" si="2"/>
        <v>2.3164096783632033E-2</v>
      </c>
      <c r="I64" s="301">
        <f t="shared" si="2"/>
        <v>2.5582028791573889E-2</v>
      </c>
      <c r="J64" s="301">
        <f t="shared" si="2"/>
        <v>2.6437154750070694E-2</v>
      </c>
      <c r="K64" s="301">
        <f t="shared" si="2"/>
        <v>2.6001047622367431E-2</v>
      </c>
      <c r="L64" s="301">
        <f t="shared" si="2"/>
        <v>2.7337524313108354E-2</v>
      </c>
      <c r="M64" s="301">
        <f t="shared" si="2"/>
        <v>2.9290748504688022E-2</v>
      </c>
      <c r="N64" s="301">
        <f t="shared" si="2"/>
        <v>2.6663808311390116E-2</v>
      </c>
      <c r="O64" s="301">
        <f t="shared" si="2"/>
        <v>2.6567161746481247E-2</v>
      </c>
      <c r="P64" s="301">
        <f t="shared" si="2"/>
        <v>2.6700113999294069E-2</v>
      </c>
      <c r="Q64" s="301">
        <f t="shared" si="2"/>
        <v>2.7359223922306809E-2</v>
      </c>
      <c r="R64" s="301">
        <f t="shared" si="2"/>
        <v>2.714725910233106E-2</v>
      </c>
      <c r="S64" s="301">
        <f t="shared" si="2"/>
        <v>2.5829851771448531E-2</v>
      </c>
      <c r="T64" s="301">
        <f t="shared" si="2"/>
        <v>2.6383311550967868E-2</v>
      </c>
      <c r="U64" s="301">
        <f t="shared" si="2"/>
        <v>2.7348317602346905E-2</v>
      </c>
      <c r="V64" s="301">
        <f t="shared" si="2"/>
        <v>2.6183930103712876E-2</v>
      </c>
      <c r="W64" s="301">
        <f t="shared" si="2"/>
        <v>2.7708857617338878E-2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2.0227394055917225E-2</v>
      </c>
      <c r="C65" s="235">
        <f t="shared" si="3"/>
        <v>2.058128992228133E-2</v>
      </c>
      <c r="D65" s="235">
        <f t="shared" si="3"/>
        <v>1.9495485958455235E-2</v>
      </c>
      <c r="E65" s="235">
        <f t="shared" si="3"/>
        <v>1.8588146054391862E-2</v>
      </c>
      <c r="F65" s="235">
        <f t="shared" si="3"/>
        <v>1.8418421304711767E-2</v>
      </c>
      <c r="G65" s="235">
        <f t="shared" si="3"/>
        <v>1.8402918641425299E-2</v>
      </c>
      <c r="H65" s="235">
        <f t="shared" si="3"/>
        <v>1.9006438386569874E-2</v>
      </c>
      <c r="I65" s="235">
        <f t="shared" si="3"/>
        <v>2.0990382598214473E-2</v>
      </c>
      <c r="J65" s="235">
        <f t="shared" si="3"/>
        <v>2.1692024410314412E-2</v>
      </c>
      <c r="K65" s="235">
        <f t="shared" si="3"/>
        <v>2.1334192920916865E-2</v>
      </c>
      <c r="L65" s="235">
        <f t="shared" si="3"/>
        <v>2.2430789179986324E-2</v>
      </c>
      <c r="M65" s="235">
        <f t="shared" si="3"/>
        <v>2.4033434670513245E-2</v>
      </c>
      <c r="N65" s="235">
        <f t="shared" si="3"/>
        <v>2.1877996563191882E-2</v>
      </c>
      <c r="O65" s="235">
        <f t="shared" si="3"/>
        <v>2.1798696817625637E-2</v>
      </c>
      <c r="P65" s="235">
        <f t="shared" si="3"/>
        <v>2.1907785845574623E-2</v>
      </c>
      <c r="Q65" s="235">
        <f t="shared" si="3"/>
        <v>2.2448593987533794E-2</v>
      </c>
      <c r="R65" s="235">
        <f t="shared" si="3"/>
        <v>2.2274674135246003E-2</v>
      </c>
      <c r="S65" s="235">
        <f t="shared" si="3"/>
        <v>2.1193724530419303E-2</v>
      </c>
      <c r="T65" s="235">
        <f t="shared" si="3"/>
        <v>2.1647845375153119E-2</v>
      </c>
      <c r="U65" s="235">
        <f t="shared" si="3"/>
        <v>2.2439645212182072E-2</v>
      </c>
      <c r="V65" s="235">
        <f t="shared" si="3"/>
        <v>2.1484250341508013E-2</v>
      </c>
      <c r="W65" s="235">
        <f t="shared" si="3"/>
        <v>2.2735472916790875E-2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1.4538439477690507E-2</v>
      </c>
      <c r="C66" s="235">
        <f t="shared" si="4"/>
        <v>1.4792802131639707E-2</v>
      </c>
      <c r="D66" s="235">
        <f t="shared" si="4"/>
        <v>1.4012380532639701E-2</v>
      </c>
      <c r="E66" s="235">
        <f t="shared" si="4"/>
        <v>1.3360229976594149E-2</v>
      </c>
      <c r="F66" s="235">
        <f t="shared" si="4"/>
        <v>1.3238240312761584E-2</v>
      </c>
      <c r="G66" s="235">
        <f t="shared" si="4"/>
        <v>1.322709777352443E-2</v>
      </c>
      <c r="H66" s="235">
        <f t="shared" si="4"/>
        <v>1.3660877590347103E-2</v>
      </c>
      <c r="I66" s="235">
        <f t="shared" si="4"/>
        <v>1.5086837492466657E-2</v>
      </c>
      <c r="J66" s="235">
        <f t="shared" si="4"/>
        <v>1.5591142544913492E-2</v>
      </c>
      <c r="K66" s="235">
        <f t="shared" si="4"/>
        <v>1.5333951161909E-2</v>
      </c>
      <c r="L66" s="235">
        <f t="shared" si="4"/>
        <v>1.6122129723115178E-2</v>
      </c>
      <c r="M66" s="235">
        <f t="shared" si="4"/>
        <v>1.7274031169431398E-2</v>
      </c>
      <c r="N66" s="235">
        <f t="shared" si="4"/>
        <v>1.5724810029794169E-2</v>
      </c>
      <c r="O66" s="235">
        <f t="shared" si="4"/>
        <v>1.5667813337668431E-2</v>
      </c>
      <c r="P66" s="235">
        <f t="shared" si="4"/>
        <v>1.574622107650676E-2</v>
      </c>
      <c r="Q66" s="235">
        <f t="shared" si="4"/>
        <v>1.6134926928539912E-2</v>
      </c>
      <c r="R66" s="235">
        <f t="shared" si="4"/>
        <v>1.6009922034708059E-2</v>
      </c>
      <c r="S66" s="235">
        <f t="shared" si="4"/>
        <v>1.5232989506238874E-2</v>
      </c>
      <c r="T66" s="235">
        <f t="shared" si="4"/>
        <v>1.5559388863391305E-2</v>
      </c>
      <c r="U66" s="235">
        <f t="shared" si="4"/>
        <v>1.6128494996255863E-2</v>
      </c>
      <c r="V66" s="235">
        <f t="shared" si="4"/>
        <v>1.5441804932958882E-2</v>
      </c>
      <c r="W66" s="235">
        <f t="shared" si="4"/>
        <v>1.6341121158943435E-2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2.8444772891133608E-2</v>
      </c>
      <c r="C67" s="235">
        <f t="shared" si="5"/>
        <v>2.8942438953208121E-2</v>
      </c>
      <c r="D67" s="235">
        <f t="shared" si="5"/>
        <v>2.7415527129077674E-2</v>
      </c>
      <c r="E67" s="235">
        <f t="shared" si="5"/>
        <v>2.6139580388988552E-2</v>
      </c>
      <c r="F67" s="235">
        <f t="shared" si="5"/>
        <v>2.5900904959750927E-2</v>
      </c>
      <c r="G67" s="235">
        <f t="shared" si="5"/>
        <v>2.5879104339504314E-2</v>
      </c>
      <c r="H67" s="235">
        <f t="shared" si="5"/>
        <v>2.6727803981113893E-2</v>
      </c>
      <c r="I67" s="235">
        <f t="shared" si="5"/>
        <v>2.9517725528739099E-2</v>
      </c>
      <c r="J67" s="235">
        <f t="shared" si="5"/>
        <v>3.0504409327004642E-2</v>
      </c>
      <c r="K67" s="235">
        <f t="shared" si="5"/>
        <v>3.0001208795039327E-2</v>
      </c>
      <c r="L67" s="235">
        <f t="shared" si="5"/>
        <v>3.1543297284355787E-2</v>
      </c>
      <c r="M67" s="235">
        <f t="shared" si="5"/>
        <v>3.3797017505409269E-2</v>
      </c>
      <c r="N67" s="235">
        <f t="shared" si="5"/>
        <v>3.0765932666988606E-2</v>
      </c>
      <c r="O67" s="235">
        <f t="shared" si="5"/>
        <v>3.0654417399786051E-2</v>
      </c>
      <c r="P67" s="235">
        <f t="shared" si="5"/>
        <v>3.0807823845339314E-2</v>
      </c>
      <c r="Q67" s="235">
        <f t="shared" si="5"/>
        <v>3.1568335294969406E-2</v>
      </c>
      <c r="R67" s="235">
        <f t="shared" si="5"/>
        <v>3.1323760502689688E-2</v>
      </c>
      <c r="S67" s="235">
        <f t="shared" si="5"/>
        <v>2.9803675120902151E-2</v>
      </c>
      <c r="T67" s="235">
        <f t="shared" si="5"/>
        <v>3.0442282558809087E-2</v>
      </c>
      <c r="U67" s="235">
        <f t="shared" si="5"/>
        <v>3.1555751079631038E-2</v>
      </c>
      <c r="V67" s="235">
        <f t="shared" si="5"/>
        <v>3.0212227042745631E-2</v>
      </c>
      <c r="W67" s="235">
        <f t="shared" si="5"/>
        <v>3.1971758789237151E-2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9.16594623490148E-2</v>
      </c>
      <c r="C68" s="302">
        <f t="shared" si="6"/>
        <v>9.1253297576631087E-2</v>
      </c>
      <c r="D68" s="302">
        <f t="shared" si="6"/>
        <v>9.3597730169522358E-2</v>
      </c>
      <c r="E68" s="302">
        <f t="shared" si="6"/>
        <v>9.6274688938647962E-2</v>
      </c>
      <c r="F68" s="302">
        <f t="shared" si="6"/>
        <v>9.6165057043018171E-2</v>
      </c>
      <c r="G68" s="302">
        <f t="shared" si="6"/>
        <v>9.6758557658495559E-2</v>
      </c>
      <c r="H68" s="302">
        <f t="shared" si="6"/>
        <v>9.552595723799194E-2</v>
      </c>
      <c r="I68" s="302">
        <f t="shared" si="6"/>
        <v>8.8981593516556004E-2</v>
      </c>
      <c r="J68" s="302">
        <f t="shared" si="6"/>
        <v>8.6610149249502624E-2</v>
      </c>
      <c r="K68" s="302">
        <f t="shared" si="6"/>
        <v>8.9727253608180749E-2</v>
      </c>
      <c r="L68" s="302">
        <f t="shared" si="6"/>
        <v>8.7068340424291471E-2</v>
      </c>
      <c r="M68" s="302">
        <f t="shared" si="6"/>
        <v>8.4303649372118969E-2</v>
      </c>
      <c r="N68" s="302">
        <f t="shared" si="6"/>
        <v>8.8433165128489824E-2</v>
      </c>
      <c r="O68" s="302">
        <f t="shared" si="6"/>
        <v>8.8799997532660407E-2</v>
      </c>
      <c r="P68" s="302">
        <f t="shared" si="6"/>
        <v>8.8648734028753853E-2</v>
      </c>
      <c r="Q68" s="302">
        <f t="shared" si="6"/>
        <v>8.7234173555339828E-2</v>
      </c>
      <c r="R68" s="302">
        <f t="shared" si="6"/>
        <v>8.7386001680845829E-2</v>
      </c>
      <c r="S68" s="302">
        <f t="shared" si="6"/>
        <v>9.0781136914994204E-2</v>
      </c>
      <c r="T68" s="302">
        <f t="shared" si="6"/>
        <v>8.9368082857678624E-2</v>
      </c>
      <c r="U68" s="302">
        <f t="shared" si="6"/>
        <v>8.7698041593052667E-2</v>
      </c>
      <c r="V68" s="302">
        <f t="shared" si="6"/>
        <v>9.1293278803768516E-2</v>
      </c>
      <c r="W68" s="302">
        <f t="shared" si="6"/>
        <v>8.7904341611570749E-2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4.5615883375617609E-2</v>
      </c>
      <c r="C69" s="303">
        <f t="shared" si="7"/>
        <v>4.5141147459741127E-2</v>
      </c>
      <c r="D69" s="303">
        <f t="shared" si="7"/>
        <v>4.6507438314551751E-2</v>
      </c>
      <c r="E69" s="303">
        <f t="shared" si="7"/>
        <v>4.7590161754002262E-2</v>
      </c>
      <c r="F69" s="303">
        <f t="shared" si="7"/>
        <v>4.7896120444063141E-2</v>
      </c>
      <c r="G69" s="303">
        <f t="shared" si="7"/>
        <v>4.7874979317449835E-2</v>
      </c>
      <c r="H69" s="303">
        <f t="shared" si="7"/>
        <v>4.7099841401912319E-2</v>
      </c>
      <c r="I69" s="303">
        <f t="shared" si="7"/>
        <v>4.4791776007400107E-2</v>
      </c>
      <c r="J69" s="303">
        <f t="shared" si="7"/>
        <v>4.3986544314194534E-2</v>
      </c>
      <c r="K69" s="303">
        <f t="shared" si="7"/>
        <v>4.4217789015165133E-2</v>
      </c>
      <c r="L69" s="303">
        <f t="shared" si="7"/>
        <v>4.2880013145579071E-2</v>
      </c>
      <c r="M69" s="303">
        <f t="shared" si="7"/>
        <v>4.0815352281450501E-2</v>
      </c>
      <c r="N69" s="303">
        <f t="shared" si="7"/>
        <v>4.3566393835735628E-2</v>
      </c>
      <c r="O69" s="303">
        <f t="shared" si="7"/>
        <v>4.3649582285077614E-2</v>
      </c>
      <c r="P69" s="303">
        <f t="shared" si="7"/>
        <v>4.3513187566888725E-2</v>
      </c>
      <c r="Q69" s="303">
        <f t="shared" si="7"/>
        <v>4.2840594907366185E-2</v>
      </c>
      <c r="R69" s="303">
        <f t="shared" si="7"/>
        <v>4.3078546038791132E-2</v>
      </c>
      <c r="S69" s="303">
        <f t="shared" si="7"/>
        <v>4.4355839078245481E-2</v>
      </c>
      <c r="T69" s="303">
        <f t="shared" si="7"/>
        <v>4.3819876003587208E-2</v>
      </c>
      <c r="U69" s="303">
        <f t="shared" si="7"/>
        <v>4.2817854289469069E-2</v>
      </c>
      <c r="V69" s="303">
        <f t="shared" si="7"/>
        <v>4.3860695583112508E-2</v>
      </c>
      <c r="W69" s="303">
        <f t="shared" si="7"/>
        <v>4.235270104245744E-2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0.38773500869274991</v>
      </c>
      <c r="C70" s="303">
        <f t="shared" si="8"/>
        <v>0.38369975340779955</v>
      </c>
      <c r="D70" s="303">
        <f t="shared" si="8"/>
        <v>0.39531322567368976</v>
      </c>
      <c r="E70" s="303">
        <f t="shared" si="8"/>
        <v>0.40451637490901915</v>
      </c>
      <c r="F70" s="303">
        <f t="shared" si="8"/>
        <v>0.40711702377453662</v>
      </c>
      <c r="G70" s="303">
        <f t="shared" si="8"/>
        <v>0.40693732419832357</v>
      </c>
      <c r="H70" s="303">
        <f t="shared" si="8"/>
        <v>0.40034865191625463</v>
      </c>
      <c r="I70" s="303">
        <f t="shared" si="8"/>
        <v>0.38073009606290098</v>
      </c>
      <c r="J70" s="303">
        <f t="shared" si="8"/>
        <v>0.37388562667065367</v>
      </c>
      <c r="K70" s="303">
        <f t="shared" si="8"/>
        <v>0.37585120662890359</v>
      </c>
      <c r="L70" s="303">
        <f t="shared" si="8"/>
        <v>0.36448011173742206</v>
      </c>
      <c r="M70" s="303">
        <f t="shared" si="8"/>
        <v>0.34693049439232926</v>
      </c>
      <c r="N70" s="303">
        <f t="shared" si="8"/>
        <v>0.37031434760375287</v>
      </c>
      <c r="O70" s="303">
        <f t="shared" si="8"/>
        <v>0.37102144942315968</v>
      </c>
      <c r="P70" s="303">
        <f t="shared" si="8"/>
        <v>0.3698620943185541</v>
      </c>
      <c r="Q70" s="303">
        <f t="shared" si="8"/>
        <v>0.36414505671261266</v>
      </c>
      <c r="R70" s="303">
        <f t="shared" si="8"/>
        <v>0.36616764132972462</v>
      </c>
      <c r="S70" s="303">
        <f t="shared" si="8"/>
        <v>0.37702463216508658</v>
      </c>
      <c r="T70" s="303">
        <f t="shared" si="8"/>
        <v>0.3724689460304913</v>
      </c>
      <c r="U70" s="303">
        <f t="shared" si="8"/>
        <v>0.36395176146048697</v>
      </c>
      <c r="V70" s="303">
        <f t="shared" si="8"/>
        <v>0.37281591245645612</v>
      </c>
      <c r="W70" s="303">
        <f t="shared" si="8"/>
        <v>0.35999795886088826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8.9759061123132713E-2</v>
      </c>
      <c r="C71" s="303">
        <f t="shared" si="9"/>
        <v>9.1329474030123411E-2</v>
      </c>
      <c r="D71" s="303">
        <f t="shared" si="9"/>
        <v>8.6511218940645077E-2</v>
      </c>
      <c r="E71" s="303">
        <f t="shared" si="9"/>
        <v>8.2484898116363836E-2</v>
      </c>
      <c r="F71" s="303">
        <f t="shared" si="9"/>
        <v>8.1731744539658452E-2</v>
      </c>
      <c r="G71" s="303">
        <f t="shared" si="9"/>
        <v>8.1662951471324741E-2</v>
      </c>
      <c r="H71" s="303">
        <f t="shared" si="9"/>
        <v>8.434107034040382E-2</v>
      </c>
      <c r="I71" s="303">
        <f t="shared" si="9"/>
        <v>9.3144822779576739E-2</v>
      </c>
      <c r="J71" s="303">
        <f t="shared" si="9"/>
        <v>9.625835832077026E-2</v>
      </c>
      <c r="K71" s="303">
        <f t="shared" si="9"/>
        <v>9.4670481086568586E-2</v>
      </c>
      <c r="L71" s="303">
        <f t="shared" si="9"/>
        <v>9.9536626986189328E-2</v>
      </c>
      <c r="M71" s="303">
        <f t="shared" si="9"/>
        <v>0.10664836635040255</v>
      </c>
      <c r="N71" s="303">
        <f t="shared" si="9"/>
        <v>9.7083609749163968E-2</v>
      </c>
      <c r="O71" s="303">
        <f t="shared" si="9"/>
        <v>9.673171712821374E-2</v>
      </c>
      <c r="P71" s="303">
        <f t="shared" si="9"/>
        <v>9.721579968973737E-2</v>
      </c>
      <c r="Q71" s="303">
        <f t="shared" si="9"/>
        <v>9.961563581968122E-2</v>
      </c>
      <c r="R71" s="303">
        <f t="shared" si="9"/>
        <v>9.8843866475154099E-2</v>
      </c>
      <c r="S71" s="303">
        <f t="shared" si="9"/>
        <v>9.4047152603735626E-2</v>
      </c>
      <c r="T71" s="303">
        <f t="shared" si="9"/>
        <v>9.6062313852241982E-2</v>
      </c>
      <c r="U71" s="303">
        <f t="shared" si="9"/>
        <v>9.9575925629057968E-2</v>
      </c>
      <c r="V71" s="303">
        <f t="shared" si="9"/>
        <v>9.5336360890441771E-2</v>
      </c>
      <c r="W71" s="303">
        <f t="shared" si="9"/>
        <v>0.10088866106825947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0.26443003767724865</v>
      </c>
      <c r="C72" s="303">
        <f t="shared" si="10"/>
        <v>0.26566227002416498</v>
      </c>
      <c r="D72" s="303">
        <f t="shared" si="10"/>
        <v>0.26164088752780179</v>
      </c>
      <c r="E72" s="303">
        <f t="shared" si="10"/>
        <v>0.25812312517724229</v>
      </c>
      <c r="F72" s="303">
        <f t="shared" si="10"/>
        <v>0.25709292069136019</v>
      </c>
      <c r="G72" s="303">
        <f t="shared" si="10"/>
        <v>0.25686163770616044</v>
      </c>
      <c r="H72" s="303">
        <f t="shared" si="10"/>
        <v>0.25917563346897599</v>
      </c>
      <c r="I72" s="303">
        <f t="shared" si="10"/>
        <v>0.26699450110891715</v>
      </c>
      <c r="J72" s="303">
        <f t="shared" si="10"/>
        <v>0.26971181758275692</v>
      </c>
      <c r="K72" s="303">
        <f t="shared" si="10"/>
        <v>0.26812278055516936</v>
      </c>
      <c r="L72" s="303">
        <f t="shared" si="10"/>
        <v>0.27207540752528936</v>
      </c>
      <c r="M72" s="303">
        <f t="shared" si="10"/>
        <v>0.27777143655405662</v>
      </c>
      <c r="N72" s="303">
        <f t="shared" si="10"/>
        <v>0.26994433068364165</v>
      </c>
      <c r="O72" s="303">
        <f t="shared" si="10"/>
        <v>0.26961268870721045</v>
      </c>
      <c r="P72" s="303">
        <f t="shared" si="10"/>
        <v>0.26992412604778943</v>
      </c>
      <c r="Q72" s="303">
        <f t="shared" si="10"/>
        <v>0.2720987062689636</v>
      </c>
      <c r="R72" s="303">
        <f t="shared" si="10"/>
        <v>0.27149678301833607</v>
      </c>
      <c r="S72" s="303">
        <f t="shared" si="10"/>
        <v>0.26721964506474843</v>
      </c>
      <c r="T72" s="303">
        <f t="shared" si="10"/>
        <v>0.26899712016023064</v>
      </c>
      <c r="U72" s="303">
        <f t="shared" si="10"/>
        <v>0.2719440275062095</v>
      </c>
      <c r="V72" s="303">
        <f t="shared" si="10"/>
        <v>0.26838710133105542</v>
      </c>
      <c r="W72" s="303">
        <f t="shared" si="10"/>
        <v>0.27307722755676594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7.29854134009882E-2</v>
      </c>
      <c r="C73" s="304">
        <f t="shared" si="11"/>
        <v>7.222583593558575E-2</v>
      </c>
      <c r="D73" s="304">
        <f t="shared" si="11"/>
        <v>7.4411901303282804E-2</v>
      </c>
      <c r="E73" s="304">
        <f t="shared" si="11"/>
        <v>7.6144258806403589E-2</v>
      </c>
      <c r="F73" s="304">
        <f t="shared" si="11"/>
        <v>7.598580643136417E-2</v>
      </c>
      <c r="G73" s="304">
        <f t="shared" si="11"/>
        <v>7.5886509203053079E-2</v>
      </c>
      <c r="H73" s="304">
        <f t="shared" si="11"/>
        <v>7.4766998049742101E-2</v>
      </c>
      <c r="I73" s="304">
        <f t="shared" si="11"/>
        <v>7.1042893992690287E-2</v>
      </c>
      <c r="J73" s="304">
        <f t="shared" si="11"/>
        <v>6.966614774616163E-2</v>
      </c>
      <c r="K73" s="304">
        <f t="shared" si="11"/>
        <v>7.0356426544308265E-2</v>
      </c>
      <c r="L73" s="304">
        <f t="shared" si="11"/>
        <v>6.7995005516203272E-2</v>
      </c>
      <c r="M73" s="304">
        <f t="shared" si="11"/>
        <v>6.4580066286692189E-2</v>
      </c>
      <c r="N73" s="304">
        <f t="shared" si="11"/>
        <v>6.9034020877312169E-2</v>
      </c>
      <c r="O73" s="304">
        <f t="shared" si="11"/>
        <v>6.9173431288788112E-2</v>
      </c>
      <c r="P73" s="304">
        <f t="shared" si="11"/>
        <v>6.886028335790631E-2</v>
      </c>
      <c r="Q73" s="304">
        <f t="shared" si="11"/>
        <v>6.7934664037093459E-2</v>
      </c>
      <c r="R73" s="304">
        <f t="shared" si="11"/>
        <v>6.8306648042515683E-2</v>
      </c>
      <c r="S73" s="304">
        <f t="shared" si="11"/>
        <v>7.0297621434116608E-2</v>
      </c>
      <c r="T73" s="304">
        <f t="shared" si="11"/>
        <v>6.9441095140543904E-2</v>
      </c>
      <c r="U73" s="304">
        <f t="shared" si="11"/>
        <v>6.7867412447919023E-2</v>
      </c>
      <c r="V73" s="304">
        <f t="shared" si="11"/>
        <v>6.9942373048124881E-2</v>
      </c>
      <c r="W73" s="304">
        <f t="shared" si="11"/>
        <v>6.7408491524604763E-2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4.865694226732549E-2</v>
      </c>
      <c r="C74" s="304">
        <f t="shared" si="12"/>
        <v>4.8150557290390535E-2</v>
      </c>
      <c r="D74" s="304">
        <f t="shared" si="12"/>
        <v>4.9607934202188557E-2</v>
      </c>
      <c r="E74" s="304">
        <f t="shared" si="12"/>
        <v>5.0762839204269078E-2</v>
      </c>
      <c r="F74" s="304">
        <f t="shared" si="12"/>
        <v>5.1089195140334033E-2</v>
      </c>
      <c r="G74" s="304">
        <f t="shared" si="12"/>
        <v>5.1066644605279848E-2</v>
      </c>
      <c r="H74" s="304">
        <f t="shared" si="12"/>
        <v>5.0239830828706485E-2</v>
      </c>
      <c r="I74" s="304">
        <f t="shared" si="12"/>
        <v>4.777789440789347E-2</v>
      </c>
      <c r="J74" s="304">
        <f t="shared" si="12"/>
        <v>4.6918980601807513E-2</v>
      </c>
      <c r="K74" s="304">
        <f t="shared" si="12"/>
        <v>4.7165641616176167E-2</v>
      </c>
      <c r="L74" s="304">
        <f t="shared" si="12"/>
        <v>4.5738680688617653E-2</v>
      </c>
      <c r="M74" s="304">
        <f t="shared" si="12"/>
        <v>4.3536375766880547E-2</v>
      </c>
      <c r="N74" s="304">
        <f t="shared" si="12"/>
        <v>4.6470820091451356E-2</v>
      </c>
      <c r="O74" s="304">
        <f t="shared" si="12"/>
        <v>4.6559554437416141E-2</v>
      </c>
      <c r="P74" s="304">
        <f t="shared" si="12"/>
        <v>4.6414066738014646E-2</v>
      </c>
      <c r="Q74" s="304">
        <f t="shared" si="12"/>
        <v>4.5696634567857289E-2</v>
      </c>
      <c r="R74" s="304">
        <f t="shared" si="12"/>
        <v>4.5950449108043905E-2</v>
      </c>
      <c r="S74" s="304">
        <f t="shared" si="12"/>
        <v>4.7312895016795184E-2</v>
      </c>
      <c r="T74" s="304">
        <f t="shared" si="12"/>
        <v>4.6741201070493024E-2</v>
      </c>
      <c r="U74" s="304">
        <f t="shared" si="12"/>
        <v>4.5672377908767006E-2</v>
      </c>
      <c r="V74" s="304">
        <f t="shared" si="12"/>
        <v>4.6784741955320015E-2</v>
      </c>
      <c r="W74" s="304">
        <f t="shared" si="12"/>
        <v>4.5176214445287924E-2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0.14278768200893494</v>
      </c>
      <c r="C76" s="304">
        <f t="shared" si="14"/>
        <v>0.14528587679818869</v>
      </c>
      <c r="D76" s="304">
        <f t="shared" si="14"/>
        <v>0.13762105202233044</v>
      </c>
      <c r="E76" s="304">
        <f t="shared" si="14"/>
        <v>0.13121602716656963</v>
      </c>
      <c r="F76" s="304">
        <f t="shared" si="14"/>
        <v>0.13001791911966198</v>
      </c>
      <c r="G76" s="304">
        <f t="shared" si="14"/>
        <v>0.12990848389782753</v>
      </c>
      <c r="H76" s="304">
        <f t="shared" si="14"/>
        <v>0.13416880459052744</v>
      </c>
      <c r="I76" s="304">
        <f t="shared" si="14"/>
        <v>0.14817371270833338</v>
      </c>
      <c r="J76" s="304">
        <f t="shared" si="14"/>
        <v>0.15312668923478778</v>
      </c>
      <c r="K76" s="304">
        <f t="shared" si="14"/>
        <v>0.15060071239468489</v>
      </c>
      <c r="L76" s="304">
        <f t="shared" si="14"/>
        <v>0.15834172132046845</v>
      </c>
      <c r="M76" s="304">
        <f t="shared" si="14"/>
        <v>0.16965499450048388</v>
      </c>
      <c r="N76" s="304">
        <f t="shared" si="14"/>
        <v>0.15443948971487814</v>
      </c>
      <c r="O76" s="304">
        <f t="shared" si="14"/>
        <v>0.15387970298100617</v>
      </c>
      <c r="P76" s="304">
        <f t="shared" si="14"/>
        <v>0.15464977595186849</v>
      </c>
      <c r="Q76" s="304">
        <f t="shared" si="14"/>
        <v>0.15846740766401285</v>
      </c>
      <c r="R76" s="304">
        <f t="shared" si="14"/>
        <v>0.15723968586777648</v>
      </c>
      <c r="S76" s="304">
        <f t="shared" si="14"/>
        <v>0.14960912861383666</v>
      </c>
      <c r="T76" s="304">
        <f t="shared" si="14"/>
        <v>0.15281482394919368</v>
      </c>
      <c r="U76" s="304">
        <f t="shared" si="14"/>
        <v>0.15840423714952348</v>
      </c>
      <c r="V76" s="304">
        <f t="shared" si="14"/>
        <v>0.15165998632761057</v>
      </c>
      <c r="W76" s="304">
        <f t="shared" si="14"/>
        <v>0.16049252158687327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3.2937803851845956E-2</v>
      </c>
      <c r="C77" s="237">
        <f t="shared" si="15"/>
        <v>3.3514079401630384E-2</v>
      </c>
      <c r="D77" s="237">
        <f t="shared" si="15"/>
        <v>3.174598224174939E-2</v>
      </c>
      <c r="E77" s="237">
        <f t="shared" si="15"/>
        <v>3.0268491680959651E-2</v>
      </c>
      <c r="F77" s="237">
        <f t="shared" si="15"/>
        <v>2.9992115965021538E-2</v>
      </c>
      <c r="G77" s="237">
        <f t="shared" si="15"/>
        <v>2.9966871799554668E-2</v>
      </c>
      <c r="H77" s="237">
        <f t="shared" si="15"/>
        <v>3.0949628892798391E-2</v>
      </c>
      <c r="I77" s="237">
        <f t="shared" si="15"/>
        <v>3.4180236113654811E-2</v>
      </c>
      <c r="J77" s="237">
        <f t="shared" si="15"/>
        <v>3.5322772829818772E-2</v>
      </c>
      <c r="K77" s="237">
        <f t="shared" si="15"/>
        <v>3.47400886057804E-2</v>
      </c>
      <c r="L77" s="237">
        <f t="shared" si="15"/>
        <v>3.6525759680662725E-2</v>
      </c>
      <c r="M77" s="237">
        <f t="shared" si="15"/>
        <v>3.9135469199599926E-2</v>
      </c>
      <c r="N77" s="237">
        <f t="shared" si="15"/>
        <v>3.5625605427851426E-2</v>
      </c>
      <c r="O77" s="237">
        <f t="shared" si="15"/>
        <v>3.5496475622116594E-2</v>
      </c>
      <c r="P77" s="237">
        <f t="shared" si="15"/>
        <v>3.567411358156105E-2</v>
      </c>
      <c r="Q77" s="237">
        <f t="shared" si="15"/>
        <v>3.6554752602687035E-2</v>
      </c>
      <c r="R77" s="237">
        <f t="shared" si="15"/>
        <v>3.6271545682173147E-2</v>
      </c>
      <c r="S77" s="237">
        <f t="shared" si="15"/>
        <v>3.4511353244181024E-2</v>
      </c>
      <c r="T77" s="237">
        <f t="shared" si="15"/>
        <v>3.5250832747449085E-2</v>
      </c>
      <c r="U77" s="237">
        <f t="shared" si="15"/>
        <v>3.6540180631308296E-2</v>
      </c>
      <c r="V77" s="237">
        <f t="shared" si="15"/>
        <v>3.4984438514240254E-2</v>
      </c>
      <c r="W77" s="237">
        <f t="shared" si="15"/>
        <v>3.7021899377747407E-2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101.96020815151103</v>
      </c>
      <c r="D81" s="324">
        <f t="shared" si="16"/>
        <v>105.91575251106612</v>
      </c>
      <c r="E81" s="324">
        <f t="shared" si="16"/>
        <v>110.5154989655509</v>
      </c>
      <c r="F81" s="324">
        <f t="shared" si="16"/>
        <v>108.2389509144184</v>
      </c>
      <c r="G81" s="324">
        <f t="shared" si="16"/>
        <v>93.792151207448143</v>
      </c>
      <c r="H81" s="324">
        <f t="shared" si="16"/>
        <v>87.072392026222261</v>
      </c>
      <c r="I81" s="324">
        <f t="shared" si="16"/>
        <v>78.761382371411017</v>
      </c>
      <c r="J81" s="324">
        <f t="shared" si="16"/>
        <v>73.776272626744344</v>
      </c>
      <c r="K81" s="324">
        <f t="shared" si="16"/>
        <v>73.572826684531648</v>
      </c>
      <c r="L81" s="324">
        <f t="shared" si="16"/>
        <v>69.265196416860107</v>
      </c>
      <c r="M81" s="324">
        <f t="shared" si="16"/>
        <v>61.803524648485727</v>
      </c>
      <c r="N81" s="324">
        <f t="shared" si="16"/>
        <v>62.692661169633652</v>
      </c>
      <c r="O81" s="324">
        <f t="shared" si="16"/>
        <v>61.096521775308673</v>
      </c>
      <c r="P81" s="324">
        <f t="shared" si="16"/>
        <v>57.728719467414045</v>
      </c>
      <c r="Q81" s="324">
        <f t="shared" si="16"/>
        <v>57.269464265562746</v>
      </c>
      <c r="R81" s="324">
        <f t="shared" si="16"/>
        <v>56.553604333322603</v>
      </c>
      <c r="S81" s="324">
        <f t="shared" si="16"/>
        <v>56.254919671339692</v>
      </c>
      <c r="T81" s="324">
        <f t="shared" si="16"/>
        <v>56.061305827116094</v>
      </c>
      <c r="U81" s="324">
        <f t="shared" si="16"/>
        <v>55.610520508608694</v>
      </c>
      <c r="V81" s="324">
        <f t="shared" si="16"/>
        <v>58.373479610767859</v>
      </c>
      <c r="W81" s="324">
        <f t="shared" si="16"/>
        <v>55.716544641725626</v>
      </c>
      <c r="DA81" s="95"/>
    </row>
    <row r="82" spans="1:105" ht="12" customHeight="1" x14ac:dyDescent="0.25">
      <c r="A82" s="55" t="s">
        <v>92</v>
      </c>
      <c r="B82" s="336">
        <f>IF(B$6=0,0,B$6/TEL!B$5*1000)</f>
        <v>2.5448372337689609</v>
      </c>
      <c r="C82" s="336">
        <f>IF(C$6=0,0,C$6/TEL!C$5*1000)</f>
        <v>2.5575134867373004</v>
      </c>
      <c r="D82" s="336">
        <f>IF(D$6=0,0,D$6/TEL!D$5*1000)</f>
        <v>2.5165713615153016</v>
      </c>
      <c r="E82" s="336">
        <f>IF(E$6=0,0,E$6/TEL!E$5*1000)</f>
        <v>2.5036516001806386</v>
      </c>
      <c r="F82" s="336">
        <f>IF(F$6=0,0,F$6/TEL!F$5*1000)</f>
        <v>2.4296885431671633</v>
      </c>
      <c r="G82" s="336">
        <f>IF(G$6=0,0,G$6/TEL!G$5*1000)</f>
        <v>2.103622618347567</v>
      </c>
      <c r="H82" s="336">
        <f>IF(H$6=0,0,H$6/TEL!H$5*1000)</f>
        <v>2.0169533160777626</v>
      </c>
      <c r="I82" s="336">
        <f>IF(I$6=0,0,I$6/TEL!I$5*1000)</f>
        <v>2.0148759514895969</v>
      </c>
      <c r="J82" s="336">
        <f>IF(J$6=0,0,J$6/TEL!J$5*1000)</f>
        <v>1.9504347363166452</v>
      </c>
      <c r="K82" s="336">
        <f>IF(K$6=0,0,K$6/TEL!K$5*1000)</f>
        <v>1.9129705703366919</v>
      </c>
      <c r="L82" s="336">
        <f>IF(L$6=0,0,L$6/TEL!L$5*1000)</f>
        <v>1.8935389910981393</v>
      </c>
      <c r="M82" s="336">
        <f>IF(M$6=0,0,M$6/TEL!M$5*1000)</f>
        <v>1.8102714971820832</v>
      </c>
      <c r="N82" s="336">
        <f>IF(N$6=0,0,N$6/TEL!N$5*1000)</f>
        <v>1.671625099958042</v>
      </c>
      <c r="O82" s="336">
        <f>IF(O$6=0,0,O$6/TEL!O$5*1000)</f>
        <v>1.623161176152039</v>
      </c>
      <c r="P82" s="336">
        <f>IF(P$6=0,0,P$6/TEL!P$5*1000)</f>
        <v>1.5413633908132232</v>
      </c>
      <c r="Q82" s="336">
        <f>IF(Q$6=0,0,Q$6/TEL!Q$5*1000)</f>
        <v>1.5668480967520784</v>
      </c>
      <c r="R82" s="336">
        <f>IF(R$6=0,0,R$6/TEL!R$5*1000)</f>
        <v>1.5352753500074219</v>
      </c>
      <c r="S82" s="336">
        <f>IF(S$6=0,0,S$6/TEL!S$5*1000)</f>
        <v>1.4530562365254478</v>
      </c>
      <c r="T82" s="336">
        <f>IF(T$6=0,0,T$6/TEL!T$5*1000)</f>
        <v>1.4790828975908943</v>
      </c>
      <c r="U82" s="336">
        <f>IF(U$6=0,0,U$6/TEL!U$5*1000)</f>
        <v>1.5208541769012562</v>
      </c>
      <c r="V82" s="336">
        <f>IF(V$6=0,0,V$6/TEL!V$5*1000)</f>
        <v>1.5284471100388541</v>
      </c>
      <c r="W82" s="336">
        <f>IF(W$6=0,0,W$6/TEL!W$5*1000)</f>
        <v>1.5438418024076814</v>
      </c>
      <c r="DA82" s="67"/>
    </row>
    <row r="83" spans="1:105" ht="12" customHeight="1" x14ac:dyDescent="0.25">
      <c r="A83" s="202" t="s">
        <v>93</v>
      </c>
      <c r="B83" s="337">
        <f>IF(B$7=0,0,B$7/TEL!B$5*1000)</f>
        <v>2.0880715764258135</v>
      </c>
      <c r="C83" s="337">
        <f>IF(C$7=0,0,C$7/TEL!C$5*1000)</f>
        <v>2.0984726045024003</v>
      </c>
      <c r="D83" s="337">
        <f>IF(D$7=0,0,D$7/TEL!D$5*1000)</f>
        <v>2.0648790658587091</v>
      </c>
      <c r="E83" s="337">
        <f>IF(E$7=0,0,E$7/TEL!E$5*1000)</f>
        <v>2.0542782360456533</v>
      </c>
      <c r="F83" s="337">
        <f>IF(F$7=0,0,F$7/TEL!F$5*1000)</f>
        <v>1.9935905995217751</v>
      </c>
      <c r="G83" s="337">
        <f>IF(G$7=0,0,G$7/TEL!G$5*1000)</f>
        <v>1.7260493278749274</v>
      </c>
      <c r="H83" s="337">
        <f>IF(H$7=0,0,H$7/TEL!H$5*1000)</f>
        <v>1.6549360542176512</v>
      </c>
      <c r="I83" s="337">
        <f>IF(I$7=0,0,I$7/TEL!I$5*1000)</f>
        <v>1.6532315499401822</v>
      </c>
      <c r="J83" s="337">
        <f>IF(J$7=0,0,J$7/TEL!J$5*1000)</f>
        <v>1.6003567067213498</v>
      </c>
      <c r="K83" s="337">
        <f>IF(K$7=0,0,K$7/TEL!K$5*1000)</f>
        <v>1.5696168782249778</v>
      </c>
      <c r="L83" s="337">
        <f>IF(L$7=0,0,L$7/TEL!L$5*1000)</f>
        <v>1.5536730183369336</v>
      </c>
      <c r="M83" s="337">
        <f>IF(M$7=0,0,M$7/TEL!M$5*1000)</f>
        <v>1.4853509720468374</v>
      </c>
      <c r="N83" s="337">
        <f>IF(N$7=0,0,N$7/TEL!N$5*1000)</f>
        <v>1.3715898256065981</v>
      </c>
      <c r="O83" s="337">
        <f>IF(O$7=0,0,O$7/TEL!O$5*1000)</f>
        <v>1.3318245547914167</v>
      </c>
      <c r="P83" s="337">
        <f>IF(P$7=0,0,P$7/TEL!P$5*1000)</f>
        <v>1.2647084232313628</v>
      </c>
      <c r="Q83" s="337">
        <f>IF(Q$7=0,0,Q$7/TEL!Q$5*1000)</f>
        <v>1.2856189511811926</v>
      </c>
      <c r="R83" s="337">
        <f>IF(R$7=0,0,R$7/TEL!R$5*1000)</f>
        <v>1.2597131076983976</v>
      </c>
      <c r="S83" s="337">
        <f>IF(S$7=0,0,S$7/TEL!S$5*1000)</f>
        <v>1.1922512709952391</v>
      </c>
      <c r="T83" s="337">
        <f>IF(T$7=0,0,T$7/TEL!T$5*1000)</f>
        <v>1.2136064800745796</v>
      </c>
      <c r="U83" s="337">
        <f>IF(U$7=0,0,U$7/TEL!U$5*1000)</f>
        <v>1.2478803502779539</v>
      </c>
      <c r="V83" s="337">
        <f>IF(V$7=0,0,V$7/TEL!V$5*1000)</f>
        <v>1.2541104492626503</v>
      </c>
      <c r="W83" s="337">
        <f>IF(W$7=0,0,W$7/TEL!W$5*1000)</f>
        <v>1.2667419917191234</v>
      </c>
      <c r="DA83" s="174"/>
    </row>
    <row r="84" spans="1:105" ht="12" customHeight="1" x14ac:dyDescent="0.25">
      <c r="A84" s="202" t="s">
        <v>94</v>
      </c>
      <c r="B84" s="337">
        <f>IF(B$8=0,0,B$8/TEL!B$5*1000)</f>
        <v>1.5008014455560537</v>
      </c>
      <c r="C84" s="337">
        <f>IF(C$8=0,0,C$8/TEL!C$5*1000)</f>
        <v>1.5082771844861003</v>
      </c>
      <c r="D84" s="337">
        <f>IF(D$8=0,0,D$8/TEL!D$5*1000)</f>
        <v>1.4841318285859471</v>
      </c>
      <c r="E84" s="337">
        <f>IF(E$8=0,0,E$8/TEL!E$5*1000)</f>
        <v>1.4765124821578131</v>
      </c>
      <c r="F84" s="337">
        <f>IF(F$8=0,0,F$8/TEL!F$5*1000)</f>
        <v>1.432893243406276</v>
      </c>
      <c r="G84" s="337">
        <f>IF(G$8=0,0,G$8/TEL!G$5*1000)</f>
        <v>1.2405979544101038</v>
      </c>
      <c r="H84" s="337">
        <f>IF(H$8=0,0,H$8/TEL!H$5*1000)</f>
        <v>1.1894852889689371</v>
      </c>
      <c r="I84" s="337">
        <f>IF(I$8=0,0,I$8/TEL!I$5*1000)</f>
        <v>1.1882601765195062</v>
      </c>
      <c r="J84" s="337">
        <f>IF(J$8=0,0,J$8/TEL!J$5*1000)</f>
        <v>1.1502563829559707</v>
      </c>
      <c r="K84" s="337">
        <f>IF(K$8=0,0,K$8/TEL!K$5*1000)</f>
        <v>1.1281621312242032</v>
      </c>
      <c r="L84" s="337">
        <f>IF(L$8=0,0,L$8/TEL!L$5*1000)</f>
        <v>1.1167024819296714</v>
      </c>
      <c r="M84" s="337">
        <f>IF(M$8=0,0,M$8/TEL!M$5*1000)</f>
        <v>1.0675960111586644</v>
      </c>
      <c r="N84" s="337">
        <f>IF(N$8=0,0,N$8/TEL!N$5*1000)</f>
        <v>0.98583018715474269</v>
      </c>
      <c r="O84" s="337">
        <f>IF(O$8=0,0,O$8/TEL!O$5*1000)</f>
        <v>0.9572488987563309</v>
      </c>
      <c r="P84" s="337">
        <f>IF(P$8=0,0,P$8/TEL!P$5*1000)</f>
        <v>0.90900917919754198</v>
      </c>
      <c r="Q84" s="337">
        <f>IF(Q$8=0,0,Q$8/TEL!Q$5*1000)</f>
        <v>0.92403862116148217</v>
      </c>
      <c r="R84" s="337">
        <f>IF(R$8=0,0,R$8/TEL!R$5*1000)</f>
        <v>0.90541879615822296</v>
      </c>
      <c r="S84" s="337">
        <f>IF(S$8=0,0,S$8/TEL!S$5*1000)</f>
        <v>0.85693060102782814</v>
      </c>
      <c r="T84" s="337">
        <f>IF(T$8=0,0,T$8/TEL!T$5*1000)</f>
        <v>0.87227965755360415</v>
      </c>
      <c r="U84" s="337">
        <f>IF(U$8=0,0,U$8/TEL!U$5*1000)</f>
        <v>0.8969140017622792</v>
      </c>
      <c r="V84" s="337">
        <f>IF(V$8=0,0,V$8/TEL!V$5*1000)</f>
        <v>0.90139188540752968</v>
      </c>
      <c r="W84" s="337">
        <f>IF(W$8=0,0,W$8/TEL!W$5*1000)</f>
        <v>0.91047080654811952</v>
      </c>
      <c r="DA84" s="174"/>
    </row>
    <row r="85" spans="1:105" ht="12" customHeight="1" x14ac:dyDescent="0.25">
      <c r="A85" s="202" t="s">
        <v>95</v>
      </c>
      <c r="B85" s="337">
        <f>IF(B$9=0,0,B$9/TEL!B$5*1000)</f>
        <v>2.9363506543488014</v>
      </c>
      <c r="C85" s="337">
        <f>IF(C$9=0,0,C$9/TEL!C$5*1000)</f>
        <v>2.9509771000815004</v>
      </c>
      <c r="D85" s="337">
        <f>IF(D$9=0,0,D$9/TEL!D$5*1000)</f>
        <v>2.9037361863638096</v>
      </c>
      <c r="E85" s="337">
        <f>IF(E$9=0,0,E$9/TEL!E$5*1000)</f>
        <v>2.8888287694391992</v>
      </c>
      <c r="F85" s="337">
        <f>IF(F$9=0,0,F$9/TEL!F$5*1000)</f>
        <v>2.8034867805774968</v>
      </c>
      <c r="G85" s="337">
        <f>IF(G$9=0,0,G$9/TEL!G$5*1000)</f>
        <v>2.4272568673241159</v>
      </c>
      <c r="H85" s="337">
        <f>IF(H$9=0,0,H$9/TEL!H$5*1000)</f>
        <v>2.3272538262435729</v>
      </c>
      <c r="I85" s="337">
        <f>IF(I$9=0,0,I$9/TEL!I$5*1000)</f>
        <v>2.3248568671033811</v>
      </c>
      <c r="J85" s="337">
        <f>IF(J$9=0,0,J$9/TEL!J$5*1000)</f>
        <v>2.250501618826898</v>
      </c>
      <c r="K85" s="337">
        <f>IF(K$9=0,0,K$9/TEL!K$5*1000)</f>
        <v>2.207273735003874</v>
      </c>
      <c r="L85" s="337">
        <f>IF(L$9=0,0,L$9/TEL!L$5*1000)</f>
        <v>2.1848526820363139</v>
      </c>
      <c r="M85" s="337">
        <f>IF(M$9=0,0,M$9/TEL!M$5*1000)</f>
        <v>2.0887748044408663</v>
      </c>
      <c r="N85" s="337">
        <f>IF(N$9=0,0,N$9/TEL!N$5*1000)</f>
        <v>1.9287981922592798</v>
      </c>
      <c r="O85" s="337">
        <f>IF(O$9=0,0,O$9/TEL!O$5*1000)</f>
        <v>1.8728782801754296</v>
      </c>
      <c r="P85" s="337">
        <f>IF(P$9=0,0,P$9/TEL!P$5*1000)</f>
        <v>1.7784962201691037</v>
      </c>
      <c r="Q85" s="337">
        <f>IF(Q$9=0,0,Q$9/TEL!Q$5*1000)</f>
        <v>1.8079016500985527</v>
      </c>
      <c r="R85" s="337">
        <f>IF(R$9=0,0,R$9/TEL!R$5*1000)</f>
        <v>1.7714715577008713</v>
      </c>
      <c r="S85" s="337">
        <f>IF(S$9=0,0,S$9/TEL!S$5*1000)</f>
        <v>1.6766033498370552</v>
      </c>
      <c r="T85" s="337">
        <f>IF(T$9=0,0,T$9/TEL!T$5*1000)</f>
        <v>1.7066341126048781</v>
      </c>
      <c r="U85" s="337">
        <f>IF(U$9=0,0,U$9/TEL!U$5*1000)</f>
        <v>1.7548317425783724</v>
      </c>
      <c r="V85" s="337">
        <f>IF(V$9=0,0,V$9/TEL!V$5*1000)</f>
        <v>1.7635928192756012</v>
      </c>
      <c r="W85" s="337">
        <f>IF(W$9=0,0,W$9/TEL!W$5*1000)</f>
        <v>1.7813559258550165</v>
      </c>
      <c r="DA85" s="174"/>
    </row>
    <row r="86" spans="1:105" ht="12" customHeight="1" x14ac:dyDescent="0.25">
      <c r="A86" s="56" t="s">
        <v>96</v>
      </c>
      <c r="B86" s="338">
        <f>IF(B$10=0,0,B$10/TEL!B$5*1000)</f>
        <v>9.4619958217238107</v>
      </c>
      <c r="C86" s="338">
        <f>IF(C$10=0,0,C$10/TEL!C$5*1000)</f>
        <v>9.3042052154250801</v>
      </c>
      <c r="D86" s="338">
        <f>IF(D$10=0,0,D$10/TEL!D$5*1000)</f>
        <v>9.9134740242326753</v>
      </c>
      <c r="E86" s="338">
        <f>IF(E$10=0,0,E$10/TEL!E$5*1000)</f>
        <v>10.639845285807885</v>
      </c>
      <c r="F86" s="338">
        <f>IF(F$10=0,0,F$10/TEL!F$5*1000)</f>
        <v>10.408804888961491</v>
      </c>
      <c r="G86" s="338">
        <f>IF(G$10=0,0,G$10/TEL!G$5*1000)</f>
        <v>9.0751932705202041</v>
      </c>
      <c r="H86" s="338">
        <f>IF(H$10=0,0,H$10/TEL!H$5*1000)</f>
        <v>8.3176735973065767</v>
      </c>
      <c r="I86" s="338">
        <f>IF(I$10=0,0,I$10/TEL!I$5*1000)</f>
        <v>7.0083133109749358</v>
      </c>
      <c r="J86" s="338">
        <f>IF(J$10=0,0,J$10/TEL!J$5*1000)</f>
        <v>6.3897739832743241</v>
      </c>
      <c r="K86" s="338">
        <f>IF(K$10=0,0,K$10/TEL!K$5*1000)</f>
        <v>6.6014876785936956</v>
      </c>
      <c r="L86" s="338">
        <f>IF(L$10=0,0,L$10/TEL!L$5*1000)</f>
        <v>6.0308057011785907</v>
      </c>
      <c r="M86" s="338">
        <f>IF(M$10=0,0,M$10/TEL!M$5*1000)</f>
        <v>5.2102626719270546</v>
      </c>
      <c r="N86" s="338">
        <f>IF(N$10=0,0,N$10/TEL!N$5*1000)</f>
        <v>5.5441104575586735</v>
      </c>
      <c r="O86" s="338">
        <f>IF(O$10=0,0,O$10/TEL!O$5*1000)</f>
        <v>5.4253709829015433</v>
      </c>
      <c r="P86" s="338">
        <f>IF(P$10=0,0,P$10/TEL!P$5*1000)</f>
        <v>5.1175778978873376</v>
      </c>
      <c r="Q86" s="338">
        <f>IF(Q$10=0,0,Q$10/TEL!Q$5*1000)</f>
        <v>4.9958543851634305</v>
      </c>
      <c r="R86" s="338">
        <f>IF(R$10=0,0,R$10/TEL!R$5*1000)</f>
        <v>4.9419933633296207</v>
      </c>
      <c r="S86" s="338">
        <f>IF(S$10=0,0,S$10/TEL!S$5*1000)</f>
        <v>5.1068855648258875</v>
      </c>
      <c r="T86" s="338">
        <f>IF(T$10=0,0,T$10/TEL!T$5*1000)</f>
        <v>5.0100914242673715</v>
      </c>
      <c r="U86" s="338">
        <f>IF(U$10=0,0,U$10/TEL!U$5*1000)</f>
        <v>4.8769337405752733</v>
      </c>
      <c r="V86" s="338">
        <f>IF(V$10=0,0,V$10/TEL!V$5*1000)</f>
        <v>5.3291063488519264</v>
      </c>
      <c r="W86" s="338">
        <f>IF(W$10=0,0,W$10/TEL!W$5*1000)</f>
        <v>4.8977261736025834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4.7089224270250547</v>
      </c>
      <c r="C87" s="351">
        <f>IF(C$16=0,0,C$16/TEL!C$5*1000)</f>
        <v>4.6026007911932574</v>
      </c>
      <c r="D87" s="351">
        <f>IF(D$16=0,0,D$16/TEL!D$5*1000)</f>
        <v>4.925870326447737</v>
      </c>
      <c r="E87" s="351">
        <f>IF(E$16=0,0,E$16/TEL!E$5*1000)</f>
        <v>5.2594504720948381</v>
      </c>
      <c r="F87" s="351">
        <f>IF(F$16=0,0,F$16/TEL!F$5*1000)</f>
        <v>5.1842258297360226</v>
      </c>
      <c r="G87" s="351">
        <f>IF(G$16=0,0,G$16/TEL!G$5*1000)</f>
        <v>4.4902972991957073</v>
      </c>
      <c r="H87" s="351">
        <f>IF(H$16=0,0,H$16/TEL!H$5*1000)</f>
        <v>4.101095854920203</v>
      </c>
      <c r="I87" s="351">
        <f>IF(I$16=0,0,I$16/TEL!I$5*1000)</f>
        <v>3.5278621972134339</v>
      </c>
      <c r="J87" s="351">
        <f>IF(J$16=0,0,J$16/TEL!J$5*1000)</f>
        <v>3.2451632852323882</v>
      </c>
      <c r="K87" s="351">
        <f>IF(K$16=0,0,K$16/TEL!K$5*1000)</f>
        <v>3.25322772758593</v>
      </c>
      <c r="L87" s="351">
        <f>IF(L$16=0,0,L$16/TEL!L$5*1000)</f>
        <v>2.9700925328860781</v>
      </c>
      <c r="M87" s="351">
        <f>IF(M$16=0,0,M$16/TEL!M$5*1000)</f>
        <v>2.522532630763255</v>
      </c>
      <c r="N87" s="351">
        <f>IF(N$16=0,0,N$16/TEL!N$5*1000)</f>
        <v>2.7312931671265894</v>
      </c>
      <c r="O87" s="351">
        <f>IF(O$16=0,0,O$16/TEL!O$5*1000)</f>
        <v>2.6668376545633721</v>
      </c>
      <c r="P87" s="351">
        <f>IF(P$16=0,0,P$16/TEL!P$5*1000)</f>
        <v>2.51196059818189</v>
      </c>
      <c r="Q87" s="351">
        <f>IF(Q$16=0,0,Q$16/TEL!Q$5*1000)</f>
        <v>2.4534579191628563</v>
      </c>
      <c r="R87" s="351">
        <f>IF(R$16=0,0,R$16/TEL!R$5*1000)</f>
        <v>2.4362470479326159</v>
      </c>
      <c r="S87" s="351">
        <f>IF(S$16=0,0,S$16/TEL!S$5*1000)</f>
        <v>2.4952341643015687</v>
      </c>
      <c r="T87" s="351">
        <f>IF(T$16=0,0,T$16/TEL!T$5*1000)</f>
        <v>2.4565994699434079</v>
      </c>
      <c r="U87" s="351">
        <f>IF(U$16=0,0,U$16/TEL!U$5*1000)</f>
        <v>2.3811231640991375</v>
      </c>
      <c r="V87" s="351">
        <f>IF(V$16=0,0,V$16/TEL!V$5*1000)</f>
        <v>2.5603014193349138</v>
      </c>
      <c r="W87" s="351">
        <f>IF(W$16=0,0,W$16/TEL!W$5*1000)</f>
        <v>2.3597461583297408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40.025840629712995</v>
      </c>
      <c r="C88" s="351">
        <f>IF(C$27=0,0,C$27/TEL!C$5*1000)</f>
        <v>39.122106725142686</v>
      </c>
      <c r="D88" s="351">
        <f>IF(D$27=0,0,D$27/TEL!D$5*1000)</f>
        <v>41.86989777480575</v>
      </c>
      <c r="E88" s="351">
        <f>IF(E$27=0,0,E$27/TEL!E$5*1000)</f>
        <v>44.705329012806118</v>
      </c>
      <c r="F88" s="351">
        <f>IF(F$27=0,0,F$27/TEL!F$5*1000)</f>
        <v>44.065919552756185</v>
      </c>
      <c r="G88" s="351">
        <f>IF(G$27=0,0,G$27/TEL!G$5*1000)</f>
        <v>38.16752704316351</v>
      </c>
      <c r="H88" s="351">
        <f>IF(H$27=0,0,H$27/TEL!H$5*1000)</f>
        <v>34.859314766821718</v>
      </c>
      <c r="I88" s="351">
        <f>IF(I$27=0,0,I$27/TEL!I$5*1000)</f>
        <v>29.986828676314197</v>
      </c>
      <c r="J88" s="351">
        <f>IF(J$27=0,0,J$27/TEL!J$5*1000)</f>
        <v>27.583887924475306</v>
      </c>
      <c r="K88" s="351">
        <f>IF(K$27=0,0,K$27/TEL!K$5*1000)</f>
        <v>27.652435684480405</v>
      </c>
      <c r="L88" s="351">
        <f>IF(L$27=0,0,L$27/TEL!L$5*1000)</f>
        <v>25.245786529531664</v>
      </c>
      <c r="M88" s="351">
        <f>IF(M$27=0,0,M$27/TEL!M$5*1000)</f>
        <v>21.441527361487669</v>
      </c>
      <c r="N88" s="351">
        <f>IF(N$27=0,0,N$27/TEL!N$5*1000)</f>
        <v>23.215991920576013</v>
      </c>
      <c r="O88" s="351">
        <f>IF(O$27=0,0,O$27/TEL!O$5*1000)</f>
        <v>22.668120063788663</v>
      </c>
      <c r="P88" s="351">
        <f>IF(P$27=0,0,P$27/TEL!P$5*1000)</f>
        <v>21.35166508454606</v>
      </c>
      <c r="Q88" s="351">
        <f>IF(Q$27=0,0,Q$27/TEL!Q$5*1000)</f>
        <v>20.854392312884279</v>
      </c>
      <c r="R88" s="351">
        <f>IF(R$27=0,0,R$27/TEL!R$5*1000)</f>
        <v>20.70809990742724</v>
      </c>
      <c r="S88" s="351">
        <f>IF(S$27=0,0,S$27/TEL!S$5*1000)</f>
        <v>21.209490396563336</v>
      </c>
      <c r="T88" s="351">
        <f>IF(T$27=0,0,T$27/TEL!T$5*1000)</f>
        <v>20.88109549451897</v>
      </c>
      <c r="U88" s="351">
        <f>IF(U$27=0,0,U$27/TEL!U$5*1000)</f>
        <v>20.239546894842665</v>
      </c>
      <c r="V88" s="351">
        <f>IF(V$27=0,0,V$27/TEL!V$5*1000)</f>
        <v>21.762562064346756</v>
      </c>
      <c r="W88" s="351">
        <f>IF(W$27=0,0,W$27/TEL!W$5*1000)</f>
        <v>20.057842345802797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9.2658176203895497</v>
      </c>
      <c r="C89" s="351">
        <f>IF(C$38=0,0,C$38/TEL!C$5*1000)</f>
        <v>9.3119721824794013</v>
      </c>
      <c r="D89" s="351">
        <f>IF(D$38=0,0,D$38/TEL!D$5*1000)</f>
        <v>9.1629008547480186</v>
      </c>
      <c r="E89" s="351">
        <f>IF(E$38=0,0,E$38/TEL!E$5*1000)</f>
        <v>9.1158596724525811</v>
      </c>
      <c r="F89" s="351">
        <f>IF(F$38=0,0,F$38/TEL!F$5*1000)</f>
        <v>8.8465582853778741</v>
      </c>
      <c r="G89" s="351">
        <f>IF(G$38=0,0,G$38/TEL!G$5*1000)</f>
        <v>7.6593438924449888</v>
      </c>
      <c r="H89" s="351">
        <f>IF(H$38=0,0,H$38/TEL!H$5*1000)</f>
        <v>7.3437787405908281</v>
      </c>
      <c r="I89" s="351">
        <f>IF(I$38=0,0,I$38/TEL!I$5*1000)</f>
        <v>7.3362150028595599</v>
      </c>
      <c r="J89" s="351">
        <f>IF(J$38=0,0,J$38/TEL!J$5*1000)</f>
        <v>7.1015828860759935</v>
      </c>
      <c r="K89" s="351">
        <f>IF(K$38=0,0,K$38/TEL!K$5*1000)</f>
        <v>6.9651748971233394</v>
      </c>
      <c r="L89" s="351">
        <f>IF(L$38=0,0,L$38/TEL!L$5*1000)</f>
        <v>6.8944240188701436</v>
      </c>
      <c r="M89" s="351">
        <f>IF(M$38=0,0,M$38/TEL!M$5*1000)</f>
        <v>6.5912449384578427</v>
      </c>
      <c r="N89" s="351">
        <f>IF(N$38=0,0,N$38/TEL!N$5*1000)</f>
        <v>6.086429851129278</v>
      </c>
      <c r="O89" s="351">
        <f>IF(O$38=0,0,O$38/TEL!O$5*1000)</f>
        <v>5.9099714618869097</v>
      </c>
      <c r="P89" s="351">
        <f>IF(P$38=0,0,P$38/TEL!P$5*1000)</f>
        <v>5.6121436280891706</v>
      </c>
      <c r="Q89" s="351">
        <f>IF(Q$38=0,0,Q$38/TEL!Q$5*1000)</f>
        <v>5.7049340958665429</v>
      </c>
      <c r="R89" s="351">
        <f>IF(R$38=0,0,R$38/TEL!R$5*1000)</f>
        <v>5.5899769154116372</v>
      </c>
      <c r="S89" s="351">
        <f>IF(S$38=0,0,S$38/TEL!S$5*1000)</f>
        <v>5.2906150150413724</v>
      </c>
      <c r="T89" s="351">
        <f>IF(T$38=0,0,T$38/TEL!T$5*1000)</f>
        <v>5.3853787553309473</v>
      </c>
      <c r="U89" s="351">
        <f>IF(U$38=0,0,U$38/TEL!U$5*1000)</f>
        <v>5.5374690543584215</v>
      </c>
      <c r="V89" s="351">
        <f>IF(V$38=0,0,V$38/TEL!V$5*1000)</f>
        <v>5.5651151186030079</v>
      </c>
      <c r="W89" s="351">
        <f>IF(W$38=0,0,W$38/TEL!W$5*1000)</f>
        <v>5.6211675882536074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27.297082565390909</v>
      </c>
      <c r="C90" s="351">
        <f>IF(C$39=0,0,C$39/TEL!C$5*1000)</f>
        <v>27.086980349666781</v>
      </c>
      <c r="D90" s="351">
        <f>IF(D$39=0,0,D$39/TEL!D$5*1000)</f>
        <v>27.711891490170338</v>
      </c>
      <c r="E90" s="351">
        <f>IF(E$39=0,0,E$39/TEL!E$5*1000)</f>
        <v>28.526605973510289</v>
      </c>
      <c r="F90" s="351">
        <f>IF(F$39=0,0,F$39/TEL!F$5*1000)</f>
        <v>27.827468023156602</v>
      </c>
      <c r="G90" s="351">
        <f>IF(G$39=0,0,G$39/TEL!G$5*1000)</f>
        <v>24.091605563128962</v>
      </c>
      <c r="H90" s="351">
        <f>IF(H$39=0,0,H$39/TEL!H$5*1000)</f>
        <v>22.567042361055165</v>
      </c>
      <c r="I90" s="351">
        <f>IF(I$39=0,0,I$39/TEL!I$5*1000)</f>
        <v>21.028855992903548</v>
      </c>
      <c r="J90" s="351">
        <f>IF(J$39=0,0,J$39/TEL!J$5*1000)</f>
        <v>19.898332584640215</v>
      </c>
      <c r="K90" s="351">
        <f>IF(K$39=0,0,K$39/TEL!K$5*1000)</f>
        <v>19.726550863960178</v>
      </c>
      <c r="L90" s="351">
        <f>IF(L$39=0,0,L$39/TEL!L$5*1000)</f>
        <v>18.845356542436431</v>
      </c>
      <c r="M90" s="351">
        <f>IF(M$39=0,0,M$39/TEL!M$5*1000)</f>
        <v>17.167253825713935</v>
      </c>
      <c r="N90" s="351">
        <f>IF(N$39=0,0,N$39/TEL!N$5*1000)</f>
        <v>16.923528458213084</v>
      </c>
      <c r="O90" s="351">
        <f>IF(O$39=0,0,O$39/TEL!O$5*1000)</f>
        <v>16.472397506499604</v>
      </c>
      <c r="P90" s="351">
        <f>IF(P$39=0,0,P$39/TEL!P$5*1000)</f>
        <v>15.582374150099756</v>
      </c>
      <c r="Q90" s="351">
        <f>IF(Q$39=0,0,Q$39/TEL!Q$5*1000)</f>
        <v>15.582947135376257</v>
      </c>
      <c r="R90" s="351">
        <f>IF(R$39=0,0,R$39/TEL!R$5*1000)</f>
        <v>15.35412164458892</v>
      </c>
      <c r="S90" s="351">
        <f>IF(S$39=0,0,S$39/TEL!S$5*1000)</f>
        <v>15.032419667721324</v>
      </c>
      <c r="T90" s="351">
        <f>IF(T$39=0,0,T$39/TEL!T$5*1000)</f>
        <v>15.080329819916184</v>
      </c>
      <c r="U90" s="351">
        <f>IF(U$39=0,0,U$39/TEL!U$5*1000)</f>
        <v>15.122948918827706</v>
      </c>
      <c r="V90" s="351">
        <f>IF(V$39=0,0,V$39/TEL!V$5*1000)</f>
        <v>15.66668898734145</v>
      </c>
      <c r="W90" s="351">
        <f>IF(W$39=0,0,W$39/TEL!W$5*1000)</f>
        <v>15.214919539805225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3.4001657268751666</v>
      </c>
      <c r="C91" s="339">
        <f>IF(C$59=0,0,C$59/TEL!C$5*1000)</f>
        <v>3.417102511796501</v>
      </c>
      <c r="D91" s="339">
        <f>IF(D$59=0,0,D$59/TEL!D$5*1000)</f>
        <v>3.3623995983378281</v>
      </c>
      <c r="E91" s="339">
        <f>IF(E$59=0,0,E$59/TEL!E$5*1000)</f>
        <v>3.3451374610558831</v>
      </c>
      <c r="F91" s="339">
        <f>IF(F$59=0,0,F$59/TEL!F$5*1000)</f>
        <v>3.2463151677575111</v>
      </c>
      <c r="G91" s="339">
        <f>IF(G$59=0,0,G$59/TEL!G$5*1000)</f>
        <v>2.8106573710380447</v>
      </c>
      <c r="H91" s="339">
        <f>IF(H$59=0,0,H$59/TEL!H$5*1000)</f>
        <v>2.6948582200198361</v>
      </c>
      <c r="I91" s="339">
        <f>IF(I$59=0,0,I$59/TEL!I$5*1000)</f>
        <v>2.6920826460926786</v>
      </c>
      <c r="J91" s="339">
        <f>IF(J$59=0,0,J$59/TEL!J$5*1000)</f>
        <v>2.6059825182252681</v>
      </c>
      <c r="K91" s="339">
        <f>IF(K$59=0,0,K$59/TEL!K$5*1000)</f>
        <v>2.555926517998353</v>
      </c>
      <c r="L91" s="339">
        <f>IF(L$59=0,0,L$59/TEL!L$5*1000)</f>
        <v>2.5299639185561338</v>
      </c>
      <c r="M91" s="339">
        <f>IF(M$59=0,0,M$59/TEL!M$5*1000)</f>
        <v>2.4187099353075285</v>
      </c>
      <c r="N91" s="339">
        <f>IF(N$59=0,0,N$59/TEL!N$5*1000)</f>
        <v>2.233464010051351</v>
      </c>
      <c r="O91" s="339">
        <f>IF(O$59=0,0,O$59/TEL!O$5*1000)</f>
        <v>2.1687111957933602</v>
      </c>
      <c r="P91" s="339">
        <f>IF(P$59=0,0,P$59/TEL!P$5*1000)</f>
        <v>2.0594208951986053</v>
      </c>
      <c r="Q91" s="339">
        <f>IF(Q$59=0,0,Q$59/TEL!Q$5*1000)</f>
        <v>2.0934710979160709</v>
      </c>
      <c r="R91" s="339">
        <f>IF(R$59=0,0,R$59/TEL!R$5*1000)</f>
        <v>2.0512866430676566</v>
      </c>
      <c r="S91" s="339">
        <f>IF(S$59=0,0,S$59/TEL!S$5*1000)</f>
        <v>1.9414334045006316</v>
      </c>
      <c r="T91" s="339">
        <f>IF(T$59=0,0,T$59/TEL!T$5*1000)</f>
        <v>1.9762077153152617</v>
      </c>
      <c r="U91" s="339">
        <f>IF(U$59=0,0,U$59/TEL!U$5*1000)</f>
        <v>2.0320184643856356</v>
      </c>
      <c r="V91" s="339">
        <f>IF(V$59=0,0,V$59/TEL!V$5*1000)</f>
        <v>2.0421634083051652</v>
      </c>
      <c r="W91" s="339">
        <f>IF(W$59=0,0,W$59/TEL!W$5*1000)</f>
        <v>2.0627323094017385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IT: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1308.111745080814</v>
      </c>
      <c r="C5" s="225">
        <v>1301.1446845313969</v>
      </c>
      <c r="D5" s="225">
        <v>1311.526579669842</v>
      </c>
      <c r="E5" s="225">
        <v>1314.331424424455</v>
      </c>
      <c r="F5" s="225">
        <v>1238.5572683816999</v>
      </c>
      <c r="G5" s="225">
        <v>1158.7465518305221</v>
      </c>
      <c r="H5" s="225">
        <v>1099.206556677108</v>
      </c>
      <c r="I5" s="225">
        <v>925.3147049887956</v>
      </c>
      <c r="J5" s="225">
        <v>801.71755244412884</v>
      </c>
      <c r="K5" s="225">
        <v>674.21514399681359</v>
      </c>
      <c r="L5" s="225">
        <v>654.82694592039513</v>
      </c>
      <c r="M5" s="225">
        <v>586.21073095725399</v>
      </c>
      <c r="N5" s="225">
        <v>587.55995511435412</v>
      </c>
      <c r="O5" s="225">
        <v>570.95361170369938</v>
      </c>
      <c r="P5" s="225">
        <v>557.35899226770334</v>
      </c>
      <c r="Q5" s="225">
        <v>541.06894314714282</v>
      </c>
      <c r="R5" s="225">
        <v>536.73635095157238</v>
      </c>
      <c r="S5" s="225">
        <v>570.08993488572901</v>
      </c>
      <c r="T5" s="225">
        <v>551.6376558280682</v>
      </c>
      <c r="U5" s="225">
        <v>548.07194607140593</v>
      </c>
      <c r="V5" s="225">
        <v>489.19266726817</v>
      </c>
      <c r="W5" s="225">
        <v>508.1883559760123</v>
      </c>
      <c r="DA5" s="89" t="s">
        <v>2761</v>
      </c>
    </row>
    <row r="6" spans="1:105" ht="12" customHeight="1" x14ac:dyDescent="0.25">
      <c r="A6" s="55" t="s">
        <v>92</v>
      </c>
      <c r="B6" s="261">
        <v>32.378517901854217</v>
      </c>
      <c r="C6" s="261">
        <v>32.700303075421928</v>
      </c>
      <c r="D6" s="261">
        <v>31.321383711962248</v>
      </c>
      <c r="E6" s="261">
        <v>29.937913775126891</v>
      </c>
      <c r="F6" s="261">
        <v>27.813639788439531</v>
      </c>
      <c r="G6" s="261">
        <v>25.927928495221529</v>
      </c>
      <c r="H6" s="261">
        <v>25.371556156281841</v>
      </c>
      <c r="I6" s="261">
        <v>23.676717928831781</v>
      </c>
      <c r="J6" s="261">
        <v>21.225519649413151</v>
      </c>
      <c r="K6" s="261">
        <v>17.461681454319699</v>
      </c>
      <c r="L6" s="261">
        <v>17.77306390883156</v>
      </c>
      <c r="M6" s="261">
        <v>16.92679246938485</v>
      </c>
      <c r="N6" s="261">
        <v>15.533214432222151</v>
      </c>
      <c r="O6" s="261">
        <v>15.035564023523611</v>
      </c>
      <c r="P6" s="261">
        <v>14.734350503949919</v>
      </c>
      <c r="Q6" s="261">
        <v>14.684940181244221</v>
      </c>
      <c r="R6" s="261">
        <v>14.467213651888249</v>
      </c>
      <c r="S6" s="261">
        <v>14.575355084121259</v>
      </c>
      <c r="T6" s="261">
        <v>14.419948126754541</v>
      </c>
      <c r="U6" s="261">
        <v>14.827822949505171</v>
      </c>
      <c r="V6" s="261">
        <v>12.663014251409541</v>
      </c>
      <c r="W6" s="261">
        <v>13.921658096150169</v>
      </c>
      <c r="DA6" s="67" t="s">
        <v>2762</v>
      </c>
    </row>
    <row r="7" spans="1:105" ht="12" customHeight="1" x14ac:dyDescent="0.25">
      <c r="A7" s="202" t="s">
        <v>93</v>
      </c>
      <c r="B7" s="226">
        <v>6.8244411213019598</v>
      </c>
      <c r="C7" s="226">
        <v>6.8922639900749321</v>
      </c>
      <c r="D7" s="226">
        <v>6.6016282656270606</v>
      </c>
      <c r="E7" s="226">
        <v>6.3100334138910128</v>
      </c>
      <c r="F7" s="226">
        <v>5.8622988143146921</v>
      </c>
      <c r="G7" s="226">
        <v>5.4648462276537266</v>
      </c>
      <c r="H7" s="226">
        <v>5.3475792705890379</v>
      </c>
      <c r="I7" s="226">
        <v>4.9903571232250199</v>
      </c>
      <c r="J7" s="226">
        <v>4.4737164794118831</v>
      </c>
      <c r="K7" s="226">
        <v>3.6804098731495949</v>
      </c>
      <c r="L7" s="226">
        <v>3.7460401541113102</v>
      </c>
      <c r="M7" s="226">
        <v>3.5676709764778658</v>
      </c>
      <c r="N7" s="226">
        <v>3.27394563391017</v>
      </c>
      <c r="O7" s="226">
        <v>3.169055535992483</v>
      </c>
      <c r="P7" s="226">
        <v>3.1055685680126111</v>
      </c>
      <c r="Q7" s="226">
        <v>3.0951543223973021</v>
      </c>
      <c r="R7" s="226">
        <v>3.0492639612436769</v>
      </c>
      <c r="S7" s="226">
        <v>3.0720570007300569</v>
      </c>
      <c r="T7" s="226">
        <v>3.0393017759972678</v>
      </c>
      <c r="U7" s="226">
        <v>3.1252698157068228</v>
      </c>
      <c r="V7" s="226">
        <v>2.6689916888383309</v>
      </c>
      <c r="W7" s="226">
        <v>2.9342768645575572</v>
      </c>
      <c r="DA7" s="174" t="s">
        <v>2763</v>
      </c>
    </row>
    <row r="8" spans="1:105" ht="12" customHeight="1" x14ac:dyDescent="0.25">
      <c r="A8" s="202" t="s">
        <v>94</v>
      </c>
      <c r="B8" s="226">
        <v>26.444200704614371</v>
      </c>
      <c r="C8" s="226">
        <v>26.707009266123801</v>
      </c>
      <c r="D8" s="226">
        <v>25.580817495600598</v>
      </c>
      <c r="E8" s="226">
        <v>24.450909178321531</v>
      </c>
      <c r="F8" s="226">
        <v>22.715970975596221</v>
      </c>
      <c r="G8" s="226">
        <v>21.17587182529018</v>
      </c>
      <c r="H8" s="226">
        <v>20.721471106825721</v>
      </c>
      <c r="I8" s="226">
        <v>19.337261910333272</v>
      </c>
      <c r="J8" s="226">
        <v>17.335317921907549</v>
      </c>
      <c r="K8" s="226">
        <v>14.261313949506921</v>
      </c>
      <c r="L8" s="226">
        <v>14.515626396666059</v>
      </c>
      <c r="M8" s="226">
        <v>13.82445912757899</v>
      </c>
      <c r="N8" s="226">
        <v>12.6862953171174</v>
      </c>
      <c r="O8" s="226">
        <v>12.279854005373361</v>
      </c>
      <c r="P8" s="226">
        <v>12.03384673627308</v>
      </c>
      <c r="Q8" s="226">
        <v>11.993492310710121</v>
      </c>
      <c r="R8" s="226">
        <v>11.815670581548179</v>
      </c>
      <c r="S8" s="226">
        <v>11.90399191074313</v>
      </c>
      <c r="T8" s="226">
        <v>11.77706785622167</v>
      </c>
      <c r="U8" s="226">
        <v>12.11018760271133</v>
      </c>
      <c r="V8" s="226">
        <v>10.34214386849651</v>
      </c>
      <c r="W8" s="226">
        <v>11.37010415212773</v>
      </c>
      <c r="DA8" s="174" t="s">
        <v>2764</v>
      </c>
    </row>
    <row r="9" spans="1:105" ht="12" customHeight="1" x14ac:dyDescent="0.25">
      <c r="A9" s="202" t="s">
        <v>95</v>
      </c>
      <c r="B9" s="226">
        <v>37.193114901773818</v>
      </c>
      <c r="C9" s="226">
        <v>37.562748650003712</v>
      </c>
      <c r="D9" s="226">
        <v>35.978787750962702</v>
      </c>
      <c r="E9" s="226">
        <v>34.389599620738849</v>
      </c>
      <c r="F9" s="226">
        <v>31.949451905849529</v>
      </c>
      <c r="G9" s="226">
        <v>29.78334050406071</v>
      </c>
      <c r="H9" s="226">
        <v>29.144237120975738</v>
      </c>
      <c r="I9" s="226">
        <v>27.197381087461661</v>
      </c>
      <c r="J9" s="226">
        <v>24.381696332223779</v>
      </c>
      <c r="K9" s="226">
        <v>20.058185698224719</v>
      </c>
      <c r="L9" s="226">
        <v>20.41586987154486</v>
      </c>
      <c r="M9" s="226">
        <v>19.443760185090419</v>
      </c>
      <c r="N9" s="226">
        <v>17.842960907683949</v>
      </c>
      <c r="O9" s="226">
        <v>17.27131124515941</v>
      </c>
      <c r="P9" s="226">
        <v>16.92530809957287</v>
      </c>
      <c r="Q9" s="226">
        <v>16.8685505971048</v>
      </c>
      <c r="R9" s="226">
        <v>16.618448728697871</v>
      </c>
      <c r="S9" s="226">
        <v>16.742670495947269</v>
      </c>
      <c r="T9" s="226">
        <v>16.56415494933097</v>
      </c>
      <c r="U9" s="226">
        <v>17.032679641970951</v>
      </c>
      <c r="V9" s="226">
        <v>14.545969815020561</v>
      </c>
      <c r="W9" s="226">
        <v>15.99177055487368</v>
      </c>
      <c r="DA9" s="174" t="s">
        <v>2765</v>
      </c>
    </row>
    <row r="10" spans="1:105" ht="12" customHeight="1" x14ac:dyDescent="0.25">
      <c r="A10" s="56" t="s">
        <v>96</v>
      </c>
      <c r="B10" s="262">
        <v>171.639271515958</v>
      </c>
      <c r="C10" s="262">
        <v>169.6850258359226</v>
      </c>
      <c r="D10" s="262">
        <v>175.10704022327229</v>
      </c>
      <c r="E10" s="262">
        <v>179.65090574346121</v>
      </c>
      <c r="F10" s="262">
        <v>168.35133611597479</v>
      </c>
      <c r="G10" s="262">
        <v>157.9495088278108</v>
      </c>
      <c r="H10" s="262">
        <v>148.12504462672419</v>
      </c>
      <c r="I10" s="262">
        <v>117.9231417581361</v>
      </c>
      <c r="J10" s="262">
        <v>100.1715698788139</v>
      </c>
      <c r="K10" s="262">
        <v>86.241682762324444</v>
      </c>
      <c r="L10" s="262">
        <v>81.537521121346273</v>
      </c>
      <c r="M10" s="262">
        <v>71.027510546546665</v>
      </c>
      <c r="N10" s="262">
        <v>74.083831169758312</v>
      </c>
      <c r="O10" s="262">
        <v>72.172817268846913</v>
      </c>
      <c r="P10" s="262">
        <v>70.253391535657443</v>
      </c>
      <c r="Q10" s="262">
        <v>67.500446949356757</v>
      </c>
      <c r="R10" s="262">
        <v>67.104326142463236</v>
      </c>
      <c r="S10" s="262">
        <v>73.218310318966815</v>
      </c>
      <c r="T10" s="262">
        <v>70.063989458526578</v>
      </c>
      <c r="U10" s="262">
        <v>68.546142413502082</v>
      </c>
      <c r="V10" s="262">
        <v>63.117262901426002</v>
      </c>
      <c r="W10" s="262">
        <v>63.633139243059453</v>
      </c>
      <c r="DA10" s="68" t="s">
        <v>2766</v>
      </c>
    </row>
    <row r="11" spans="1:105" ht="12" customHeight="1" x14ac:dyDescent="0.25">
      <c r="A11" s="37" t="s">
        <v>160</v>
      </c>
      <c r="B11" s="228">
        <v>4.6043191515998929</v>
      </c>
      <c r="C11" s="228">
        <v>5.7328411558380541</v>
      </c>
      <c r="D11" s="228">
        <v>5.9390866196154661</v>
      </c>
      <c r="E11" s="228">
        <v>7.3181365516235699</v>
      </c>
      <c r="F11" s="228">
        <v>5.5078201296298239</v>
      </c>
      <c r="G11" s="228">
        <v>5.0889959919397993</v>
      </c>
      <c r="H11" s="228">
        <v>4.1258848516718576</v>
      </c>
      <c r="I11" s="228">
        <v>4.4564755918235548</v>
      </c>
      <c r="J11" s="228">
        <v>3.856200332196849</v>
      </c>
      <c r="K11" s="228">
        <v>3.1522644673087412</v>
      </c>
      <c r="L11" s="228">
        <v>3.6432162082783859</v>
      </c>
      <c r="M11" s="228">
        <v>2.1772912575251948</v>
      </c>
      <c r="N11" s="228">
        <v>1.7161458511756109</v>
      </c>
      <c r="O11" s="228">
        <v>1.979373873348514</v>
      </c>
      <c r="P11" s="228">
        <v>2.226198218963146</v>
      </c>
      <c r="Q11" s="228">
        <v>2.290025991819979</v>
      </c>
      <c r="R11" s="228">
        <v>2.1484413083767171</v>
      </c>
      <c r="S11" s="228">
        <v>2.0732101348855019</v>
      </c>
      <c r="T11" s="228">
        <v>1.7946663593071239</v>
      </c>
      <c r="U11" s="228">
        <v>1.6460274506695749</v>
      </c>
      <c r="V11" s="228">
        <v>1.5040093706342821</v>
      </c>
      <c r="W11" s="228">
        <v>2.323345026590951</v>
      </c>
      <c r="DA11" s="69" t="s">
        <v>2767</v>
      </c>
    </row>
    <row r="12" spans="1:105" ht="12" customHeight="1" x14ac:dyDescent="0.25">
      <c r="A12" s="37" t="s">
        <v>162</v>
      </c>
      <c r="B12" s="228">
        <v>142.9279610273914</v>
      </c>
      <c r="C12" s="228">
        <v>139.09198914112179</v>
      </c>
      <c r="D12" s="228">
        <v>147.85976149796679</v>
      </c>
      <c r="E12" s="228">
        <v>154.31906091266109</v>
      </c>
      <c r="F12" s="228">
        <v>146.20459011844301</v>
      </c>
      <c r="G12" s="228">
        <v>137.73933666182921</v>
      </c>
      <c r="H12" s="228">
        <v>128.28623826111721</v>
      </c>
      <c r="I12" s="228">
        <v>93.677807585104006</v>
      </c>
      <c r="J12" s="228">
        <v>76.503574070345394</v>
      </c>
      <c r="K12" s="228">
        <v>68.886071037045866</v>
      </c>
      <c r="L12" s="228">
        <v>61.523260714165801</v>
      </c>
      <c r="M12" s="228">
        <v>50.975532905168542</v>
      </c>
      <c r="N12" s="228">
        <v>58.981706617421892</v>
      </c>
      <c r="O12" s="228">
        <v>57.457086709121931</v>
      </c>
      <c r="P12" s="228">
        <v>55.470947863906893</v>
      </c>
      <c r="Q12" s="228">
        <v>51.788551145335639</v>
      </c>
      <c r="R12" s="228">
        <v>51.836178802154564</v>
      </c>
      <c r="S12" s="228">
        <v>59.894585629855712</v>
      </c>
      <c r="T12" s="228">
        <v>56.377616493034083</v>
      </c>
      <c r="U12" s="228">
        <v>53.650914140096333</v>
      </c>
      <c r="V12" s="228">
        <v>52.014327801266852</v>
      </c>
      <c r="W12" s="228">
        <v>48.805619089024468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0.1222581347194454</v>
      </c>
      <c r="DA14" s="69" t="s">
        <v>2770</v>
      </c>
    </row>
    <row r="15" spans="1:105" ht="12" customHeight="1" x14ac:dyDescent="0.25">
      <c r="A15" s="37" t="s">
        <v>38</v>
      </c>
      <c r="B15" s="228">
        <v>24.10699133696664</v>
      </c>
      <c r="C15" s="228">
        <v>24.860195538962689</v>
      </c>
      <c r="D15" s="228">
        <v>21.30819210568999</v>
      </c>
      <c r="E15" s="228">
        <v>18.013708279176448</v>
      </c>
      <c r="F15" s="228">
        <v>16.638925867902071</v>
      </c>
      <c r="G15" s="228">
        <v>15.12117617404175</v>
      </c>
      <c r="H15" s="228">
        <v>15.712921513935189</v>
      </c>
      <c r="I15" s="228">
        <v>19.788858581208562</v>
      </c>
      <c r="J15" s="228">
        <v>19.81179547627163</v>
      </c>
      <c r="K15" s="228">
        <v>14.20334725796984</v>
      </c>
      <c r="L15" s="228">
        <v>16.37104419890208</v>
      </c>
      <c r="M15" s="228">
        <v>17.874686383852929</v>
      </c>
      <c r="N15" s="228">
        <v>13.385978701160809</v>
      </c>
      <c r="O15" s="228">
        <v>12.736356686376469</v>
      </c>
      <c r="P15" s="228">
        <v>12.556245452787399</v>
      </c>
      <c r="Q15" s="228">
        <v>13.421869812201139</v>
      </c>
      <c r="R15" s="228">
        <v>13.119706031931949</v>
      </c>
      <c r="S15" s="228">
        <v>11.2505145542256</v>
      </c>
      <c r="T15" s="228">
        <v>11.89170660618537</v>
      </c>
      <c r="U15" s="228">
        <v>13.24920082273618</v>
      </c>
      <c r="V15" s="228">
        <v>9.5989257295248631</v>
      </c>
      <c r="W15" s="228">
        <v>12.38191699272457</v>
      </c>
      <c r="DA15" s="69" t="s">
        <v>2771</v>
      </c>
    </row>
    <row r="16" spans="1:105" ht="12" customHeight="1" x14ac:dyDescent="0.25">
      <c r="A16" s="57" t="s">
        <v>2709</v>
      </c>
      <c r="B16" s="263">
        <v>65.304526497106636</v>
      </c>
      <c r="C16" s="263">
        <v>64.39404258925164</v>
      </c>
      <c r="D16" s="263">
        <v>66.722613469231561</v>
      </c>
      <c r="E16" s="263">
        <v>68.419089355406811</v>
      </c>
      <c r="F16" s="263">
        <v>65.198834915381298</v>
      </c>
      <c r="G16" s="263">
        <v>61.089032981803783</v>
      </c>
      <c r="H16" s="263">
        <v>57.053458116312846</v>
      </c>
      <c r="I16" s="263">
        <v>45.560211178047737</v>
      </c>
      <c r="J16" s="263">
        <v>38.717746348964567</v>
      </c>
      <c r="K16" s="263">
        <v>32.86501169486715</v>
      </c>
      <c r="L16" s="263">
        <v>31.055538533827431</v>
      </c>
      <c r="M16" s="263">
        <v>26.62735077795967</v>
      </c>
      <c r="N16" s="263">
        <v>28.336247349895231</v>
      </c>
      <c r="O16" s="263">
        <v>27.596658119276981</v>
      </c>
      <c r="P16" s="263">
        <v>26.8883400948081</v>
      </c>
      <c r="Q16" s="263">
        <v>25.647805868665191</v>
      </c>
      <c r="R16" s="263">
        <v>25.56383861811543</v>
      </c>
      <c r="S16" s="263">
        <v>28.033334749472619</v>
      </c>
      <c r="T16" s="263">
        <v>26.775267741951051</v>
      </c>
      <c r="U16" s="263">
        <v>26.027798728936698</v>
      </c>
      <c r="V16" s="263">
        <v>23.79452500424788</v>
      </c>
      <c r="W16" s="263">
        <v>23.87893642839099</v>
      </c>
      <c r="DA16" s="70" t="s">
        <v>2772</v>
      </c>
    </row>
    <row r="17" spans="1:105" ht="12" customHeight="1" x14ac:dyDescent="0.25">
      <c r="A17" s="46" t="s">
        <v>30</v>
      </c>
      <c r="B17" s="231">
        <v>0.30756057440452989</v>
      </c>
      <c r="C17" s="231">
        <v>0.26024528382659101</v>
      </c>
      <c r="D17" s="231">
        <v>2.3601717049516829E-2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0.41867561411772691</v>
      </c>
      <c r="U17" s="231">
        <v>0.46280344078424751</v>
      </c>
      <c r="V17" s="231">
        <v>0.28147552555065247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1.9626444473064779</v>
      </c>
      <c r="C19" s="231">
        <v>2.010514646428248</v>
      </c>
      <c r="D19" s="231">
        <v>1.77116739711771</v>
      </c>
      <c r="E19" s="231">
        <v>1.7711673971180639</v>
      </c>
      <c r="F19" s="231">
        <v>1.5196673090451751</v>
      </c>
      <c r="G19" s="231">
        <v>1.3761335145878151</v>
      </c>
      <c r="H19" s="231">
        <v>1.2829497945246759</v>
      </c>
      <c r="I19" s="231">
        <v>0.90182993996634686</v>
      </c>
      <c r="J19" s="231">
        <v>0.61607863333759738</v>
      </c>
      <c r="K19" s="231">
        <v>0.57137398175283305</v>
      </c>
      <c r="L19" s="231">
        <v>0.71178029453359926</v>
      </c>
      <c r="M19" s="231">
        <v>0.66279237966767068</v>
      </c>
      <c r="N19" s="231">
        <v>0.61649583606112945</v>
      </c>
      <c r="O19" s="231">
        <v>0.52172194853554599</v>
      </c>
      <c r="P19" s="231">
        <v>0.37891600426589861</v>
      </c>
      <c r="Q19" s="231">
        <v>0.33217815410374901</v>
      </c>
      <c r="R19" s="231">
        <v>0.42705509689358823</v>
      </c>
      <c r="S19" s="231">
        <v>0.4269414002857469</v>
      </c>
      <c r="T19" s="231">
        <v>0.42686533559926498</v>
      </c>
      <c r="U19" s="231">
        <v>0.44556031392361239</v>
      </c>
      <c r="V19" s="231">
        <v>0.35860216270378692</v>
      </c>
      <c r="W19" s="231">
        <v>0.28947522694473887</v>
      </c>
      <c r="DA19" s="73" t="s">
        <v>2775</v>
      </c>
    </row>
    <row r="20" spans="1:105" ht="12" customHeight="1" x14ac:dyDescent="0.25">
      <c r="A20" s="46" t="s">
        <v>160</v>
      </c>
      <c r="B20" s="231">
        <v>1.6649846046425461</v>
      </c>
      <c r="C20" s="231">
        <v>2.14758258928968</v>
      </c>
      <c r="D20" s="231">
        <v>2.0899992803754022</v>
      </c>
      <c r="E20" s="231">
        <v>2.5119225999674599</v>
      </c>
      <c r="F20" s="231">
        <v>1.846244125633131</v>
      </c>
      <c r="G20" s="231">
        <v>1.7453769981927709</v>
      </c>
      <c r="H20" s="231">
        <v>1.4715490019648201</v>
      </c>
      <c r="I20" s="231">
        <v>1.618326286706284</v>
      </c>
      <c r="J20" s="231">
        <v>1.4007830605615399</v>
      </c>
      <c r="K20" s="231">
        <v>1.241514946450436</v>
      </c>
      <c r="L20" s="231">
        <v>1.502945862231988</v>
      </c>
      <c r="M20" s="231">
        <v>1.0027771566735639</v>
      </c>
      <c r="N20" s="231">
        <v>0.69413308603654333</v>
      </c>
      <c r="O20" s="231">
        <v>0.80437603907297328</v>
      </c>
      <c r="P20" s="231">
        <v>0.91441544021894994</v>
      </c>
      <c r="Q20" s="231">
        <v>0.95453995761149224</v>
      </c>
      <c r="R20" s="231">
        <v>0.87865185545571334</v>
      </c>
      <c r="S20" s="231">
        <v>0.84082998647411966</v>
      </c>
      <c r="T20" s="231">
        <v>0.73158840081832421</v>
      </c>
      <c r="U20" s="231">
        <v>0.7004928345999214</v>
      </c>
      <c r="V20" s="231">
        <v>0.65041748177126357</v>
      </c>
      <c r="W20" s="231">
        <v>1.0402089484786641</v>
      </c>
      <c r="DA20" s="73" t="s">
        <v>2776</v>
      </c>
    </row>
    <row r="21" spans="1:105" ht="12" customHeight="1" x14ac:dyDescent="0.25">
      <c r="A21" s="46" t="s">
        <v>70</v>
      </c>
      <c r="B21" s="231">
        <v>11.982604960530301</v>
      </c>
      <c r="C21" s="231">
        <v>10.18704772007638</v>
      </c>
      <c r="D21" s="231">
        <v>13.118572504828229</v>
      </c>
      <c r="E21" s="231">
        <v>13.521656379467769</v>
      </c>
      <c r="F21" s="231">
        <v>10.4334078475065</v>
      </c>
      <c r="G21" s="231">
        <v>8.1731678709557176</v>
      </c>
      <c r="H21" s="231">
        <v>6.8746968089124731</v>
      </c>
      <c r="I21" s="231">
        <v>7.157852538051098</v>
      </c>
      <c r="J21" s="231">
        <v>6.7839179420960676</v>
      </c>
      <c r="K21" s="231">
        <v>3.572005561043524</v>
      </c>
      <c r="L21" s="231">
        <v>2.252120136128736</v>
      </c>
      <c r="M21" s="231">
        <v>7.2480420080444835E-2</v>
      </c>
      <c r="N21" s="231">
        <v>1.960318748662548</v>
      </c>
      <c r="O21" s="231">
        <v>1.779043726655188</v>
      </c>
      <c r="P21" s="231">
        <v>1.414047593238722</v>
      </c>
      <c r="Q21" s="231">
        <v>1.8163159013439449</v>
      </c>
      <c r="R21" s="231">
        <v>2.0704363084405868</v>
      </c>
      <c r="S21" s="231">
        <v>1.3835544079855311</v>
      </c>
      <c r="T21" s="231">
        <v>1.1255255560188311</v>
      </c>
      <c r="U21" s="231">
        <v>0.58218435401493329</v>
      </c>
      <c r="V21" s="231">
        <v>0.34117529334336538</v>
      </c>
      <c r="W21" s="231">
        <v>0.60881850412734217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49.386731910222792</v>
      </c>
      <c r="C23" s="231">
        <v>49.788652349630738</v>
      </c>
      <c r="D23" s="231">
        <v>49.719272569860699</v>
      </c>
      <c r="E23" s="231">
        <v>50.614342978853507</v>
      </c>
      <c r="F23" s="231">
        <v>46.829408530688141</v>
      </c>
      <c r="G23" s="231">
        <v>45.14019324525254</v>
      </c>
      <c r="H23" s="231">
        <v>43.720586899890783</v>
      </c>
      <c r="I23" s="231">
        <v>32.505702908815223</v>
      </c>
      <c r="J23" s="231">
        <v>26.55469428068043</v>
      </c>
      <c r="K23" s="231">
        <v>25.9244175843397</v>
      </c>
      <c r="L23" s="231">
        <v>24.251914250575741</v>
      </c>
      <c r="M23" s="231">
        <v>22.43354800864665</v>
      </c>
      <c r="N23" s="231">
        <v>22.795765089023298</v>
      </c>
      <c r="O23" s="231">
        <v>22.311212931801482</v>
      </c>
      <c r="P23" s="231">
        <v>21.77176279988905</v>
      </c>
      <c r="Q23" s="231">
        <v>20.626984866500109</v>
      </c>
      <c r="R23" s="231">
        <v>20.256975512647749</v>
      </c>
      <c r="S23" s="231">
        <v>23.21136710846967</v>
      </c>
      <c r="T23" s="231">
        <v>21.96029083809837</v>
      </c>
      <c r="U23" s="231">
        <v>21.816849571846351</v>
      </c>
      <c r="V23" s="231">
        <v>21.493787023451429</v>
      </c>
      <c r="W23" s="231">
        <v>20.879735357033962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3.1501432982695331E-4</v>
      </c>
      <c r="T25" s="231">
        <v>3.6939180342779338E-3</v>
      </c>
      <c r="U25" s="231">
        <v>4.7477159709613196E-3</v>
      </c>
      <c r="V25" s="231">
        <v>4.7852176768912631E-3</v>
      </c>
      <c r="W25" s="231">
        <v>5.7302606663737201E-3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4.5701071025083424</v>
      </c>
      <c r="G26" s="231">
        <v>4.6541613528149339</v>
      </c>
      <c r="H26" s="231">
        <v>3.7036756110201021</v>
      </c>
      <c r="I26" s="231">
        <v>3.3764995045087951</v>
      </c>
      <c r="J26" s="231">
        <v>3.3622724322889321</v>
      </c>
      <c r="K26" s="231">
        <v>1.5556996212806571</v>
      </c>
      <c r="L26" s="231">
        <v>2.3367779903573709</v>
      </c>
      <c r="M26" s="231">
        <v>2.4557528128913448</v>
      </c>
      <c r="N26" s="231">
        <v>2.2695345901117099</v>
      </c>
      <c r="O26" s="231">
        <v>2.180303473211795</v>
      </c>
      <c r="P26" s="231">
        <v>2.4091982571954782</v>
      </c>
      <c r="Q26" s="231">
        <v>1.9177869891058941</v>
      </c>
      <c r="R26" s="231">
        <v>1.930719844677794</v>
      </c>
      <c r="S26" s="231">
        <v>2.1703268319277229</v>
      </c>
      <c r="T26" s="231">
        <v>2.1086280792642631</v>
      </c>
      <c r="U26" s="231">
        <v>2.0151604977966708</v>
      </c>
      <c r="V26" s="231">
        <v>0.66428229975049646</v>
      </c>
      <c r="W26" s="231">
        <v>1.0549681311399079</v>
      </c>
      <c r="DA26" s="73" t="s">
        <v>2782</v>
      </c>
    </row>
    <row r="27" spans="1:105" ht="12" customHeight="1" x14ac:dyDescent="0.25">
      <c r="A27" s="57" t="s">
        <v>2721</v>
      </c>
      <c r="B27" s="263">
        <v>491.03980500709031</v>
      </c>
      <c r="C27" s="263">
        <v>484.1936663922574</v>
      </c>
      <c r="D27" s="263">
        <v>501.7027282013371</v>
      </c>
      <c r="E27" s="263">
        <v>514.45892188392406</v>
      </c>
      <c r="F27" s="263">
        <v>490.24508561373227</v>
      </c>
      <c r="G27" s="263">
        <v>459.34253645933222</v>
      </c>
      <c r="H27" s="263">
        <v>428.99811775919841</v>
      </c>
      <c r="I27" s="263">
        <v>342.57774174262818</v>
      </c>
      <c r="J27" s="263">
        <v>291.12766966240667</v>
      </c>
      <c r="K27" s="263">
        <v>247.11960716717411</v>
      </c>
      <c r="L27" s="263">
        <v>233.51376089858701</v>
      </c>
      <c r="M27" s="263">
        <v>200.21719527273521</v>
      </c>
      <c r="N27" s="263">
        <v>213.06678295786611</v>
      </c>
      <c r="O27" s="263">
        <v>207.50564085840949</v>
      </c>
      <c r="P27" s="263">
        <v>202.17963417442229</v>
      </c>
      <c r="Q27" s="263">
        <v>192.85177105092481</v>
      </c>
      <c r="R27" s="263">
        <v>192.22040191698329</v>
      </c>
      <c r="S27" s="263">
        <v>210.7891132123807</v>
      </c>
      <c r="T27" s="263">
        <v>201.32941705967039</v>
      </c>
      <c r="U27" s="263">
        <v>195.70902505796619</v>
      </c>
      <c r="V27" s="263">
        <v>178.91652455117151</v>
      </c>
      <c r="W27" s="263">
        <v>179.55123352886301</v>
      </c>
      <c r="DA27" s="70" t="s">
        <v>2783</v>
      </c>
    </row>
    <row r="28" spans="1:105" ht="12" customHeight="1" x14ac:dyDescent="0.25">
      <c r="A28" s="46" t="s">
        <v>30</v>
      </c>
      <c r="B28" s="231">
        <v>2.3126189344648309</v>
      </c>
      <c r="C28" s="231">
        <v>1.9568443456960971</v>
      </c>
      <c r="D28" s="231">
        <v>0.17746675704540529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3.1481185600005999</v>
      </c>
      <c r="U28" s="231">
        <v>3.4799258720507829</v>
      </c>
      <c r="V28" s="231">
        <v>2.1164794325058671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14.75757651724679</v>
      </c>
      <c r="C30" s="231">
        <v>15.1175235914124</v>
      </c>
      <c r="D30" s="231">
        <v>13.31781638986585</v>
      </c>
      <c r="E30" s="231">
        <v>13.31781638986852</v>
      </c>
      <c r="F30" s="231">
        <v>11.426729189166609</v>
      </c>
      <c r="G30" s="231">
        <v>10.347465465458381</v>
      </c>
      <c r="H30" s="231">
        <v>9.6467955703682389</v>
      </c>
      <c r="I30" s="231">
        <v>6.7810674332084924</v>
      </c>
      <c r="J30" s="231">
        <v>4.6324374160577042</v>
      </c>
      <c r="K30" s="231">
        <v>4.2962928243338023</v>
      </c>
      <c r="L30" s="231">
        <v>5.3520402915891792</v>
      </c>
      <c r="M30" s="231">
        <v>4.9836888548088307</v>
      </c>
      <c r="N30" s="231">
        <v>4.635574459613494</v>
      </c>
      <c r="O30" s="231">
        <v>3.9229477284115091</v>
      </c>
      <c r="P30" s="231">
        <v>2.8491568782301209</v>
      </c>
      <c r="Q30" s="231">
        <v>2.4977241972031901</v>
      </c>
      <c r="R30" s="231">
        <v>3.2111258247190961</v>
      </c>
      <c r="S30" s="231">
        <v>3.2102709136870571</v>
      </c>
      <c r="T30" s="231">
        <v>3.209698965756012</v>
      </c>
      <c r="U30" s="231">
        <v>3.350270822002547</v>
      </c>
      <c r="V30" s="231">
        <v>2.6964124157150118</v>
      </c>
      <c r="W30" s="231">
        <v>2.1766310333729399</v>
      </c>
      <c r="DA30" s="73" t="s">
        <v>2786</v>
      </c>
    </row>
    <row r="31" spans="1:105" ht="12" customHeight="1" x14ac:dyDescent="0.25">
      <c r="A31" s="46" t="s">
        <v>160</v>
      </c>
      <c r="B31" s="231">
        <v>12.519403469523761</v>
      </c>
      <c r="C31" s="231">
        <v>16.148169084851251</v>
      </c>
      <c r="D31" s="231">
        <v>15.715186896668881</v>
      </c>
      <c r="E31" s="231">
        <v>18.887725703601468</v>
      </c>
      <c r="F31" s="231">
        <v>13.88233563697219</v>
      </c>
      <c r="G31" s="231">
        <v>13.123892428718721</v>
      </c>
      <c r="H31" s="231">
        <v>11.064916534004711</v>
      </c>
      <c r="I31" s="231">
        <v>12.168568809656859</v>
      </c>
      <c r="J31" s="231">
        <v>10.532811089991579</v>
      </c>
      <c r="K31" s="231">
        <v>9.3352373858100108</v>
      </c>
      <c r="L31" s="231">
        <v>11.300996771782829</v>
      </c>
      <c r="M31" s="231">
        <v>7.5401128511416111</v>
      </c>
      <c r="N31" s="231">
        <v>5.2193468584670866</v>
      </c>
      <c r="O31" s="231">
        <v>6.0482890630294701</v>
      </c>
      <c r="P31" s="231">
        <v>6.875700713954024</v>
      </c>
      <c r="Q31" s="231">
        <v>7.1774062197325668</v>
      </c>
      <c r="R31" s="231">
        <v>6.6067860669843048</v>
      </c>
      <c r="S31" s="231">
        <v>6.3223947059880912</v>
      </c>
      <c r="T31" s="231">
        <v>5.5009820138454781</v>
      </c>
      <c r="U31" s="231">
        <v>5.267167275549407</v>
      </c>
      <c r="V31" s="231">
        <v>4.8906391417800759</v>
      </c>
      <c r="W31" s="231">
        <v>7.8215711318299563</v>
      </c>
      <c r="DA31" s="73" t="s">
        <v>2787</v>
      </c>
    </row>
    <row r="32" spans="1:105" ht="12" customHeight="1" x14ac:dyDescent="0.25">
      <c r="A32" s="46" t="s">
        <v>70</v>
      </c>
      <c r="B32" s="231">
        <v>90.099971914756679</v>
      </c>
      <c r="C32" s="231">
        <v>76.598762664420477</v>
      </c>
      <c r="D32" s="231">
        <v>98.641574026689213</v>
      </c>
      <c r="E32" s="231">
        <v>101.67245469945949</v>
      </c>
      <c r="F32" s="231">
        <v>78.451201314904665</v>
      </c>
      <c r="G32" s="231">
        <v>61.455935337378563</v>
      </c>
      <c r="H32" s="231">
        <v>51.692431774707252</v>
      </c>
      <c r="I32" s="231">
        <v>53.821545045730367</v>
      </c>
      <c r="J32" s="231">
        <v>51.009844526145443</v>
      </c>
      <c r="K32" s="231">
        <v>26.858734122461879</v>
      </c>
      <c r="L32" s="231">
        <v>16.934211023583369</v>
      </c>
      <c r="M32" s="231">
        <v>0.5449970048356525</v>
      </c>
      <c r="N32" s="231">
        <v>14.740089052443389</v>
      </c>
      <c r="O32" s="231">
        <v>13.37704032927266</v>
      </c>
      <c r="P32" s="231">
        <v>10.632550172237311</v>
      </c>
      <c r="Q32" s="231">
        <v>13.65729841202851</v>
      </c>
      <c r="R32" s="231">
        <v>15.56808839615903</v>
      </c>
      <c r="S32" s="231">
        <v>10.403264875429659</v>
      </c>
      <c r="T32" s="231">
        <v>8.4630863923723645</v>
      </c>
      <c r="U32" s="231">
        <v>4.3775785080738236</v>
      </c>
      <c r="V32" s="231">
        <v>2.5653757634087668</v>
      </c>
      <c r="W32" s="231">
        <v>4.577846829111361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371.35023417109818</v>
      </c>
      <c r="C34" s="231">
        <v>374.3723667058772</v>
      </c>
      <c r="D34" s="231">
        <v>373.85068413106768</v>
      </c>
      <c r="E34" s="231">
        <v>380.58092509099453</v>
      </c>
      <c r="F34" s="231">
        <v>352.12112952882802</v>
      </c>
      <c r="G34" s="231">
        <v>339.41952997872579</v>
      </c>
      <c r="H34" s="231">
        <v>328.74518226648632</v>
      </c>
      <c r="I34" s="231">
        <v>244.41788148743751</v>
      </c>
      <c r="J34" s="231">
        <v>199.67087430280861</v>
      </c>
      <c r="K34" s="231">
        <v>194.93167837455431</v>
      </c>
      <c r="L34" s="231">
        <v>182.3557398456752</v>
      </c>
      <c r="M34" s="231">
        <v>168.68302444963149</v>
      </c>
      <c r="N34" s="231">
        <v>171.40661826554049</v>
      </c>
      <c r="O34" s="231">
        <v>167.76315877566111</v>
      </c>
      <c r="P34" s="231">
        <v>163.70690874531951</v>
      </c>
      <c r="Q34" s="231">
        <v>155.09905928464499</v>
      </c>
      <c r="R34" s="231">
        <v>152.3168735662552</v>
      </c>
      <c r="S34" s="231">
        <v>174.5316257579162</v>
      </c>
      <c r="T34" s="231">
        <v>165.12449457108579</v>
      </c>
      <c r="U34" s="231">
        <v>164.04592658830609</v>
      </c>
      <c r="V34" s="231">
        <v>161.61674473402891</v>
      </c>
      <c r="W34" s="231">
        <v>156.99954855000539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2.3686654415834359E-3</v>
      </c>
      <c r="T36" s="231">
        <v>2.777542214235908E-2</v>
      </c>
      <c r="U36" s="231">
        <v>3.5699172012420677E-2</v>
      </c>
      <c r="V36" s="231">
        <v>3.5981155993547759E-2</v>
      </c>
      <c r="W36" s="231">
        <v>4.308715231831009E-2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34.363689943860791</v>
      </c>
      <c r="G37" s="231">
        <v>34.995713249050738</v>
      </c>
      <c r="H37" s="231">
        <v>27.848791613631899</v>
      </c>
      <c r="I37" s="231">
        <v>25.388678966594981</v>
      </c>
      <c r="J37" s="231">
        <v>25.281702327403309</v>
      </c>
      <c r="K37" s="231">
        <v>11.69766446001416</v>
      </c>
      <c r="L37" s="231">
        <v>17.57077296595639</v>
      </c>
      <c r="M37" s="231">
        <v>18.46537211231761</v>
      </c>
      <c r="N37" s="231">
        <v>17.065154321801511</v>
      </c>
      <c r="O37" s="231">
        <v>16.394204962034831</v>
      </c>
      <c r="P37" s="231">
        <v>18.115317664681381</v>
      </c>
      <c r="Q37" s="231">
        <v>14.42028293731547</v>
      </c>
      <c r="R37" s="231">
        <v>14.51752806286572</v>
      </c>
      <c r="S37" s="231">
        <v>16.319188293918071</v>
      </c>
      <c r="T37" s="231">
        <v>15.85526113446782</v>
      </c>
      <c r="U37" s="231">
        <v>15.152456819971119</v>
      </c>
      <c r="V37" s="231">
        <v>4.9948919077393077</v>
      </c>
      <c r="W37" s="231">
        <v>7.9325488322250743</v>
      </c>
      <c r="DA37" s="73" t="s">
        <v>2793</v>
      </c>
    </row>
    <row r="38" spans="1:105" ht="12" customHeight="1" x14ac:dyDescent="0.25">
      <c r="A38" s="57" t="s">
        <v>2733</v>
      </c>
      <c r="B38" s="263">
        <v>144.07190708014011</v>
      </c>
      <c r="C38" s="263">
        <v>145.503726898655</v>
      </c>
      <c r="D38" s="263">
        <v>139.3680679717838</v>
      </c>
      <c r="E38" s="263">
        <v>133.21216074983849</v>
      </c>
      <c r="F38" s="263">
        <v>123.75996144440779</v>
      </c>
      <c r="G38" s="263">
        <v>115.36927404358291</v>
      </c>
      <c r="H38" s="263">
        <v>112.8936318860063</v>
      </c>
      <c r="I38" s="263">
        <v>105.35225595393899</v>
      </c>
      <c r="J38" s="263">
        <v>94.445369733332285</v>
      </c>
      <c r="K38" s="263">
        <v>77.697742545704486</v>
      </c>
      <c r="L38" s="263">
        <v>79.083274279701769</v>
      </c>
      <c r="M38" s="263">
        <v>75.317693021222979</v>
      </c>
      <c r="N38" s="263">
        <v>69.116808654383846</v>
      </c>
      <c r="O38" s="263">
        <v>66.902456420667065</v>
      </c>
      <c r="P38" s="263">
        <v>65.562172522100582</v>
      </c>
      <c r="Q38" s="263">
        <v>65.342315657643923</v>
      </c>
      <c r="R38" s="263">
        <v>64.37351664092121</v>
      </c>
      <c r="S38" s="263">
        <v>64.854704273518038</v>
      </c>
      <c r="T38" s="263">
        <v>64.163203297802852</v>
      </c>
      <c r="U38" s="263">
        <v>65.978088825972478</v>
      </c>
      <c r="V38" s="263">
        <v>56.345525700516632</v>
      </c>
      <c r="W38" s="263">
        <v>61.946004993488742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291.39046706888735</v>
      </c>
      <c r="C39" s="263">
        <f t="shared" si="0"/>
        <v>291.26473315934555</v>
      </c>
      <c r="D39" s="263">
        <f t="shared" si="0"/>
        <v>288.68359010920472</v>
      </c>
      <c r="E39" s="263">
        <f t="shared" si="0"/>
        <v>284.82908871580912</v>
      </c>
      <c r="F39" s="263">
        <f t="shared" si="0"/>
        <v>266.73195335297066</v>
      </c>
      <c r="G39" s="263">
        <f t="shared" si="0"/>
        <v>249.15137618516468</v>
      </c>
      <c r="H39" s="263">
        <f t="shared" si="0"/>
        <v>238.7773276492531</v>
      </c>
      <c r="I39" s="263">
        <f t="shared" si="0"/>
        <v>208.11483901324675</v>
      </c>
      <c r="J39" s="263">
        <f t="shared" si="0"/>
        <v>182.4205256131952</v>
      </c>
      <c r="K39" s="263">
        <f t="shared" si="0"/>
        <v>152.27308911128688</v>
      </c>
      <c r="L39" s="263">
        <f t="shared" si="0"/>
        <v>150.22759750999904</v>
      </c>
      <c r="M39" s="263">
        <f t="shared" si="0"/>
        <v>137.39283065298687</v>
      </c>
      <c r="N39" s="263">
        <f t="shared" si="0"/>
        <v>133.5545785552157</v>
      </c>
      <c r="O39" s="263">
        <f t="shared" si="0"/>
        <v>129.59781234802568</v>
      </c>
      <c r="P39" s="263">
        <f t="shared" si="0"/>
        <v>126.64303576783155</v>
      </c>
      <c r="Q39" s="263">
        <f t="shared" si="0"/>
        <v>124.1149485566736</v>
      </c>
      <c r="R39" s="263">
        <f t="shared" si="0"/>
        <v>122.83540495147753</v>
      </c>
      <c r="S39" s="263">
        <f t="shared" si="0"/>
        <v>128.07243857368272</v>
      </c>
      <c r="T39" s="263">
        <f t="shared" si="0"/>
        <v>124.87809583801379</v>
      </c>
      <c r="U39" s="263">
        <f t="shared" si="0"/>
        <v>125.5608421715733</v>
      </c>
      <c r="V39" s="263">
        <f t="shared" si="0"/>
        <v>110.44104854935769</v>
      </c>
      <c r="W39" s="263">
        <f t="shared" si="0"/>
        <v>116.97769689089817</v>
      </c>
      <c r="DA39" s="70"/>
    </row>
    <row r="40" spans="1:105" ht="12" customHeight="1" x14ac:dyDescent="0.25">
      <c r="A40" s="60" t="s">
        <v>2736</v>
      </c>
      <c r="B40" s="331">
        <v>74.864799920147533</v>
      </c>
      <c r="C40" s="331">
        <v>73.789994792900686</v>
      </c>
      <c r="D40" s="331">
        <v>76.489093620668285</v>
      </c>
      <c r="E40" s="331">
        <v>78.425709892809977</v>
      </c>
      <c r="F40" s="331">
        <v>73.713476321865812</v>
      </c>
      <c r="G40" s="331">
        <v>68.979656236414456</v>
      </c>
      <c r="H40" s="331">
        <v>64.57332070637743</v>
      </c>
      <c r="I40" s="331">
        <v>51.472800808629053</v>
      </c>
      <c r="J40" s="331">
        <v>43.634818689183447</v>
      </c>
      <c r="K40" s="331">
        <v>37.316451644482903</v>
      </c>
      <c r="L40" s="331">
        <v>35.068646932595897</v>
      </c>
      <c r="M40" s="331">
        <v>29.992089101314299</v>
      </c>
      <c r="N40" s="331">
        <v>31.987246748368559</v>
      </c>
      <c r="O40" s="331">
        <v>31.154714535949889</v>
      </c>
      <c r="P40" s="331">
        <v>30.291994099201421</v>
      </c>
      <c r="Q40" s="331">
        <v>28.97426856628611</v>
      </c>
      <c r="R40" s="331">
        <v>28.876798778546569</v>
      </c>
      <c r="S40" s="331">
        <v>31.654202908147631</v>
      </c>
      <c r="T40" s="331">
        <v>30.22768952246966</v>
      </c>
      <c r="U40" s="331">
        <v>29.39384628081859</v>
      </c>
      <c r="V40" s="331">
        <v>27.10572669160112</v>
      </c>
      <c r="W40" s="331">
        <v>27.1182633878792</v>
      </c>
      <c r="DA40" s="72" t="s">
        <v>2795</v>
      </c>
    </row>
    <row r="41" spans="1:105" ht="12" customHeight="1" x14ac:dyDescent="0.25">
      <c r="A41" s="59" t="s">
        <v>30</v>
      </c>
      <c r="B41" s="232">
        <v>0.35480989259496709</v>
      </c>
      <c r="C41" s="232">
        <v>0.30022574051188089</v>
      </c>
      <c r="D41" s="232">
        <v>2.7227555767214511E-2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0.51705826304320035</v>
      </c>
      <c r="U41" s="232">
        <v>0.5710592968238285</v>
      </c>
      <c r="V41" s="232">
        <v>0.3325404665618687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2.241812259998087</v>
      </c>
      <c r="C42" s="297">
        <v>2.296491547133876</v>
      </c>
      <c r="D42" s="297">
        <v>2.023099390629131</v>
      </c>
      <c r="E42" s="297">
        <v>2.0230993906295338</v>
      </c>
      <c r="F42" s="297">
        <v>1.8413827517405461</v>
      </c>
      <c r="G42" s="297">
        <v>1.6767980634961339</v>
      </c>
      <c r="H42" s="297">
        <v>1.5481530656870071</v>
      </c>
      <c r="I42" s="297">
        <v>1.0968906063121151</v>
      </c>
      <c r="J42" s="297">
        <v>0.7577592521985399</v>
      </c>
      <c r="K42" s="297">
        <v>0.67920050655281761</v>
      </c>
      <c r="L42" s="297">
        <v>0.86741004122748899</v>
      </c>
      <c r="M42" s="297">
        <v>0.8211622960081566</v>
      </c>
      <c r="N42" s="297">
        <v>0.75461206359285582</v>
      </c>
      <c r="O42" s="297">
        <v>0.63799510927393333</v>
      </c>
      <c r="P42" s="297">
        <v>0.46788730894431529</v>
      </c>
      <c r="Q42" s="297">
        <v>0.4046660935386765</v>
      </c>
      <c r="R42" s="297">
        <v>0.52053818511995309</v>
      </c>
      <c r="S42" s="297">
        <v>0.52139586089421275</v>
      </c>
      <c r="T42" s="297">
        <v>0.52196965847455212</v>
      </c>
      <c r="U42" s="297">
        <v>0.54435683657706591</v>
      </c>
      <c r="V42" s="297">
        <v>0.41947812754987668</v>
      </c>
      <c r="W42" s="297">
        <v>0.34344917909718081</v>
      </c>
      <c r="DA42" s="122" t="s">
        <v>2797</v>
      </c>
    </row>
    <row r="43" spans="1:105" ht="12" customHeight="1" x14ac:dyDescent="0.25">
      <c r="A43" s="59" t="s">
        <v>160</v>
      </c>
      <c r="B43" s="297">
        <v>1.8663215424102899</v>
      </c>
      <c r="C43" s="297">
        <v>2.4072773041388511</v>
      </c>
      <c r="D43" s="297">
        <v>2.342730779438067</v>
      </c>
      <c r="E43" s="297">
        <v>2.8156748405448502</v>
      </c>
      <c r="F43" s="297">
        <v>2.1953476969035641</v>
      </c>
      <c r="G43" s="297">
        <v>2.0870270453567179</v>
      </c>
      <c r="H43" s="297">
        <v>1.7425995638539229</v>
      </c>
      <c r="I43" s="297">
        <v>1.931627560265726</v>
      </c>
      <c r="J43" s="297">
        <v>1.6907703333167201</v>
      </c>
      <c r="K43" s="297">
        <v>1.448265316070475</v>
      </c>
      <c r="L43" s="297">
        <v>1.797382292608052</v>
      </c>
      <c r="M43" s="297">
        <v>1.2191989019688121</v>
      </c>
      <c r="N43" s="297">
        <v>0.83378672963876488</v>
      </c>
      <c r="O43" s="297">
        <v>0.96528599252056524</v>
      </c>
      <c r="P43" s="297">
        <v>1.1080529239666299</v>
      </c>
      <c r="Q43" s="297">
        <v>1.141138871602972</v>
      </c>
      <c r="R43" s="297">
        <v>1.0510034736802121</v>
      </c>
      <c r="S43" s="297">
        <v>1.0076881175433601</v>
      </c>
      <c r="T43" s="297">
        <v>0.87788942640430512</v>
      </c>
      <c r="U43" s="297">
        <v>0.83984572222410592</v>
      </c>
      <c r="V43" s="297">
        <v>0.74663313358742089</v>
      </c>
      <c r="W43" s="297">
        <v>1.211128717662415</v>
      </c>
      <c r="DA43" s="122" t="s">
        <v>2798</v>
      </c>
    </row>
    <row r="44" spans="1:105" ht="12" customHeight="1" x14ac:dyDescent="0.25">
      <c r="A44" s="59" t="s">
        <v>70</v>
      </c>
      <c r="B44" s="297">
        <v>13.854475817699029</v>
      </c>
      <c r="C44" s="297">
        <v>11.778424370696939</v>
      </c>
      <c r="D44" s="297">
        <v>15.167899311505851</v>
      </c>
      <c r="E44" s="297">
        <v>15.633951210245129</v>
      </c>
      <c r="F44" s="297">
        <v>12.7968471138708</v>
      </c>
      <c r="G44" s="297">
        <v>10.08072710497812</v>
      </c>
      <c r="H44" s="297">
        <v>8.3972876875452069</v>
      </c>
      <c r="I44" s="297">
        <v>8.8125716706036599</v>
      </c>
      <c r="J44" s="297">
        <v>8.4461139043277313</v>
      </c>
      <c r="K44" s="297">
        <v>4.2980445654696471</v>
      </c>
      <c r="L44" s="297">
        <v>2.7781218200576081</v>
      </c>
      <c r="M44" s="297">
        <v>9.0897814770900157E-2</v>
      </c>
      <c r="N44" s="297">
        <v>2.428854710136068</v>
      </c>
      <c r="O44" s="297">
        <v>2.2021460142717801</v>
      </c>
      <c r="P44" s="297">
        <v>1.767435568415237</v>
      </c>
      <c r="Q44" s="297">
        <v>2.2397439994838382</v>
      </c>
      <c r="R44" s="297">
        <v>2.5545346994100089</v>
      </c>
      <c r="S44" s="297">
        <v>1.7103177326553689</v>
      </c>
      <c r="T44" s="297">
        <v>1.393127861121493</v>
      </c>
      <c r="U44" s="297">
        <v>0.71997755424185972</v>
      </c>
      <c r="V44" s="297">
        <v>0.40397569528537208</v>
      </c>
      <c r="W44" s="297">
        <v>0.73117304138651473</v>
      </c>
      <c r="DA44" s="122" t="s">
        <v>2799</v>
      </c>
    </row>
    <row r="45" spans="1:105" ht="12" customHeight="1" x14ac:dyDescent="0.25">
      <c r="A45" s="59" t="s">
        <v>162</v>
      </c>
      <c r="B45" s="297">
        <v>56.547380407445161</v>
      </c>
      <c r="C45" s="297">
        <v>57.007575830419142</v>
      </c>
      <c r="D45" s="297">
        <v>56.928136583328012</v>
      </c>
      <c r="E45" s="297">
        <v>57.952984451390464</v>
      </c>
      <c r="F45" s="297">
        <v>56.879898759350887</v>
      </c>
      <c r="G45" s="297">
        <v>55.135104022583491</v>
      </c>
      <c r="H45" s="297">
        <v>52.885280389291289</v>
      </c>
      <c r="I45" s="297">
        <v>39.631710971447554</v>
      </c>
      <c r="J45" s="297">
        <v>32.740175199340463</v>
      </c>
      <c r="K45" s="297">
        <v>30.890941256389969</v>
      </c>
      <c r="L45" s="297">
        <v>29.625732778702741</v>
      </c>
      <c r="M45" s="297">
        <v>27.860830088566431</v>
      </c>
      <c r="N45" s="297">
        <v>27.969993245000861</v>
      </c>
      <c r="O45" s="297">
        <v>27.349287419883609</v>
      </c>
      <c r="P45" s="297">
        <v>26.948618297875239</v>
      </c>
      <c r="Q45" s="297">
        <v>25.18871960166063</v>
      </c>
      <c r="R45" s="297">
        <v>24.750722420336391</v>
      </c>
      <c r="S45" s="297">
        <v>28.41480119705469</v>
      </c>
      <c r="T45" s="297">
        <v>26.917644313426109</v>
      </c>
      <c r="U45" s="297">
        <v>26.718606870951731</v>
      </c>
      <c r="V45" s="297">
        <v>25.20309926861659</v>
      </c>
      <c r="W45" s="297">
        <v>24.832512449733091</v>
      </c>
      <c r="DA45" s="122" t="s">
        <v>2800</v>
      </c>
    </row>
    <row r="46" spans="1:105" ht="12" customHeight="1" x14ac:dyDescent="0.25">
      <c r="A46" s="60" t="s">
        <v>2743</v>
      </c>
      <c r="B46" s="331">
        <v>50.368209154691492</v>
      </c>
      <c r="C46" s="331">
        <v>49.665969258581761</v>
      </c>
      <c r="D46" s="331">
        <v>51.461954183448341</v>
      </c>
      <c r="E46" s="331">
        <v>52.77041558488812</v>
      </c>
      <c r="F46" s="331">
        <v>50.286691134735101</v>
      </c>
      <c r="G46" s="331">
        <v>47.116874669042517</v>
      </c>
      <c r="H46" s="331">
        <v>44.004308208684378</v>
      </c>
      <c r="I46" s="331">
        <v>35.139773134248109</v>
      </c>
      <c r="J46" s="331">
        <v>29.862302825047539</v>
      </c>
      <c r="K46" s="331">
        <v>25.348193635425751</v>
      </c>
      <c r="L46" s="331">
        <v>23.9525794640392</v>
      </c>
      <c r="M46" s="331">
        <v>20.537197728231469</v>
      </c>
      <c r="N46" s="331">
        <v>21.855238981662779</v>
      </c>
      <c r="O46" s="331">
        <v>21.284807082765429</v>
      </c>
      <c r="P46" s="331">
        <v>20.738494103893011</v>
      </c>
      <c r="Q46" s="331">
        <v>19.781692321267929</v>
      </c>
      <c r="R46" s="331">
        <v>19.716929888023401</v>
      </c>
      <c r="S46" s="331">
        <v>21.621607929849649</v>
      </c>
      <c r="T46" s="331">
        <v>20.651283427638148</v>
      </c>
      <c r="U46" s="331">
        <v>20.074773994010659</v>
      </c>
      <c r="V46" s="331">
        <v>18.35229005455837</v>
      </c>
      <c r="W46" s="331">
        <v>18.417395070923099</v>
      </c>
      <c r="DA46" s="72" t="s">
        <v>2801</v>
      </c>
    </row>
    <row r="47" spans="1:105" ht="12" customHeight="1" x14ac:dyDescent="0.25">
      <c r="A47" s="64" t="s">
        <v>30</v>
      </c>
      <c r="B47" s="231">
        <v>0.2372159507202119</v>
      </c>
      <c r="C47" s="231">
        <v>0.20072251634625271</v>
      </c>
      <c r="D47" s="231">
        <v>1.8203580739729899E-2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0.32291698647849287</v>
      </c>
      <c r="U47" s="231">
        <v>0.35695198714846582</v>
      </c>
      <c r="V47" s="231">
        <v>0.2170970207324007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1.5137524352558691</v>
      </c>
      <c r="C49" s="231">
        <v>1.550673860629787</v>
      </c>
      <c r="D49" s="231">
        <v>1.3660696232128391</v>
      </c>
      <c r="E49" s="231">
        <v>1.366069623213112</v>
      </c>
      <c r="F49" s="231">
        <v>1.172092119386638</v>
      </c>
      <c r="G49" s="231">
        <v>1.0613870799692691</v>
      </c>
      <c r="H49" s="231">
        <v>0.98951614921287889</v>
      </c>
      <c r="I49" s="231">
        <v>0.69556524600481329</v>
      </c>
      <c r="J49" s="231">
        <v>0.47517039207166478</v>
      </c>
      <c r="K49" s="231">
        <v>0.44069049669551857</v>
      </c>
      <c r="L49" s="231">
        <v>0.54898336563001693</v>
      </c>
      <c r="M49" s="231">
        <v>0.51119986616419344</v>
      </c>
      <c r="N49" s="231">
        <v>0.47549217304407132</v>
      </c>
      <c r="O49" s="231">
        <v>0.40239477466536477</v>
      </c>
      <c r="P49" s="231">
        <v>0.29225111303380069</v>
      </c>
      <c r="Q49" s="231">
        <v>0.25620304808822492</v>
      </c>
      <c r="R49" s="231">
        <v>0.32937993114254199</v>
      </c>
      <c r="S49" s="231">
        <v>0.32929223898962201</v>
      </c>
      <c r="T49" s="231">
        <v>0.32923357166220241</v>
      </c>
      <c r="U49" s="231">
        <v>0.34365267289287849</v>
      </c>
      <c r="V49" s="231">
        <v>0.27658341164435662</v>
      </c>
      <c r="W49" s="231">
        <v>0.2232670468332755</v>
      </c>
      <c r="DA49" s="73" t="s">
        <v>2804</v>
      </c>
    </row>
    <row r="50" spans="1:105" ht="12" customHeight="1" x14ac:dyDescent="0.25">
      <c r="A50" s="64" t="s">
        <v>160</v>
      </c>
      <c r="B50" s="231">
        <v>1.284172741221739</v>
      </c>
      <c r="C50" s="231">
        <v>1.656391904764964</v>
      </c>
      <c r="D50" s="231">
        <v>1.611978932145951</v>
      </c>
      <c r="E50" s="231">
        <v>1.9374008155646461</v>
      </c>
      <c r="F50" s="231">
        <v>1.423974956385758</v>
      </c>
      <c r="G50" s="231">
        <v>1.3461779514266301</v>
      </c>
      <c r="H50" s="231">
        <v>1.134979332797482</v>
      </c>
      <c r="I50" s="231">
        <v>1.2481860180544879</v>
      </c>
      <c r="J50" s="231">
        <v>1.0803988323510541</v>
      </c>
      <c r="K50" s="231">
        <v>0.95755819459561897</v>
      </c>
      <c r="L50" s="231">
        <v>1.1591951675881591</v>
      </c>
      <c r="M50" s="231">
        <v>0.77342402237797003</v>
      </c>
      <c r="N50" s="231">
        <v>0.53537239046100593</v>
      </c>
      <c r="O50" s="231">
        <v>0.62040080141833431</v>
      </c>
      <c r="P50" s="231">
        <v>0.70527221645605154</v>
      </c>
      <c r="Q50" s="231">
        <v>0.73621953653727434</v>
      </c>
      <c r="R50" s="231">
        <v>0.67768840543866316</v>
      </c>
      <c r="S50" s="231">
        <v>0.64851707674721837</v>
      </c>
      <c r="T50" s="231">
        <v>0.5642610024773127</v>
      </c>
      <c r="U50" s="231">
        <v>0.54027755037860581</v>
      </c>
      <c r="V50" s="231">
        <v>0.50165532953024627</v>
      </c>
      <c r="W50" s="231">
        <v>0.80229449154456967</v>
      </c>
      <c r="DA50" s="73" t="s">
        <v>2805</v>
      </c>
    </row>
    <row r="51" spans="1:105" ht="12" customHeight="1" x14ac:dyDescent="0.25">
      <c r="A51" s="64" t="s">
        <v>70</v>
      </c>
      <c r="B51" s="231">
        <v>9.2419681336602988</v>
      </c>
      <c r="C51" s="231">
        <v>7.8570870620486577</v>
      </c>
      <c r="D51" s="231">
        <v>10.118119511416239</v>
      </c>
      <c r="E51" s="231">
        <v>10.42901086908693</v>
      </c>
      <c r="F51" s="231">
        <v>8.0471002064870678</v>
      </c>
      <c r="G51" s="231">
        <v>6.3038176809832809</v>
      </c>
      <c r="H51" s="231">
        <v>5.3023302567201869</v>
      </c>
      <c r="I51" s="231">
        <v>5.5207231883224903</v>
      </c>
      <c r="J51" s="231">
        <v>5.2323141461089673</v>
      </c>
      <c r="K51" s="231">
        <v>2.755023776312544</v>
      </c>
      <c r="L51" s="231">
        <v>1.7370198383269839</v>
      </c>
      <c r="M51" s="231">
        <v>5.5902847077430297E-2</v>
      </c>
      <c r="N51" s="231">
        <v>1.5119586656351149</v>
      </c>
      <c r="O51" s="231">
        <v>1.3721444948150781</v>
      </c>
      <c r="P51" s="231">
        <v>1.0906295283236089</v>
      </c>
      <c r="Q51" s="231">
        <v>1.4008918541647659</v>
      </c>
      <c r="R51" s="231">
        <v>1.596890363022895</v>
      </c>
      <c r="S51" s="231">
        <v>1.067110681851404</v>
      </c>
      <c r="T51" s="231">
        <v>0.86809765961657548</v>
      </c>
      <c r="U51" s="231">
        <v>0.44902834278895359</v>
      </c>
      <c r="V51" s="231">
        <v>0.26314238009662649</v>
      </c>
      <c r="W51" s="231">
        <v>0.46957078472180652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38.091099893833373</v>
      </c>
      <c r="C53" s="231">
        <v>38.401093914792099</v>
      </c>
      <c r="D53" s="231">
        <v>38.347582535933583</v>
      </c>
      <c r="E53" s="231">
        <v>39.037934277023432</v>
      </c>
      <c r="F53" s="231">
        <v>36.118682271874327</v>
      </c>
      <c r="G53" s="231">
        <v>34.815820841466589</v>
      </c>
      <c r="H53" s="231">
        <v>33.720903947402938</v>
      </c>
      <c r="I53" s="231">
        <v>25.07106521787594</v>
      </c>
      <c r="J53" s="231">
        <v>20.48115907597095</v>
      </c>
      <c r="K53" s="231">
        <v>19.995037972742011</v>
      </c>
      <c r="L53" s="231">
        <v>18.705066170700459</v>
      </c>
      <c r="M53" s="231">
        <v>17.302592925643371</v>
      </c>
      <c r="N53" s="231">
        <v>17.581964458405661</v>
      </c>
      <c r="O53" s="231">
        <v>17.208238076630479</v>
      </c>
      <c r="P53" s="231">
        <v>16.792169872324681</v>
      </c>
      <c r="Q53" s="231">
        <v>15.90922319959804</v>
      </c>
      <c r="R53" s="231">
        <v>15.623841626165239</v>
      </c>
      <c r="S53" s="231">
        <v>17.90251083648122</v>
      </c>
      <c r="T53" s="231">
        <v>16.93757816435895</v>
      </c>
      <c r="U53" s="231">
        <v>16.826944490285591</v>
      </c>
      <c r="V53" s="231">
        <v>16.577772145267151</v>
      </c>
      <c r="W53" s="231">
        <v>16.104165116399521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2.4296489849217311E-4</v>
      </c>
      <c r="T55" s="231">
        <v>2.8490526787456468E-3</v>
      </c>
      <c r="U55" s="231">
        <v>3.6618281129876021E-3</v>
      </c>
      <c r="V55" s="231">
        <v>3.6907525056638249E-3</v>
      </c>
      <c r="W55" s="231">
        <v>4.4196472011415787E-3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3.524841580601306</v>
      </c>
      <c r="G56" s="231">
        <v>3.58967111519675</v>
      </c>
      <c r="H56" s="231">
        <v>2.8565785225508891</v>
      </c>
      <c r="I56" s="231">
        <v>2.6042334639903739</v>
      </c>
      <c r="J56" s="231">
        <v>2.593260378544898</v>
      </c>
      <c r="K56" s="231">
        <v>1.199883195080055</v>
      </c>
      <c r="L56" s="231">
        <v>1.802314921793583</v>
      </c>
      <c r="M56" s="231">
        <v>1.894078066968504</v>
      </c>
      <c r="N56" s="231">
        <v>1.750451294116929</v>
      </c>
      <c r="O56" s="231">
        <v>1.681628935236174</v>
      </c>
      <c r="P56" s="231">
        <v>1.8581713737548711</v>
      </c>
      <c r="Q56" s="231">
        <v>1.4791546828796229</v>
      </c>
      <c r="R56" s="231">
        <v>1.489129562254053</v>
      </c>
      <c r="S56" s="231">
        <v>1.67393413088169</v>
      </c>
      <c r="T56" s="231">
        <v>1.626346990365872</v>
      </c>
      <c r="U56" s="231">
        <v>1.554257122403176</v>
      </c>
      <c r="V56" s="231">
        <v>0.51234901478192119</v>
      </c>
      <c r="W56" s="231">
        <v>0.81367798422277993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166.15745799404829</v>
      </c>
      <c r="C58" s="331">
        <v>167.8087691078631</v>
      </c>
      <c r="D58" s="331">
        <v>160.73254230508809</v>
      </c>
      <c r="E58" s="331">
        <v>153.63296323811099</v>
      </c>
      <c r="F58" s="331">
        <v>142.73178589636979</v>
      </c>
      <c r="G58" s="331">
        <v>133.05484527970771</v>
      </c>
      <c r="H58" s="331">
        <v>130.19969873419129</v>
      </c>
      <c r="I58" s="331">
        <v>121.5022650703696</v>
      </c>
      <c r="J58" s="331">
        <v>108.9234040989642</v>
      </c>
      <c r="K58" s="331">
        <v>89.608443831378239</v>
      </c>
      <c r="L58" s="331">
        <v>91.206371113363957</v>
      </c>
      <c r="M58" s="331">
        <v>86.863543823441105</v>
      </c>
      <c r="N58" s="331">
        <v>79.712092825184342</v>
      </c>
      <c r="O58" s="331">
        <v>77.158290729310352</v>
      </c>
      <c r="P58" s="331">
        <v>75.612547564737113</v>
      </c>
      <c r="Q58" s="331">
        <v>75.358987669119557</v>
      </c>
      <c r="R58" s="331">
        <v>74.241676284907555</v>
      </c>
      <c r="S58" s="331">
        <v>74.796627735685433</v>
      </c>
      <c r="T58" s="331">
        <v>73.999122887905983</v>
      </c>
      <c r="U58" s="331">
        <v>76.09222189674405</v>
      </c>
      <c r="V58" s="331">
        <v>64.983031803198202</v>
      </c>
      <c r="W58" s="331">
        <v>71.44203843209587</v>
      </c>
      <c r="DA58" s="72" t="s">
        <v>2813</v>
      </c>
    </row>
    <row r="59" spans="1:105" ht="12" customHeight="1" x14ac:dyDescent="0.25">
      <c r="A59" s="132" t="s">
        <v>2759</v>
      </c>
      <c r="B59" s="318">
        <v>41.82549328208755</v>
      </c>
      <c r="C59" s="318">
        <v>42.24116467433992</v>
      </c>
      <c r="D59" s="318">
        <v>40.459922470859667</v>
      </c>
      <c r="E59" s="318">
        <v>38.672801987937163</v>
      </c>
      <c r="F59" s="318">
        <v>35.928735455033333</v>
      </c>
      <c r="G59" s="318">
        <v>33.492836280601701</v>
      </c>
      <c r="H59" s="318">
        <v>32.774132984941339</v>
      </c>
      <c r="I59" s="318">
        <v>30.584797292946028</v>
      </c>
      <c r="J59" s="318">
        <v>27.418420824459901</v>
      </c>
      <c r="K59" s="318">
        <v>22.556419740255532</v>
      </c>
      <c r="L59" s="318">
        <v>22.95865324577986</v>
      </c>
      <c r="M59" s="318">
        <v>21.86546792727048</v>
      </c>
      <c r="N59" s="318">
        <v>20.065290136301371</v>
      </c>
      <c r="O59" s="318">
        <v>19.422441878424291</v>
      </c>
      <c r="P59" s="318">
        <v>19.033344265074859</v>
      </c>
      <c r="Q59" s="318">
        <v>18.96951765242207</v>
      </c>
      <c r="R59" s="318">
        <v>18.688265758233651</v>
      </c>
      <c r="S59" s="318">
        <v>18.827959266166509</v>
      </c>
      <c r="T59" s="318">
        <v>18.62720972379913</v>
      </c>
      <c r="U59" s="318">
        <v>19.154088863560869</v>
      </c>
      <c r="V59" s="318">
        <v>16.357660937685409</v>
      </c>
      <c r="W59" s="318">
        <v>17.983535223602779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0.99999999999999978</v>
      </c>
      <c r="D63" s="234">
        <f t="shared" si="1"/>
        <v>0.99999999999999978</v>
      </c>
      <c r="E63" s="234">
        <f t="shared" si="1"/>
        <v>1</v>
      </c>
      <c r="F63" s="234">
        <f t="shared" si="1"/>
        <v>1.0000000000000002</v>
      </c>
      <c r="G63" s="234">
        <f t="shared" si="1"/>
        <v>1.0000000000000002</v>
      </c>
      <c r="H63" s="234">
        <f t="shared" si="1"/>
        <v>1.0000000000000007</v>
      </c>
      <c r="I63" s="234">
        <f t="shared" si="1"/>
        <v>0.99999999999999978</v>
      </c>
      <c r="J63" s="234">
        <f t="shared" si="1"/>
        <v>1</v>
      </c>
      <c r="K63" s="234">
        <f t="shared" si="1"/>
        <v>0.99999999999999989</v>
      </c>
      <c r="L63" s="234">
        <f t="shared" si="1"/>
        <v>1</v>
      </c>
      <c r="M63" s="234">
        <f t="shared" si="1"/>
        <v>1</v>
      </c>
      <c r="N63" s="234">
        <f t="shared" si="1"/>
        <v>1</v>
      </c>
      <c r="O63" s="234">
        <f t="shared" si="1"/>
        <v>0.99999999999999989</v>
      </c>
      <c r="P63" s="234">
        <f t="shared" si="1"/>
        <v>0.99999999999999989</v>
      </c>
      <c r="Q63" s="234">
        <f t="shared" si="1"/>
        <v>0.99999999999999978</v>
      </c>
      <c r="R63" s="234">
        <f t="shared" si="1"/>
        <v>0.99999999999999989</v>
      </c>
      <c r="S63" s="234">
        <f t="shared" si="1"/>
        <v>1.0000000000000002</v>
      </c>
      <c r="T63" s="234">
        <f t="shared" si="1"/>
        <v>1.0000000000000002</v>
      </c>
      <c r="U63" s="234">
        <f t="shared" si="1"/>
        <v>1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2.4752103957184406E-2</v>
      </c>
      <c r="C64" s="301">
        <f t="shared" si="2"/>
        <v>2.5131949939294289E-2</v>
      </c>
      <c r="D64" s="301">
        <f t="shared" si="2"/>
        <v>2.3881623291116948E-2</v>
      </c>
      <c r="E64" s="301">
        <f t="shared" si="2"/>
        <v>2.2778055229286394E-2</v>
      </c>
      <c r="F64" s="301">
        <f t="shared" si="2"/>
        <v>2.2456482633847735E-2</v>
      </c>
      <c r="G64" s="301">
        <f t="shared" si="2"/>
        <v>2.2375840906936947E-2</v>
      </c>
      <c r="H64" s="301">
        <f t="shared" si="2"/>
        <v>2.3081700161050565E-2</v>
      </c>
      <c r="I64" s="301">
        <f t="shared" si="2"/>
        <v>2.5587746310719743E-2</v>
      </c>
      <c r="J64" s="301">
        <f t="shared" si="2"/>
        <v>2.6475059183505081E-2</v>
      </c>
      <c r="K64" s="301">
        <f t="shared" si="2"/>
        <v>2.5899272079243335E-2</v>
      </c>
      <c r="L64" s="301">
        <f t="shared" si="2"/>
        <v>2.7141619659298757E-2</v>
      </c>
      <c r="M64" s="301">
        <f t="shared" si="2"/>
        <v>2.8874927693227675E-2</v>
      </c>
      <c r="N64" s="301">
        <f t="shared" si="2"/>
        <v>2.6436816016842047E-2</v>
      </c>
      <c r="O64" s="301">
        <f t="shared" si="2"/>
        <v>2.6334125426859423E-2</v>
      </c>
      <c r="P64" s="301">
        <f t="shared" si="2"/>
        <v>2.6436014684182055E-2</v>
      </c>
      <c r="Q64" s="301">
        <f t="shared" si="2"/>
        <v>2.7140608174309269E-2</v>
      </c>
      <c r="R64" s="301">
        <f t="shared" si="2"/>
        <v>2.6954041078528643E-2</v>
      </c>
      <c r="S64" s="301">
        <f t="shared" si="2"/>
        <v>2.5566764456283197E-2</v>
      </c>
      <c r="T64" s="301">
        <f t="shared" si="2"/>
        <v>2.6140253433403905E-2</v>
      </c>
      <c r="U64" s="301">
        <f t="shared" si="2"/>
        <v>2.7054519129817524E-2</v>
      </c>
      <c r="V64" s="301">
        <f t="shared" si="2"/>
        <v>2.5885535697263051E-2</v>
      </c>
      <c r="W64" s="301">
        <f t="shared" si="2"/>
        <v>2.7394681386220712E-2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5.2170169306754079E-3</v>
      </c>
      <c r="C65" s="235">
        <f t="shared" si="3"/>
        <v>5.2970773135480771E-3</v>
      </c>
      <c r="D65" s="235">
        <f t="shared" si="3"/>
        <v>5.0335451587179619E-3</v>
      </c>
      <c r="E65" s="235">
        <f t="shared" si="3"/>
        <v>4.8009454058774957E-3</v>
      </c>
      <c r="F65" s="235">
        <f t="shared" si="3"/>
        <v>4.7331673423340187E-3</v>
      </c>
      <c r="G65" s="235">
        <f t="shared" si="3"/>
        <v>4.7161704334918383E-3</v>
      </c>
      <c r="H65" s="235">
        <f t="shared" si="3"/>
        <v>4.8649448441744417E-3</v>
      </c>
      <c r="I65" s="235">
        <f t="shared" si="3"/>
        <v>5.3931458090093216E-3</v>
      </c>
      <c r="J65" s="235">
        <f t="shared" si="3"/>
        <v>5.5801653160433371E-3</v>
      </c>
      <c r="K65" s="235">
        <f t="shared" si="3"/>
        <v>5.4588062963578116E-3</v>
      </c>
      <c r="L65" s="235">
        <f t="shared" si="3"/>
        <v>5.7206566978486896E-3</v>
      </c>
      <c r="M65" s="235">
        <f t="shared" si="3"/>
        <v>6.08598715115984E-3</v>
      </c>
      <c r="N65" s="235">
        <f t="shared" si="3"/>
        <v>5.5721047791165018E-3</v>
      </c>
      <c r="O65" s="235">
        <f t="shared" si="3"/>
        <v>5.550460617170223E-3</v>
      </c>
      <c r="P65" s="235">
        <f t="shared" si="3"/>
        <v>5.571935881714429E-3</v>
      </c>
      <c r="Q65" s="235">
        <f t="shared" si="3"/>
        <v>5.7204435065044568E-3</v>
      </c>
      <c r="R65" s="235">
        <f t="shared" si="3"/>
        <v>5.6811206392816125E-3</v>
      </c>
      <c r="S65" s="235">
        <f t="shared" si="3"/>
        <v>5.3887234500041327E-3</v>
      </c>
      <c r="T65" s="235">
        <f t="shared" si="3"/>
        <v>5.5095980919485001E-3</v>
      </c>
      <c r="U65" s="235">
        <f t="shared" si="3"/>
        <v>5.702298463019023E-3</v>
      </c>
      <c r="V65" s="235">
        <f t="shared" si="3"/>
        <v>5.4559110702598066E-3</v>
      </c>
      <c r="W65" s="235">
        <f t="shared" si="3"/>
        <v>5.7739946814052189E-3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2.0215551770755388E-2</v>
      </c>
      <c r="C66" s="235">
        <f t="shared" si="4"/>
        <v>2.0525779787312619E-2</v>
      </c>
      <c r="D66" s="235">
        <f t="shared" si="4"/>
        <v>1.9504612328970262E-2</v>
      </c>
      <c r="E66" s="235">
        <f t="shared" si="4"/>
        <v>1.8603305622878621E-2</v>
      </c>
      <c r="F66" s="235">
        <f t="shared" si="4"/>
        <v>1.8340670678294053E-2</v>
      </c>
      <c r="G66" s="235">
        <f t="shared" si="4"/>
        <v>1.8274808923347163E-2</v>
      </c>
      <c r="H66" s="235">
        <f t="shared" si="4"/>
        <v>1.8851298676262042E-2</v>
      </c>
      <c r="I66" s="235">
        <f t="shared" si="4"/>
        <v>2.0898038047031168E-2</v>
      </c>
      <c r="J66" s="235">
        <f t="shared" si="4"/>
        <v>2.1622724697817609E-2</v>
      </c>
      <c r="K66" s="235">
        <f t="shared" si="4"/>
        <v>2.1152467541687734E-2</v>
      </c>
      <c r="L66" s="235">
        <f t="shared" si="4"/>
        <v>2.2167118331185273E-2</v>
      </c>
      <c r="M66" s="235">
        <f t="shared" si="4"/>
        <v>2.3582746608893208E-2</v>
      </c>
      <c r="N66" s="235">
        <f t="shared" si="4"/>
        <v>2.1591490717995449E-2</v>
      </c>
      <c r="O66" s="235">
        <f t="shared" si="4"/>
        <v>2.1507621203640064E-2</v>
      </c>
      <c r="P66" s="235">
        <f t="shared" si="4"/>
        <v>2.1590836253150718E-2</v>
      </c>
      <c r="Q66" s="235">
        <f t="shared" si="4"/>
        <v>2.2166292230615996E-2</v>
      </c>
      <c r="R66" s="235">
        <f t="shared" si="4"/>
        <v>2.2013919050946226E-2</v>
      </c>
      <c r="S66" s="235">
        <f t="shared" si="4"/>
        <v>2.0880901735494086E-2</v>
      </c>
      <c r="T66" s="235">
        <f t="shared" si="4"/>
        <v>2.1349281963978707E-2</v>
      </c>
      <c r="U66" s="235">
        <f t="shared" si="4"/>
        <v>2.209598153949946E-2</v>
      </c>
      <c r="V66" s="235">
        <f t="shared" si="4"/>
        <v>2.1141248756345446E-2</v>
      </c>
      <c r="W66" s="235">
        <f t="shared" si="4"/>
        <v>2.2373799042070982E-2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2.8432674075161722E-2</v>
      </c>
      <c r="C67" s="235">
        <f t="shared" si="5"/>
        <v>2.886900211526577E-2</v>
      </c>
      <c r="D67" s="235">
        <f t="shared" si="5"/>
        <v>2.7432755316342764E-2</v>
      </c>
      <c r="E67" s="235">
        <f t="shared" si="5"/>
        <v>2.616508970391394E-2</v>
      </c>
      <c r="F67" s="235">
        <f t="shared" si="5"/>
        <v>2.5795700143599103E-2</v>
      </c>
      <c r="G67" s="235">
        <f t="shared" si="5"/>
        <v>2.5703067212593366E-2</v>
      </c>
      <c r="H67" s="235">
        <f t="shared" si="5"/>
        <v>2.6513885806029504E-2</v>
      </c>
      <c r="I67" s="235">
        <f t="shared" si="5"/>
        <v>2.9392574159718975E-2</v>
      </c>
      <c r="J67" s="235">
        <f t="shared" si="5"/>
        <v>3.0411828028329119E-2</v>
      </c>
      <c r="K67" s="235">
        <f t="shared" si="5"/>
        <v>2.9750422957452161E-2</v>
      </c>
      <c r="L67" s="235">
        <f t="shared" si="5"/>
        <v>3.1177504222660288E-2</v>
      </c>
      <c r="M67" s="235">
        <f t="shared" si="5"/>
        <v>3.3168550417594186E-2</v>
      </c>
      <c r="N67" s="235">
        <f t="shared" si="5"/>
        <v>3.0367898207445492E-2</v>
      </c>
      <c r="O67" s="235">
        <f t="shared" si="5"/>
        <v>3.0249937807771476E-2</v>
      </c>
      <c r="P67" s="235">
        <f t="shared" si="5"/>
        <v>3.0366977718812024E-2</v>
      </c>
      <c r="Q67" s="235">
        <f t="shared" si="5"/>
        <v>3.1176342332621048E-2</v>
      </c>
      <c r="R67" s="235">
        <f t="shared" si="5"/>
        <v>3.0962033220286376E-2</v>
      </c>
      <c r="S67" s="235">
        <f t="shared" si="5"/>
        <v>2.9368472360949915E-2</v>
      </c>
      <c r="T67" s="235">
        <f t="shared" si="5"/>
        <v>3.0027237579469387E-2</v>
      </c>
      <c r="U67" s="235">
        <f t="shared" si="5"/>
        <v>3.1077452082818039E-2</v>
      </c>
      <c r="V67" s="235">
        <f t="shared" si="5"/>
        <v>2.9734644013064533E-2</v>
      </c>
      <c r="W67" s="235">
        <f t="shared" si="5"/>
        <v>3.1468195535807458E-2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0.13121147498400779</v>
      </c>
      <c r="C68" s="302">
        <f t="shared" si="6"/>
        <v>0.13041211162233976</v>
      </c>
      <c r="D68" s="302">
        <f t="shared" si="6"/>
        <v>0.13351390885829625</v>
      </c>
      <c r="E68" s="302">
        <f t="shared" si="6"/>
        <v>0.13668615267426193</v>
      </c>
      <c r="F68" s="302">
        <f t="shared" si="6"/>
        <v>0.13592535477664491</v>
      </c>
      <c r="G68" s="302">
        <f t="shared" si="6"/>
        <v>0.13631066135928613</v>
      </c>
      <c r="H68" s="302">
        <f t="shared" si="6"/>
        <v>0.13475633285385863</v>
      </c>
      <c r="I68" s="302">
        <f t="shared" si="6"/>
        <v>0.12744111935361926</v>
      </c>
      <c r="J68" s="302">
        <f t="shared" si="6"/>
        <v>0.12494621026249116</v>
      </c>
      <c r="K68" s="302">
        <f t="shared" si="6"/>
        <v>0.12791418811964869</v>
      </c>
      <c r="L68" s="302">
        <f t="shared" si="6"/>
        <v>0.12451766322282419</v>
      </c>
      <c r="M68" s="302">
        <f t="shared" si="6"/>
        <v>0.12116378427696496</v>
      </c>
      <c r="N68" s="302">
        <f t="shared" si="6"/>
        <v>0.12608727079662826</v>
      </c>
      <c r="O68" s="302">
        <f t="shared" si="6"/>
        <v>0.12640749754342834</v>
      </c>
      <c r="P68" s="302">
        <f t="shared" si="6"/>
        <v>0.12604693296473138</v>
      </c>
      <c r="Q68" s="302">
        <f t="shared" si="6"/>
        <v>0.12475387435238566</v>
      </c>
      <c r="R68" s="302">
        <f t="shared" si="6"/>
        <v>0.12502288325263403</v>
      </c>
      <c r="S68" s="302">
        <f t="shared" si="6"/>
        <v>0.12843291178898461</v>
      </c>
      <c r="T68" s="302">
        <f t="shared" si="6"/>
        <v>0.12701088969960345</v>
      </c>
      <c r="U68" s="302">
        <f t="shared" si="6"/>
        <v>0.12506778152912701</v>
      </c>
      <c r="V68" s="302">
        <f t="shared" si="6"/>
        <v>0.12902332173925621</v>
      </c>
      <c r="W68" s="302">
        <f t="shared" si="6"/>
        <v>0.12521565772763021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4.9922743024581724E-2</v>
      </c>
      <c r="C69" s="303">
        <f t="shared" si="7"/>
        <v>4.949030138984347E-2</v>
      </c>
      <c r="D69" s="303">
        <f t="shared" si="7"/>
        <v>5.0874007819214778E-2</v>
      </c>
      <c r="E69" s="303">
        <f t="shared" si="7"/>
        <v>5.2056192284505025E-2</v>
      </c>
      <c r="F69" s="303">
        <f t="shared" si="7"/>
        <v>5.2640952969877731E-2</v>
      </c>
      <c r="G69" s="303">
        <f t="shared" si="7"/>
        <v>5.2719926445777804E-2</v>
      </c>
      <c r="H69" s="303">
        <f t="shared" si="7"/>
        <v>5.1904219247731712E-2</v>
      </c>
      <c r="I69" s="303">
        <f t="shared" si="7"/>
        <v>4.9237530682709092E-2</v>
      </c>
      <c r="J69" s="303">
        <f t="shared" si="7"/>
        <v>4.8293499663228066E-2</v>
      </c>
      <c r="K69" s="303">
        <f t="shared" si="7"/>
        <v>4.8745585125899327E-2</v>
      </c>
      <c r="L69" s="303">
        <f t="shared" si="7"/>
        <v>4.742556598702146E-2</v>
      </c>
      <c r="M69" s="303">
        <f t="shared" si="7"/>
        <v>4.542283068492875E-2</v>
      </c>
      <c r="N69" s="303">
        <f t="shared" si="7"/>
        <v>4.8226988757905181E-2</v>
      </c>
      <c r="O69" s="303">
        <f t="shared" si="7"/>
        <v>4.8334326210722825E-2</v>
      </c>
      <c r="P69" s="303">
        <f t="shared" si="7"/>
        <v>4.8242408336158046E-2</v>
      </c>
      <c r="Q69" s="303">
        <f t="shared" si="7"/>
        <v>4.7402103176508344E-2</v>
      </c>
      <c r="R69" s="303">
        <f t="shared" si="7"/>
        <v>4.7628297529678502E-2</v>
      </c>
      <c r="S69" s="303">
        <f t="shared" si="7"/>
        <v>4.9173530409884765E-2</v>
      </c>
      <c r="T69" s="303">
        <f t="shared" si="7"/>
        <v>4.8537781021780427E-2</v>
      </c>
      <c r="U69" s="303">
        <f t="shared" si="7"/>
        <v>4.7489748226495883E-2</v>
      </c>
      <c r="V69" s="303">
        <f t="shared" si="7"/>
        <v>4.8640395893759354E-2</v>
      </c>
      <c r="W69" s="303">
        <f t="shared" si="7"/>
        <v>4.6988358051867941E-2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0.37538062543483569</v>
      </c>
      <c r="C70" s="303">
        <f t="shared" si="8"/>
        <v>0.37212899698901525</v>
      </c>
      <c r="D70" s="303">
        <f t="shared" si="8"/>
        <v>0.38253340494832638</v>
      </c>
      <c r="E70" s="303">
        <f t="shared" si="8"/>
        <v>0.39142252275464334</v>
      </c>
      <c r="F70" s="303">
        <f t="shared" si="8"/>
        <v>0.39581947329273431</v>
      </c>
      <c r="G70" s="303">
        <f t="shared" si="8"/>
        <v>0.39641329308267537</v>
      </c>
      <c r="H70" s="303">
        <f t="shared" si="8"/>
        <v>0.39027980242044413</v>
      </c>
      <c r="I70" s="303">
        <f t="shared" si="8"/>
        <v>0.37022835571037033</v>
      </c>
      <c r="J70" s="303">
        <f t="shared" si="8"/>
        <v>0.36312996862158031</v>
      </c>
      <c r="K70" s="303">
        <f t="shared" si="8"/>
        <v>0.36652930354281987</v>
      </c>
      <c r="L70" s="303">
        <f t="shared" si="8"/>
        <v>0.35660377501779594</v>
      </c>
      <c r="M70" s="303">
        <f t="shared" si="8"/>
        <v>0.34154474611167579</v>
      </c>
      <c r="N70" s="303">
        <f t="shared" si="8"/>
        <v>0.36262985777578716</v>
      </c>
      <c r="O70" s="303">
        <f t="shared" si="8"/>
        <v>0.36343695285370414</v>
      </c>
      <c r="P70" s="303">
        <f t="shared" si="8"/>
        <v>0.36274580114303429</v>
      </c>
      <c r="Q70" s="303">
        <f t="shared" si="8"/>
        <v>0.35642735273105314</v>
      </c>
      <c r="R70" s="303">
        <f t="shared" si="8"/>
        <v>0.3581281602712364</v>
      </c>
      <c r="S70" s="303">
        <f t="shared" si="8"/>
        <v>0.36974712288971051</v>
      </c>
      <c r="T70" s="303">
        <f t="shared" si="8"/>
        <v>0.36496677652915666</v>
      </c>
      <c r="U70" s="303">
        <f t="shared" si="8"/>
        <v>0.35708637608768995</v>
      </c>
      <c r="V70" s="303">
        <f t="shared" si="8"/>
        <v>0.36573836143192118</v>
      </c>
      <c r="W70" s="303">
        <f t="shared" si="8"/>
        <v>0.35331630765923777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0.11013730869853131</v>
      </c>
      <c r="C71" s="303">
        <f t="shared" si="9"/>
        <v>0.11182747670452783</v>
      </c>
      <c r="D71" s="303">
        <f t="shared" si="9"/>
        <v>0.10626400572595922</v>
      </c>
      <c r="E71" s="303">
        <f t="shared" si="9"/>
        <v>0.10135355381019823</v>
      </c>
      <c r="F71" s="303">
        <f t="shared" si="9"/>
        <v>9.9922679882305868E-2</v>
      </c>
      <c r="G71" s="303">
        <f t="shared" si="9"/>
        <v>9.9563855323952483E-2</v>
      </c>
      <c r="H71" s="303">
        <f t="shared" si="9"/>
        <v>0.10270465655452674</v>
      </c>
      <c r="I71" s="303">
        <f t="shared" si="9"/>
        <v>0.11385559462735943</v>
      </c>
      <c r="J71" s="303">
        <f t="shared" si="9"/>
        <v>0.11780379442286705</v>
      </c>
      <c r="K71" s="303">
        <f t="shared" si="9"/>
        <v>0.11524176405339197</v>
      </c>
      <c r="L71" s="303">
        <f t="shared" si="9"/>
        <v>0.12076973125860894</v>
      </c>
      <c r="M71" s="303">
        <f t="shared" si="9"/>
        <v>0.12848228298078543</v>
      </c>
      <c r="N71" s="303">
        <f t="shared" si="9"/>
        <v>0.11763362709245893</v>
      </c>
      <c r="O71" s="303">
        <f t="shared" si="9"/>
        <v>0.11717669360393956</v>
      </c>
      <c r="P71" s="303">
        <f t="shared" si="9"/>
        <v>0.11763006147142346</v>
      </c>
      <c r="Q71" s="303">
        <f t="shared" si="9"/>
        <v>0.12076523054082257</v>
      </c>
      <c r="R71" s="303">
        <f t="shared" si="9"/>
        <v>0.11993507897647383</v>
      </c>
      <c r="S71" s="303">
        <f t="shared" si="9"/>
        <v>0.11376223347377246</v>
      </c>
      <c r="T71" s="303">
        <f t="shared" si="9"/>
        <v>0.11631403806450975</v>
      </c>
      <c r="U71" s="303">
        <f t="shared" si="9"/>
        <v>0.12038216752181014</v>
      </c>
      <c r="V71" s="303">
        <f t="shared" si="9"/>
        <v>0.1151806424556005</v>
      </c>
      <c r="W71" s="303">
        <f t="shared" si="9"/>
        <v>0.12189575826568672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0.22275655590179377</v>
      </c>
      <c r="C72" s="303">
        <f t="shared" si="10"/>
        <v>0.22385268650138138</v>
      </c>
      <c r="D72" s="303">
        <f t="shared" si="10"/>
        <v>0.22011264932341415</v>
      </c>
      <c r="E72" s="303">
        <f t="shared" si="10"/>
        <v>0.21671024782850004</v>
      </c>
      <c r="F72" s="303">
        <f t="shared" si="10"/>
        <v>0.21535698038531789</v>
      </c>
      <c r="G72" s="303">
        <f t="shared" si="10"/>
        <v>0.21501800871948182</v>
      </c>
      <c r="H72" s="303">
        <f t="shared" si="10"/>
        <v>0.21722698631918183</v>
      </c>
      <c r="I72" s="303">
        <f t="shared" si="10"/>
        <v>0.22491249505838856</v>
      </c>
      <c r="J72" s="303">
        <f t="shared" si="10"/>
        <v>0.22753714828503516</v>
      </c>
      <c r="K72" s="303">
        <f t="shared" si="10"/>
        <v>0.22585237140862344</v>
      </c>
      <c r="L72" s="303">
        <f t="shared" si="10"/>
        <v>0.22941572341505576</v>
      </c>
      <c r="M72" s="303">
        <f t="shared" si="10"/>
        <v>0.23437447217766036</v>
      </c>
      <c r="N72" s="303">
        <f t="shared" si="10"/>
        <v>0.22730374558835034</v>
      </c>
      <c r="O72" s="303">
        <f t="shared" si="10"/>
        <v>0.22698483675637282</v>
      </c>
      <c r="P72" s="303">
        <f t="shared" si="10"/>
        <v>0.22721986641421948</v>
      </c>
      <c r="Q72" s="303">
        <f t="shared" si="10"/>
        <v>0.22938841737017002</v>
      </c>
      <c r="R72" s="303">
        <f t="shared" si="10"/>
        <v>0.22885613156944626</v>
      </c>
      <c r="S72" s="303">
        <f t="shared" si="10"/>
        <v>0.22465304285604348</v>
      </c>
      <c r="T72" s="303">
        <f t="shared" si="10"/>
        <v>0.22637703303730811</v>
      </c>
      <c r="U72" s="303">
        <f t="shared" si="10"/>
        <v>0.22909554680110286</v>
      </c>
      <c r="V72" s="303">
        <f t="shared" si="10"/>
        <v>0.22576186426934958</v>
      </c>
      <c r="W72" s="303">
        <f t="shared" si="10"/>
        <v>0.23018570873438077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5.7231196189223461E-2</v>
      </c>
      <c r="C73" s="304">
        <f t="shared" si="11"/>
        <v>5.6711598387289203E-2</v>
      </c>
      <c r="D73" s="304">
        <f t="shared" si="11"/>
        <v>5.8320658388733009E-2</v>
      </c>
      <c r="E73" s="304">
        <f t="shared" si="11"/>
        <v>5.9669660509831114E-2</v>
      </c>
      <c r="F73" s="304">
        <f t="shared" si="11"/>
        <v>5.9515597868300359E-2</v>
      </c>
      <c r="G73" s="304">
        <f t="shared" si="11"/>
        <v>5.9529546066345834E-2</v>
      </c>
      <c r="H73" s="304">
        <f t="shared" si="11"/>
        <v>5.8745392587160349E-2</v>
      </c>
      <c r="I73" s="304">
        <f t="shared" si="11"/>
        <v>5.5627345519438515E-2</v>
      </c>
      <c r="J73" s="304">
        <f t="shared" si="11"/>
        <v>5.4426672530940162E-2</v>
      </c>
      <c r="K73" s="304">
        <f t="shared" si="11"/>
        <v>5.5347987918614991E-2</v>
      </c>
      <c r="L73" s="304">
        <f t="shared" si="11"/>
        <v>5.3554068217680002E-2</v>
      </c>
      <c r="M73" s="304">
        <f t="shared" si="11"/>
        <v>5.1162640868649162E-2</v>
      </c>
      <c r="N73" s="304">
        <f t="shared" si="11"/>
        <v>5.4440821689665742E-2</v>
      </c>
      <c r="O73" s="304">
        <f t="shared" si="11"/>
        <v>5.4566104666516867E-2</v>
      </c>
      <c r="P73" s="304">
        <f t="shared" si="11"/>
        <v>5.4349161885688155E-2</v>
      </c>
      <c r="Q73" s="304">
        <f t="shared" si="11"/>
        <v>5.3550049274231959E-2</v>
      </c>
      <c r="R73" s="304">
        <f t="shared" si="11"/>
        <v>5.3800713753319102E-2</v>
      </c>
      <c r="S73" s="304">
        <f t="shared" si="11"/>
        <v>5.5524928561477796E-2</v>
      </c>
      <c r="T73" s="304">
        <f t="shared" si="11"/>
        <v>5.4796276510700861E-2</v>
      </c>
      <c r="U73" s="304">
        <f t="shared" si="11"/>
        <v>5.3631364443143731E-2</v>
      </c>
      <c r="V73" s="304">
        <f t="shared" si="11"/>
        <v>5.5409102599532752E-2</v>
      </c>
      <c r="W73" s="304">
        <f t="shared" si="11"/>
        <v>5.3362622478424604E-2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3.8504515645626125E-2</v>
      </c>
      <c r="C74" s="304">
        <f t="shared" si="12"/>
        <v>3.8170981174525415E-2</v>
      </c>
      <c r="D74" s="304">
        <f t="shared" si="12"/>
        <v>3.9238209107743095E-2</v>
      </c>
      <c r="E74" s="304">
        <f t="shared" si="12"/>
        <v>4.015000676712592E-2</v>
      </c>
      <c r="F74" s="304">
        <f t="shared" si="12"/>
        <v>4.0601022188049278E-2</v>
      </c>
      <c r="G74" s="304">
        <f t="shared" si="12"/>
        <v>4.0661933012538377E-2</v>
      </c>
      <c r="H74" s="304">
        <f t="shared" si="12"/>
        <v>4.003279269158385E-2</v>
      </c>
      <c r="I74" s="304">
        <f t="shared" si="12"/>
        <v>3.7976023665022819E-2</v>
      </c>
      <c r="J74" s="304">
        <f t="shared" si="12"/>
        <v>3.7247909483843593E-2</v>
      </c>
      <c r="K74" s="304">
        <f t="shared" si="12"/>
        <v>3.7596594886847495E-2</v>
      </c>
      <c r="L74" s="304">
        <f t="shared" si="12"/>
        <v>3.6578487817682179E-2</v>
      </c>
      <c r="M74" s="304">
        <f t="shared" si="12"/>
        <v>3.5033814025709167E-2</v>
      </c>
      <c r="N74" s="304">
        <f t="shared" si="12"/>
        <v>3.7196610816353531E-2</v>
      </c>
      <c r="O74" s="304">
        <f t="shared" si="12"/>
        <v>3.7279398267142126E-2</v>
      </c>
      <c r="P74" s="304">
        <f t="shared" si="12"/>
        <v>3.7208503660298299E-2</v>
      </c>
      <c r="Q74" s="304">
        <f t="shared" si="12"/>
        <v>3.6560391373060809E-2</v>
      </c>
      <c r="R74" s="304">
        <f t="shared" si="12"/>
        <v>3.6734851017762318E-2</v>
      </c>
      <c r="S74" s="304">
        <f t="shared" si="12"/>
        <v>3.7926661403316242E-2</v>
      </c>
      <c r="T74" s="304">
        <f t="shared" si="12"/>
        <v>3.7436319311157831E-2</v>
      </c>
      <c r="U74" s="304">
        <f t="shared" si="12"/>
        <v>3.6627990426999893E-2</v>
      </c>
      <c r="V74" s="304">
        <f t="shared" si="12"/>
        <v>3.7515464320109784E-2</v>
      </c>
      <c r="W74" s="304">
        <f t="shared" si="12"/>
        <v>3.6241277184620189E-2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0.12702084406694417</v>
      </c>
      <c r="C76" s="304">
        <f t="shared" si="14"/>
        <v>0.12897010693956676</v>
      </c>
      <c r="D76" s="304">
        <f t="shared" si="14"/>
        <v>0.12255378182693803</v>
      </c>
      <c r="E76" s="304">
        <f t="shared" si="14"/>
        <v>0.11689058055154299</v>
      </c>
      <c r="F76" s="304">
        <f t="shared" si="14"/>
        <v>0.1152403603289683</v>
      </c>
      <c r="G76" s="304">
        <f t="shared" si="14"/>
        <v>0.1148265296405976</v>
      </c>
      <c r="H76" s="304">
        <f t="shared" si="14"/>
        <v>0.11844880104043762</v>
      </c>
      <c r="I76" s="304">
        <f t="shared" si="14"/>
        <v>0.13130912587392723</v>
      </c>
      <c r="J76" s="304">
        <f t="shared" si="14"/>
        <v>0.13586256627025139</v>
      </c>
      <c r="K76" s="304">
        <f t="shared" si="14"/>
        <v>0.13290778860316096</v>
      </c>
      <c r="L76" s="304">
        <f t="shared" si="14"/>
        <v>0.1392831673796936</v>
      </c>
      <c r="M76" s="304">
        <f t="shared" si="14"/>
        <v>0.14817801728330204</v>
      </c>
      <c r="N76" s="304">
        <f t="shared" si="14"/>
        <v>0.13566631308233104</v>
      </c>
      <c r="O76" s="304">
        <f t="shared" si="14"/>
        <v>0.13513933382271381</v>
      </c>
      <c r="P76" s="304">
        <f t="shared" si="14"/>
        <v>0.13566220086823302</v>
      </c>
      <c r="Q76" s="304">
        <f t="shared" si="14"/>
        <v>0.13927797672287726</v>
      </c>
      <c r="R76" s="304">
        <f t="shared" si="14"/>
        <v>0.13832056679836482</v>
      </c>
      <c r="S76" s="304">
        <f t="shared" si="14"/>
        <v>0.13120145289124943</v>
      </c>
      <c r="T76" s="304">
        <f t="shared" si="14"/>
        <v>0.13414443721544941</v>
      </c>
      <c r="U76" s="304">
        <f t="shared" si="14"/>
        <v>0.13883619193095922</v>
      </c>
      <c r="V76" s="304">
        <f t="shared" si="14"/>
        <v>0.13283729734970706</v>
      </c>
      <c r="W76" s="304">
        <f t="shared" si="14"/>
        <v>0.14058180907133594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3.197394522247303E-2</v>
      </c>
      <c r="C77" s="237">
        <f t="shared" si="15"/>
        <v>3.2464617637471223E-2</v>
      </c>
      <c r="D77" s="237">
        <f t="shared" si="15"/>
        <v>3.0849487229641103E-2</v>
      </c>
      <c r="E77" s="237">
        <f t="shared" si="15"/>
        <v>2.9423934685935065E-2</v>
      </c>
      <c r="F77" s="237">
        <f t="shared" si="15"/>
        <v>2.9008537895044491E-2</v>
      </c>
      <c r="G77" s="237">
        <f t="shared" si="15"/>
        <v>2.8904367592457226E-2</v>
      </c>
      <c r="H77" s="237">
        <f t="shared" si="15"/>
        <v>2.9816173116740917E-2</v>
      </c>
      <c r="I77" s="237">
        <f t="shared" si="15"/>
        <v>3.305340024107406E-2</v>
      </c>
      <c r="J77" s="237">
        <f t="shared" si="15"/>
        <v>3.4199601519103166E-2</v>
      </c>
      <c r="K77" s="237">
        <f t="shared" si="15"/>
        <v>3.3455818874875545E-2</v>
      </c>
      <c r="L77" s="237">
        <f t="shared" si="15"/>
        <v>3.5060642187700775E-2</v>
      </c>
      <c r="M77" s="237">
        <f t="shared" si="15"/>
        <v>3.7299671897109796E-2</v>
      </c>
      <c r="N77" s="237">
        <f t="shared" si="15"/>
        <v>3.4150200267470843E-2</v>
      </c>
      <c r="O77" s="237">
        <f t="shared" si="15"/>
        <v>3.4017547976390963E-2</v>
      </c>
      <c r="P77" s="237">
        <f t="shared" si="15"/>
        <v>3.4149165132574044E-2</v>
      </c>
      <c r="Q77" s="237">
        <f t="shared" si="15"/>
        <v>3.5059335585009434E-2</v>
      </c>
      <c r="R77" s="237">
        <f t="shared" si="15"/>
        <v>3.4818334411488037E-2</v>
      </c>
      <c r="S77" s="237">
        <f t="shared" si="15"/>
        <v>3.3026296578873043E-2</v>
      </c>
      <c r="T77" s="237">
        <f t="shared" si="15"/>
        <v>3.3767110578841214E-2</v>
      </c>
      <c r="U77" s="237">
        <f t="shared" si="15"/>
        <v>3.4948128618620018E-2</v>
      </c>
      <c r="V77" s="237">
        <f t="shared" si="15"/>
        <v>3.3438074673180496E-2</v>
      </c>
      <c r="W77" s="237">
        <f t="shared" si="15"/>
        <v>3.5387538915692206E-2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0.48313891695680261</v>
      </c>
      <c r="C81" s="324">
        <f>IF(C$5=0,0,C$5/TEL_fec!C$5)</f>
        <v>0.48416190053168229</v>
      </c>
      <c r="D81" s="324">
        <f>IF(D$5=0,0,D$5/TEL_fec!D$5)</f>
        <v>0.48263012714963988</v>
      </c>
      <c r="E81" s="324">
        <f>IF(E$5=0,0,E$5/TEL_fec!E$5)</f>
        <v>0.48246258700258055</v>
      </c>
      <c r="F81" s="324">
        <f>IF(F$5=0,0,F$5/TEL_fec!F$5)</f>
        <v>0.48490300544490633</v>
      </c>
      <c r="G81" s="324">
        <f>IF(G$5=0,0,G$5/TEL_fec!G$5)</f>
        <v>0.48624096788892435</v>
      </c>
      <c r="H81" s="324">
        <f>IF(H$5=0,0,H$5/TEL_fec!H$5)</f>
        <v>0.48682979896833856</v>
      </c>
      <c r="I81" s="324">
        <f>IF(I$5=0,0,I$5/TEL_fec!I$5)</f>
        <v>0.48498971082310111</v>
      </c>
      <c r="J81" s="324">
        <f>IF(J$5=0,0,J$5/TEL_fec!J$5)</f>
        <v>0.48440358817694779</v>
      </c>
      <c r="K81" s="324">
        <f>IF(K$5=0,0,K$5/TEL_fec!K$5)</f>
        <v>0.48700437934913399</v>
      </c>
      <c r="L81" s="324">
        <f>IF(L$5=0,0,L$5/TEL_fec!L$5)</f>
        <v>0.48859947935335979</v>
      </c>
      <c r="M81" s="324">
        <f>IF(M$5=0,0,M$5/TEL_fec!M$5)</f>
        <v>0.49208388463832448</v>
      </c>
      <c r="N81" s="324">
        <f>IF(N$5=0,0,N$5/TEL_fec!N$5)</f>
        <v>0.48926326341606358</v>
      </c>
      <c r="O81" s="324">
        <f>IF(O$5=0,0,O$5/TEL_fec!O$5)</f>
        <v>0.48939084189643417</v>
      </c>
      <c r="P81" s="324">
        <f>IF(P$5=0,0,P$5/TEL_fec!P$5)</f>
        <v>0.4899442996177461</v>
      </c>
      <c r="Q81" s="324">
        <f>IF(Q$5=0,0,Q$5/TEL_fec!Q$5)</f>
        <v>0.48900553695773014</v>
      </c>
      <c r="R81" s="324">
        <f>IF(R$5=0,0,R$5/TEL_fec!R$5)</f>
        <v>0.48857549422050633</v>
      </c>
      <c r="S81" s="324">
        <f>IF(S$5=0,0,S$5/TEL_fec!S$5)</f>
        <v>0.49008986503318541</v>
      </c>
      <c r="T81" s="324">
        <f>IF(T$5=0,0,T$5/TEL_fec!T$5)</f>
        <v>0.48960865909167772</v>
      </c>
      <c r="U81" s="324">
        <f>IF(U$5=0,0,U$5/TEL_fec!U$5)</f>
        <v>0.49036602627592141</v>
      </c>
      <c r="V81" s="324">
        <f>IF(V$5=0,0,V$5/TEL_fec!V$5)</f>
        <v>0.49069005247559577</v>
      </c>
      <c r="W81" s="324">
        <f>IF(W$5=0,0,W$5/TEL_fec!W$5)</f>
        <v>0.49066145822138812</v>
      </c>
      <c r="DA81" s="95"/>
    </row>
    <row r="82" spans="1:105" ht="12" customHeight="1" x14ac:dyDescent="0.25">
      <c r="A82" s="55" t="s">
        <v>92</v>
      </c>
      <c r="B82" s="336">
        <f>IF(B$6=0,0,B$6/TEL_fec!B$6)</f>
        <v>0.48509810480466403</v>
      </c>
      <c r="C82" s="336">
        <f>IF(C$6=0,0,C$6/TEL_fec!C$6)</f>
        <v>0.4850981048046642</v>
      </c>
      <c r="D82" s="336">
        <f>IF(D$6=0,0,D$6/TEL_fec!D$6)</f>
        <v>0.48509810480466398</v>
      </c>
      <c r="E82" s="336">
        <f>IF(E$6=0,0,E$6/TEL_fec!E$6)</f>
        <v>0.48509810480466398</v>
      </c>
      <c r="F82" s="336">
        <f>IF(F$6=0,0,F$6/TEL_fec!F$6)</f>
        <v>0.4850981048046642</v>
      </c>
      <c r="G82" s="336">
        <f>IF(G$6=0,0,G$6/TEL_fec!G$6)</f>
        <v>0.48509810480466409</v>
      </c>
      <c r="H82" s="336">
        <f>IF(H$6=0,0,H$6/TEL_fec!H$6)</f>
        <v>0.48509810480466403</v>
      </c>
      <c r="I82" s="336">
        <f>IF(I$6=0,0,I$6/TEL_fec!I$6)</f>
        <v>0.48509810480466392</v>
      </c>
      <c r="J82" s="336">
        <f>IF(J$6=0,0,J$6/TEL_fec!J$6)</f>
        <v>0.48509810480466403</v>
      </c>
      <c r="K82" s="336">
        <f>IF(K$6=0,0,K$6/TEL_fec!K$6)</f>
        <v>0.48509810480466392</v>
      </c>
      <c r="L82" s="336">
        <f>IF(L$6=0,0,L$6/TEL_fec!L$6)</f>
        <v>0.48509810480466398</v>
      </c>
      <c r="M82" s="336">
        <f>IF(M$6=0,0,M$6/TEL_fec!M$6)</f>
        <v>0.48509810480466409</v>
      </c>
      <c r="N82" s="336">
        <f>IF(N$6=0,0,N$6/TEL_fec!N$6)</f>
        <v>0.48509810480466414</v>
      </c>
      <c r="O82" s="336">
        <f>IF(O$6=0,0,O$6/TEL_fec!O$6)</f>
        <v>0.4850981048046642</v>
      </c>
      <c r="P82" s="336">
        <f>IF(P$6=0,0,P$6/TEL_fec!P$6)</f>
        <v>0.48509810480466398</v>
      </c>
      <c r="Q82" s="336">
        <f>IF(Q$6=0,0,Q$6/TEL_fec!Q$6)</f>
        <v>0.4850981048046642</v>
      </c>
      <c r="R82" s="336">
        <f>IF(R$6=0,0,R$6/TEL_fec!R$6)</f>
        <v>0.48509810480466403</v>
      </c>
      <c r="S82" s="336">
        <f>IF(S$6=0,0,S$6/TEL_fec!S$6)</f>
        <v>0.48509810480466398</v>
      </c>
      <c r="T82" s="336">
        <f>IF(T$6=0,0,T$6/TEL_fec!T$6)</f>
        <v>0.48509810480466387</v>
      </c>
      <c r="U82" s="336">
        <f>IF(U$6=0,0,U$6/TEL_fec!U$6)</f>
        <v>0.48509810480466409</v>
      </c>
      <c r="V82" s="336">
        <f>IF(V$6=0,0,V$6/TEL_fec!V$6)</f>
        <v>0.48509810480466431</v>
      </c>
      <c r="W82" s="336">
        <f>IF(W$6=0,0,W$6/TEL_fec!W$6)</f>
        <v>0.4850981048046642</v>
      </c>
      <c r="DA82" s="67"/>
    </row>
    <row r="83" spans="1:105" ht="12" customHeight="1" x14ac:dyDescent="0.25">
      <c r="A83" s="202" t="s">
        <v>93</v>
      </c>
      <c r="B83" s="337">
        <f>IF(B$7=0,0,B$7/TEL_fec!B$7)</f>
        <v>0.12461041213039853</v>
      </c>
      <c r="C83" s="337">
        <f>IF(C$7=0,0,C$7/TEL_fec!C$7)</f>
        <v>0.12461041213039854</v>
      </c>
      <c r="D83" s="337">
        <f>IF(D$7=0,0,D$7/TEL_fec!D$7)</f>
        <v>0.12461041213039852</v>
      </c>
      <c r="E83" s="337">
        <f>IF(E$7=0,0,E$7/TEL_fec!E$7)</f>
        <v>0.1246104121303985</v>
      </c>
      <c r="F83" s="337">
        <f>IF(F$7=0,0,F$7/TEL_fec!F$7)</f>
        <v>0.1246104121303985</v>
      </c>
      <c r="G83" s="337">
        <f>IF(G$7=0,0,G$7/TEL_fec!G$7)</f>
        <v>0.12461041213039849</v>
      </c>
      <c r="H83" s="337">
        <f>IF(H$7=0,0,H$7/TEL_fec!H$7)</f>
        <v>0.12461041213039852</v>
      </c>
      <c r="I83" s="337">
        <f>IF(I$7=0,0,I$7/TEL_fec!I$7)</f>
        <v>0.12461041213039852</v>
      </c>
      <c r="J83" s="337">
        <f>IF(J$7=0,0,J$7/TEL_fec!J$7)</f>
        <v>0.12461041213039854</v>
      </c>
      <c r="K83" s="337">
        <f>IF(K$7=0,0,K$7/TEL_fec!K$7)</f>
        <v>0.1246104121303985</v>
      </c>
      <c r="L83" s="337">
        <f>IF(L$7=0,0,L$7/TEL_fec!L$7)</f>
        <v>0.12461041213039854</v>
      </c>
      <c r="M83" s="337">
        <f>IF(M$7=0,0,M$7/TEL_fec!M$7)</f>
        <v>0.12461041213039852</v>
      </c>
      <c r="N83" s="337">
        <f>IF(N$7=0,0,N$7/TEL_fec!N$7)</f>
        <v>0.12461041213039856</v>
      </c>
      <c r="O83" s="337">
        <f>IF(O$7=0,0,O$7/TEL_fec!O$7)</f>
        <v>0.1246104121303985</v>
      </c>
      <c r="P83" s="337">
        <f>IF(P$7=0,0,P$7/TEL_fec!P$7)</f>
        <v>0.12461041213039849</v>
      </c>
      <c r="Q83" s="337">
        <f>IF(Q$7=0,0,Q$7/TEL_fec!Q$7)</f>
        <v>0.12461041213039853</v>
      </c>
      <c r="R83" s="337">
        <f>IF(R$7=0,0,R$7/TEL_fec!R$7)</f>
        <v>0.12461041213039852</v>
      </c>
      <c r="S83" s="337">
        <f>IF(S$7=0,0,S$7/TEL_fec!S$7)</f>
        <v>0.12461041213039854</v>
      </c>
      <c r="T83" s="337">
        <f>IF(T$7=0,0,T$7/TEL_fec!T$7)</f>
        <v>0.12461041213039849</v>
      </c>
      <c r="U83" s="337">
        <f>IF(U$7=0,0,U$7/TEL_fec!U$7)</f>
        <v>0.12461041213039854</v>
      </c>
      <c r="V83" s="337">
        <f>IF(V$7=0,0,V$7/TEL_fec!V$7)</f>
        <v>0.12461041213039852</v>
      </c>
      <c r="W83" s="337">
        <f>IF(W$7=0,0,W$7/TEL_fec!W$7)</f>
        <v>0.1246104121303985</v>
      </c>
      <c r="DA83" s="174"/>
    </row>
    <row r="84" spans="1:105" ht="12" customHeight="1" x14ac:dyDescent="0.25">
      <c r="A84" s="202" t="s">
        <v>94</v>
      </c>
      <c r="B84" s="337">
        <f>IF(B$8=0,0,B$8/TEL_fec!B$8)</f>
        <v>0.67179973498493029</v>
      </c>
      <c r="C84" s="337">
        <f>IF(C$8=0,0,C$8/TEL_fec!C$8)</f>
        <v>0.67179973498493029</v>
      </c>
      <c r="D84" s="337">
        <f>IF(D$8=0,0,D$8/TEL_fec!D$8)</f>
        <v>0.67179973498493051</v>
      </c>
      <c r="E84" s="337">
        <f>IF(E$8=0,0,E$8/TEL_fec!E$8)</f>
        <v>0.6717997349849304</v>
      </c>
      <c r="F84" s="337">
        <f>IF(F$8=0,0,F$8/TEL_fec!F$8)</f>
        <v>0.6717997349849304</v>
      </c>
      <c r="G84" s="337">
        <f>IF(G$8=0,0,G$8/TEL_fec!G$8)</f>
        <v>0.6717997349849304</v>
      </c>
      <c r="H84" s="337">
        <f>IF(H$8=0,0,H$8/TEL_fec!H$8)</f>
        <v>0.67179973498493029</v>
      </c>
      <c r="I84" s="337">
        <f>IF(I$8=0,0,I$8/TEL_fec!I$8)</f>
        <v>0.6717997349849304</v>
      </c>
      <c r="J84" s="337">
        <f>IF(J$8=0,0,J$8/TEL_fec!J$8)</f>
        <v>0.67179973498493051</v>
      </c>
      <c r="K84" s="337">
        <f>IF(K$8=0,0,K$8/TEL_fec!K$8)</f>
        <v>0.67179973498493062</v>
      </c>
      <c r="L84" s="337">
        <f>IF(L$8=0,0,L$8/TEL_fec!L$8)</f>
        <v>0.67179973498493017</v>
      </c>
      <c r="M84" s="337">
        <f>IF(M$8=0,0,M$8/TEL_fec!M$8)</f>
        <v>0.67179973498493062</v>
      </c>
      <c r="N84" s="337">
        <f>IF(N$8=0,0,N$8/TEL_fec!N$8)</f>
        <v>0.6717997349849304</v>
      </c>
      <c r="O84" s="337">
        <f>IF(O$8=0,0,O$8/TEL_fec!O$8)</f>
        <v>0.67179973498493051</v>
      </c>
      <c r="P84" s="337">
        <f>IF(P$8=0,0,P$8/TEL_fec!P$8)</f>
        <v>0.67179973498493051</v>
      </c>
      <c r="Q84" s="337">
        <f>IF(Q$8=0,0,Q$8/TEL_fec!Q$8)</f>
        <v>0.67179973498493095</v>
      </c>
      <c r="R84" s="337">
        <f>IF(R$8=0,0,R$8/TEL_fec!R$8)</f>
        <v>0.67179973498493051</v>
      </c>
      <c r="S84" s="337">
        <f>IF(S$8=0,0,S$8/TEL_fec!S$8)</f>
        <v>0.67179973498493062</v>
      </c>
      <c r="T84" s="337">
        <f>IF(T$8=0,0,T$8/TEL_fec!T$8)</f>
        <v>0.6717997349849304</v>
      </c>
      <c r="U84" s="337">
        <f>IF(U$8=0,0,U$8/TEL_fec!U$8)</f>
        <v>0.67179973498493051</v>
      </c>
      <c r="V84" s="337">
        <f>IF(V$8=0,0,V$8/TEL_fec!V$8)</f>
        <v>0.67179973498493051</v>
      </c>
      <c r="W84" s="337">
        <f>IF(W$8=0,0,W$8/TEL_fec!W$8)</f>
        <v>0.67179973498493073</v>
      </c>
      <c r="DA84" s="174"/>
    </row>
    <row r="85" spans="1:105" ht="12" customHeight="1" x14ac:dyDescent="0.25">
      <c r="A85" s="202" t="s">
        <v>95</v>
      </c>
      <c r="B85" s="337">
        <f>IF(B$9=0,0,B$9/TEL_fec!B$9)</f>
        <v>0.48293341667499373</v>
      </c>
      <c r="C85" s="337">
        <f>IF(C$9=0,0,C$9/TEL_fec!C$9)</f>
        <v>0.4829334166749939</v>
      </c>
      <c r="D85" s="337">
        <f>IF(D$9=0,0,D$9/TEL_fec!D$9)</f>
        <v>0.4829334166749939</v>
      </c>
      <c r="E85" s="337">
        <f>IF(E$9=0,0,E$9/TEL_fec!E$9)</f>
        <v>0.48293341667499373</v>
      </c>
      <c r="F85" s="337">
        <f>IF(F$9=0,0,F$9/TEL_fec!F$9)</f>
        <v>0.48293341667499373</v>
      </c>
      <c r="G85" s="337">
        <f>IF(G$9=0,0,G$9/TEL_fec!G$9)</f>
        <v>0.48293341667499368</v>
      </c>
      <c r="H85" s="337">
        <f>IF(H$9=0,0,H$9/TEL_fec!H$9)</f>
        <v>0.48293341667499362</v>
      </c>
      <c r="I85" s="337">
        <f>IF(I$9=0,0,I$9/TEL_fec!I$9)</f>
        <v>0.48293341667499379</v>
      </c>
      <c r="J85" s="337">
        <f>IF(J$9=0,0,J$9/TEL_fec!J$9)</f>
        <v>0.48293341667499368</v>
      </c>
      <c r="K85" s="337">
        <f>IF(K$9=0,0,K$9/TEL_fec!K$9)</f>
        <v>0.48293341667499384</v>
      </c>
      <c r="L85" s="337">
        <f>IF(L$9=0,0,L$9/TEL_fec!L$9)</f>
        <v>0.48293341667499379</v>
      </c>
      <c r="M85" s="337">
        <f>IF(M$9=0,0,M$9/TEL_fec!M$9)</f>
        <v>0.48293341667499357</v>
      </c>
      <c r="N85" s="337">
        <f>IF(N$9=0,0,N$9/TEL_fec!N$9)</f>
        <v>0.48293341667499373</v>
      </c>
      <c r="O85" s="337">
        <f>IF(O$9=0,0,O$9/TEL_fec!O$9)</f>
        <v>0.48293341667499379</v>
      </c>
      <c r="P85" s="337">
        <f>IF(P$9=0,0,P$9/TEL_fec!P$9)</f>
        <v>0.48293341667499373</v>
      </c>
      <c r="Q85" s="337">
        <f>IF(Q$9=0,0,Q$9/TEL_fec!Q$9)</f>
        <v>0.48293341667499368</v>
      </c>
      <c r="R85" s="337">
        <f>IF(R$9=0,0,R$9/TEL_fec!R$9)</f>
        <v>0.48293341667499379</v>
      </c>
      <c r="S85" s="337">
        <f>IF(S$9=0,0,S$9/TEL_fec!S$9)</f>
        <v>0.48293341667499368</v>
      </c>
      <c r="T85" s="337">
        <f>IF(T$9=0,0,T$9/TEL_fec!T$9)</f>
        <v>0.48293341667499373</v>
      </c>
      <c r="U85" s="337">
        <f>IF(U$9=0,0,U$9/TEL_fec!U$9)</f>
        <v>0.48293341667499373</v>
      </c>
      <c r="V85" s="337">
        <f>IF(V$9=0,0,V$9/TEL_fec!V$9)</f>
        <v>0.4829334166749939</v>
      </c>
      <c r="W85" s="337">
        <f>IF(W$9=0,0,W$9/TEL_fec!W$9)</f>
        <v>0.48293341667499379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0.69161839150542981</v>
      </c>
      <c r="C86" s="338">
        <f>IF(C$10=0,0,C$10/TEL_fec!C$10)</f>
        <v>0.69192651106551883</v>
      </c>
      <c r="D86" s="338">
        <f>IF(D$10=0,0,D$10/TEL_fec!D$10)</f>
        <v>0.68845510133436361</v>
      </c>
      <c r="E86" s="338">
        <f>IF(E$10=0,0,E$10/TEL_fec!E$10)</f>
        <v>0.68497707500959926</v>
      </c>
      <c r="F86" s="338">
        <f>IF(F$10=0,0,F$10/TEL_fec!F$10)</f>
        <v>0.6853904637926439</v>
      </c>
      <c r="G86" s="338">
        <f>IF(G$10=0,0,G$10/TEL_fec!G$10)</f>
        <v>0.685002231501321</v>
      </c>
      <c r="H86" s="338">
        <f>IF(H$10=0,0,H$10/TEL_fec!H$10)</f>
        <v>0.68675991667386482</v>
      </c>
      <c r="I86" s="338">
        <f>IF(I$10=0,0,I$10/TEL_fec!I$10)</f>
        <v>0.69461142669673737</v>
      </c>
      <c r="J86" s="338">
        <f>IF(J$10=0,0,J$10/TEL_fec!J$10)</f>
        <v>0.69881408939622236</v>
      </c>
      <c r="K86" s="338">
        <f>IF(K$10=0,0,K$10/TEL_fec!K$10)</f>
        <v>0.69426809904586506</v>
      </c>
      <c r="L86" s="338">
        <f>IF(L$10=0,0,L$10/TEL_fec!L$10)</f>
        <v>0.69875301544159396</v>
      </c>
      <c r="M86" s="338">
        <f>IF(M$10=0,0,M$10/TEL_fec!M$10)</f>
        <v>0.70723801506281392</v>
      </c>
      <c r="N86" s="338">
        <f>IF(N$10=0,0,N$10/TEL_fec!N$10)</f>
        <v>0.6975874887611494</v>
      </c>
      <c r="O86" s="338">
        <f>IF(O$10=0,0,O$10/TEL_fec!O$10)</f>
        <v>0.69665172706842582</v>
      </c>
      <c r="P86" s="338">
        <f>IF(P$10=0,0,P$10/TEL_fec!P$10)</f>
        <v>0.69663686647052758</v>
      </c>
      <c r="Q86" s="338">
        <f>IF(Q$10=0,0,Q$10/TEL_fec!Q$10)</f>
        <v>0.69932840340998748</v>
      </c>
      <c r="R86" s="338">
        <f>IF(R$10=0,0,R$10/TEL_fec!R$10)</f>
        <v>0.69900345363228999</v>
      </c>
      <c r="S86" s="338">
        <f>IF(S$10=0,0,S$10/TEL_fec!S$10)</f>
        <v>0.69335624716202637</v>
      </c>
      <c r="T86" s="338">
        <f>IF(T$10=0,0,T$10/TEL_fec!T$10)</f>
        <v>0.69583714238221184</v>
      </c>
      <c r="U86" s="338">
        <f>IF(U$10=0,0,U$10/TEL_fec!U$10)</f>
        <v>0.69931996119331252</v>
      </c>
      <c r="V86" s="338">
        <f>IF(V$10=0,0,V$10/TEL_fec!V$10)</f>
        <v>0.69348435442761081</v>
      </c>
      <c r="W86" s="338">
        <f>IF(W$10=0,0,W$10/TEL_fec!W$10)</f>
        <v>0.69892449094575981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0.52875485930634181</v>
      </c>
      <c r="C87" s="351">
        <f>IF(C$16=0,0,C$16/TEL_fec!C$16)</f>
        <v>0.53080880144134879</v>
      </c>
      <c r="D87" s="351">
        <f>IF(D$16=0,0,D$16/TEL_fec!D$16)</f>
        <v>0.52794412576185457</v>
      </c>
      <c r="E87" s="351">
        <f>IF(E$16=0,0,E$16/TEL_fec!E$16)</f>
        <v>0.52773859708459425</v>
      </c>
      <c r="F87" s="351">
        <f>IF(F$16=0,0,F$16/TEL_fec!F$16)</f>
        <v>0.53293995563562746</v>
      </c>
      <c r="G87" s="351">
        <f>IF(G$16=0,0,G$16/TEL_fec!G$16)</f>
        <v>0.53544854593147384</v>
      </c>
      <c r="H87" s="351">
        <f>IF(H$16=0,0,H$16/TEL_fec!H$16)</f>
        <v>0.5364884439070714</v>
      </c>
      <c r="I87" s="351">
        <f>IF(I$16=0,0,I$16/TEL_fec!I$16)</f>
        <v>0.53312679013900799</v>
      </c>
      <c r="J87" s="351">
        <f>IF(J$16=0,0,J$16/TEL_fec!J$16)</f>
        <v>0.53183410716219315</v>
      </c>
      <c r="K87" s="351">
        <f>IF(K$16=0,0,K$16/TEL_fec!K$16)</f>
        <v>0.53687246601378547</v>
      </c>
      <c r="L87" s="351">
        <f>IF(L$16=0,0,L$16/TEL_fec!L$16)</f>
        <v>0.54039411719924191</v>
      </c>
      <c r="M87" s="351">
        <f>IF(M$16=0,0,M$16/TEL_fec!M$16)</f>
        <v>0.54763322439500162</v>
      </c>
      <c r="N87" s="351">
        <f>IF(N$16=0,0,N$16/TEL_fec!N$16)</f>
        <v>0.54160309878730362</v>
      </c>
      <c r="O87" s="351">
        <f>IF(O$16=0,0,O$16/TEL_fec!O$16)</f>
        <v>0.54191530270036969</v>
      </c>
      <c r="P87" s="351">
        <f>IF(P$16=0,0,P$16/TEL_fec!P$16)</f>
        <v>0.54319378298357779</v>
      </c>
      <c r="Q87" s="351">
        <f>IF(Q$16=0,0,Q$16/TEL_fec!Q$16)</f>
        <v>0.54107303987901778</v>
      </c>
      <c r="R87" s="351">
        <f>IF(R$16=0,0,R$16/TEL_fec!R$16)</f>
        <v>0.54017651810926803</v>
      </c>
      <c r="S87" s="351">
        <f>IF(S$16=0,0,S$16/TEL_fec!S$16)</f>
        <v>0.54332077540621582</v>
      </c>
      <c r="T87" s="351">
        <f>IF(T$16=0,0,T$16/TEL_fec!T$16)</f>
        <v>0.54232280071750949</v>
      </c>
      <c r="U87" s="351">
        <f>IF(U$16=0,0,U$16/TEL_fec!U$16)</f>
        <v>0.5438702969382152</v>
      </c>
      <c r="V87" s="351">
        <f>IF(V$16=0,0,V$16/TEL_fec!V$16)</f>
        <v>0.54416278848829003</v>
      </c>
      <c r="W87" s="351">
        <f>IF(W$16=0,0,W$16/TEL_fec!W$16)</f>
        <v>0.54436613754683172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0.46774468323253288</v>
      </c>
      <c r="C88" s="351">
        <f>IF(C$27=0,0,C$27/TEL_fec!C$27)</f>
        <v>0.46956163204426998</v>
      </c>
      <c r="D88" s="351">
        <f>IF(D$27=0,0,D$27/TEL_fec!D$27)</f>
        <v>0.46702749586625592</v>
      </c>
      <c r="E88" s="351">
        <f>IF(E$27=0,0,E$27/TEL_fec!E$27)</f>
        <v>0.46684568203637167</v>
      </c>
      <c r="F88" s="351">
        <f>IF(F$27=0,0,F$27/TEL_fec!F$27)</f>
        <v>0.47144688383151651</v>
      </c>
      <c r="G88" s="351">
        <f>IF(G$27=0,0,G$27/TEL_fec!G$27)</f>
        <v>0.47366602140091912</v>
      </c>
      <c r="H88" s="351">
        <f>IF(H$27=0,0,H$27/TEL_fec!H$27)</f>
        <v>0.47458593114856312</v>
      </c>
      <c r="I88" s="351">
        <f>IF(I$27=0,0,I$27/TEL_fec!I$27)</f>
        <v>0.47161216050758398</v>
      </c>
      <c r="J88" s="351">
        <f>IF(J$27=0,0,J$27/TEL_fec!J$27)</f>
        <v>0.47046863325886307</v>
      </c>
      <c r="K88" s="351">
        <f>IF(K$27=0,0,K$27/TEL_fec!K$27)</f>
        <v>0.47492564301219475</v>
      </c>
      <c r="L88" s="351">
        <f>IF(L$27=0,0,L$27/TEL_fec!L$27)</f>
        <v>0.47804094983009865</v>
      </c>
      <c r="M88" s="351">
        <f>IF(M$27=0,0,M$27/TEL_fec!M$27)</f>
        <v>0.48444477542634762</v>
      </c>
      <c r="N88" s="351">
        <f>IF(N$27=0,0,N$27/TEL_fec!N$27)</f>
        <v>0.47911043354261479</v>
      </c>
      <c r="O88" s="351">
        <f>IF(O$27=0,0,O$27/TEL_fec!O$27)</f>
        <v>0.4793866139272499</v>
      </c>
      <c r="P88" s="351">
        <f>IF(P$27=0,0,P$27/TEL_fec!P$27)</f>
        <v>0.48051757725470318</v>
      </c>
      <c r="Q88" s="351">
        <f>IF(Q$27=0,0,Q$27/TEL_fec!Q$27)</f>
        <v>0.47864153527759251</v>
      </c>
      <c r="R88" s="351">
        <f>IF(R$27=0,0,R$27/TEL_fec!R$27)</f>
        <v>0.47784845832742939</v>
      </c>
      <c r="S88" s="351">
        <f>IF(S$27=0,0,S$27/TEL_fec!S$27)</f>
        <v>0.48062991670549865</v>
      </c>
      <c r="T88" s="351">
        <f>IF(T$27=0,0,T$27/TEL_fec!T$27)</f>
        <v>0.47974709294241208</v>
      </c>
      <c r="U88" s="351">
        <f>IF(U$27=0,0,U$27/TEL_fec!U$27)</f>
        <v>0.48111603190688246</v>
      </c>
      <c r="V88" s="351">
        <f>IF(V$27=0,0,V$27/TEL_fec!V$27)</f>
        <v>0.48137477443194893</v>
      </c>
      <c r="W88" s="351">
        <f>IF(W$27=0,0,W$27/TEL_fec!W$27)</f>
        <v>0.48155466013758186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0.59282727977901883</v>
      </c>
      <c r="C89" s="351">
        <f>IF(C$38=0,0,C$38/TEL_fec!C$38)</f>
        <v>0.59282727977901895</v>
      </c>
      <c r="D89" s="351">
        <f>IF(D$38=0,0,D$38/TEL_fec!D$38)</f>
        <v>0.59282727977901883</v>
      </c>
      <c r="E89" s="351">
        <f>IF(E$38=0,0,E$38/TEL_fec!E$38)</f>
        <v>0.59282727977901883</v>
      </c>
      <c r="F89" s="351">
        <f>IF(F$38=0,0,F$38/TEL_fec!F$38)</f>
        <v>0.59282727977901883</v>
      </c>
      <c r="G89" s="351">
        <f>IF(G$38=0,0,G$38/TEL_fec!G$38)</f>
        <v>0.59282727977901906</v>
      </c>
      <c r="H89" s="351">
        <f>IF(H$38=0,0,H$38/TEL_fec!H$38)</f>
        <v>0.59282727977901906</v>
      </c>
      <c r="I89" s="351">
        <f>IF(I$38=0,0,I$38/TEL_fec!I$38)</f>
        <v>0.59282727977901895</v>
      </c>
      <c r="J89" s="351">
        <f>IF(J$38=0,0,J$38/TEL_fec!J$38)</f>
        <v>0.59282727977901872</v>
      </c>
      <c r="K89" s="351">
        <f>IF(K$38=0,0,K$38/TEL_fec!K$38)</f>
        <v>0.59282727977901872</v>
      </c>
      <c r="L89" s="351">
        <f>IF(L$38=0,0,L$38/TEL_fec!L$38)</f>
        <v>0.59282727977901895</v>
      </c>
      <c r="M89" s="351">
        <f>IF(M$38=0,0,M$38/TEL_fec!M$38)</f>
        <v>0.59282727977901872</v>
      </c>
      <c r="N89" s="351">
        <f>IF(N$38=0,0,N$38/TEL_fec!N$38)</f>
        <v>0.59282727977901906</v>
      </c>
      <c r="O89" s="351">
        <f>IF(O$38=0,0,O$38/TEL_fec!O$38)</f>
        <v>0.59282727977901906</v>
      </c>
      <c r="P89" s="351">
        <f>IF(P$38=0,0,P$38/TEL_fec!P$38)</f>
        <v>0.59282727977901883</v>
      </c>
      <c r="Q89" s="351">
        <f>IF(Q$38=0,0,Q$38/TEL_fec!Q$38)</f>
        <v>0.59282727977901895</v>
      </c>
      <c r="R89" s="351">
        <f>IF(R$38=0,0,R$38/TEL_fec!R$38)</f>
        <v>0.59282727977901883</v>
      </c>
      <c r="S89" s="351">
        <f>IF(S$38=0,0,S$38/TEL_fec!S$38)</f>
        <v>0.59282727977901895</v>
      </c>
      <c r="T89" s="351">
        <f>IF(T$38=0,0,T$38/TEL_fec!T$38)</f>
        <v>0.59282727977901883</v>
      </c>
      <c r="U89" s="351">
        <f>IF(U$38=0,0,U$38/TEL_fec!U$38)</f>
        <v>0.59282727977901883</v>
      </c>
      <c r="V89" s="351">
        <f>IF(V$38=0,0,V$38/TEL_fec!V$38)</f>
        <v>0.59282727977901895</v>
      </c>
      <c r="W89" s="351">
        <f>IF(W$38=0,0,W$38/TEL_fec!W$38)</f>
        <v>0.59282727977901883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0.40699748829132298</v>
      </c>
      <c r="C90" s="351">
        <f>IF(C$39=0,0,C$39/TEL_fec!C$39)</f>
        <v>0.40796512852868871</v>
      </c>
      <c r="D90" s="351">
        <f>IF(D$39=0,0,D$39/TEL_fec!D$39)</f>
        <v>0.40602597298144083</v>
      </c>
      <c r="E90" s="351">
        <f>IF(E$39=0,0,E$39/TEL_fec!E$39)</f>
        <v>0.40505703131215098</v>
      </c>
      <c r="F90" s="351">
        <f>IF(F$39=0,0,F$39/TEL_fec!F$39)</f>
        <v>0.40618484068546246</v>
      </c>
      <c r="G90" s="351">
        <f>IF(G$39=0,0,G$39/TEL_fec!G$39)</f>
        <v>0.40703067070261273</v>
      </c>
      <c r="H90" s="351">
        <f>IF(H$39=0,0,H$39/TEL_fec!H$39)</f>
        <v>0.40803438450136625</v>
      </c>
      <c r="I90" s="351">
        <f>IF(I$39=0,0,I$39/TEL_fec!I$39)</f>
        <v>0.40854866106164511</v>
      </c>
      <c r="J90" s="351">
        <f>IF(J$39=0,0,J$39/TEL_fec!J$39)</f>
        <v>0.40865770013582003</v>
      </c>
      <c r="K90" s="351">
        <f>IF(K$39=0,0,K$39/TEL_fec!K$39)</f>
        <v>0.41022658997732875</v>
      </c>
      <c r="L90" s="351">
        <f>IF(L$39=0,0,L$39/TEL_fec!L$39)</f>
        <v>0.4119902053464779</v>
      </c>
      <c r="M90" s="351">
        <f>IF(M$39=0,0,M$39/TEL_fec!M$39)</f>
        <v>0.41520432107782784</v>
      </c>
      <c r="N90" s="351">
        <f>IF(N$39=0,0,N$39/TEL_fec!N$39)</f>
        <v>0.41197891458437003</v>
      </c>
      <c r="O90" s="351">
        <f>IF(O$39=0,0,O$39/TEL_fec!O$39)</f>
        <v>0.41201436360645277</v>
      </c>
      <c r="P90" s="351">
        <f>IF(P$39=0,0,P$39/TEL_fec!P$39)</f>
        <v>0.41243100399940819</v>
      </c>
      <c r="Q90" s="351">
        <f>IF(Q$39=0,0,Q$39/TEL_fec!Q$39)</f>
        <v>0.41224821589965277</v>
      </c>
      <c r="R90" s="351">
        <f>IF(R$39=0,0,R$39/TEL_fec!R$39)</f>
        <v>0.41184096674686521</v>
      </c>
      <c r="S90" s="351">
        <f>IF(S$39=0,0,S$39/TEL_fec!S$39)</f>
        <v>0.41202127720039083</v>
      </c>
      <c r="T90" s="351">
        <f>IF(T$39=0,0,T$39/TEL_fec!T$39)</f>
        <v>0.41203472932545998</v>
      </c>
      <c r="U90" s="351">
        <f>IF(U$39=0,0,U$39/TEL_fec!U$39)</f>
        <v>0.41310218853694453</v>
      </c>
      <c r="V90" s="351">
        <f>IF(V$39=0,0,V$39/TEL_fec!V$39)</f>
        <v>0.41275866267756839</v>
      </c>
      <c r="W90" s="351">
        <f>IF(W$39=0,0,W$39/TEL_fec!W$39)</f>
        <v>0.41359455901849923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0.46900082759330647</v>
      </c>
      <c r="C91" s="339">
        <f>IF(C$59=0,0,C$59/TEL_fec!C$59)</f>
        <v>0.46900082759330669</v>
      </c>
      <c r="D91" s="339">
        <f>IF(D$59=0,0,D$59/TEL_fec!D$59)</f>
        <v>0.46900082759330652</v>
      </c>
      <c r="E91" s="339">
        <f>IF(E$59=0,0,E$59/TEL_fec!E$59)</f>
        <v>0.46900082759330664</v>
      </c>
      <c r="F91" s="339">
        <f>IF(F$59=0,0,F$59/TEL_fec!F$59)</f>
        <v>0.46900082759330675</v>
      </c>
      <c r="G91" s="339">
        <f>IF(G$59=0,0,G$59/TEL_fec!G$59)</f>
        <v>0.46900082759330658</v>
      </c>
      <c r="H91" s="339">
        <f>IF(H$59=0,0,H$59/TEL_fec!H$59)</f>
        <v>0.46900082759330669</v>
      </c>
      <c r="I91" s="339">
        <f>IF(I$59=0,0,I$59/TEL_fec!I$59)</f>
        <v>0.46900082759330652</v>
      </c>
      <c r="J91" s="339">
        <f>IF(J$59=0,0,J$59/TEL_fec!J$59)</f>
        <v>0.46900082759330658</v>
      </c>
      <c r="K91" s="339">
        <f>IF(K$59=0,0,K$59/TEL_fec!K$59)</f>
        <v>0.46900082759330658</v>
      </c>
      <c r="L91" s="339">
        <f>IF(L$59=0,0,L$59/TEL_fec!L$59)</f>
        <v>0.46900082759330641</v>
      </c>
      <c r="M91" s="339">
        <f>IF(M$59=0,0,M$59/TEL_fec!M$59)</f>
        <v>0.46900082759330675</v>
      </c>
      <c r="N91" s="339">
        <f>IF(N$59=0,0,N$59/TEL_fec!N$59)</f>
        <v>0.46900082759330647</v>
      </c>
      <c r="O91" s="339">
        <f>IF(O$59=0,0,O$59/TEL_fec!O$59)</f>
        <v>0.46900082759330658</v>
      </c>
      <c r="P91" s="339">
        <f>IF(P$59=0,0,P$59/TEL_fec!P$59)</f>
        <v>0.46900082759330641</v>
      </c>
      <c r="Q91" s="339">
        <f>IF(Q$59=0,0,Q$59/TEL_fec!Q$59)</f>
        <v>0.46900082759330652</v>
      </c>
      <c r="R91" s="339">
        <f>IF(R$59=0,0,R$59/TEL_fec!R$59)</f>
        <v>0.46900082759330652</v>
      </c>
      <c r="S91" s="339">
        <f>IF(S$59=0,0,S$59/TEL_fec!S$59)</f>
        <v>0.46900082759330652</v>
      </c>
      <c r="T91" s="339">
        <f>IF(T$59=0,0,T$59/TEL_fec!T$59)</f>
        <v>0.46900082759330658</v>
      </c>
      <c r="U91" s="339">
        <f>IF(U$59=0,0,U$59/TEL_fec!U$59)</f>
        <v>0.46900082759330669</v>
      </c>
      <c r="V91" s="339">
        <f>IF(V$59=0,0,V$59/TEL_fec!V$59)</f>
        <v>0.46900082759330652</v>
      </c>
      <c r="W91" s="339">
        <f>IF(W$59=0,0,W$59/TEL_fec!W$59)</f>
        <v>0.46900082759330664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IT: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4384.5984138783106</v>
      </c>
      <c r="C5" s="225">
        <v>4280.1761681232529</v>
      </c>
      <c r="D5" s="225">
        <v>4511.8913158961604</v>
      </c>
      <c r="E5" s="225">
        <v>4650.5455815587538</v>
      </c>
      <c r="F5" s="225">
        <v>4119.0385672776874</v>
      </c>
      <c r="G5" s="225">
        <v>3792.3779120378181</v>
      </c>
      <c r="H5" s="225">
        <v>3539.0884489181499</v>
      </c>
      <c r="I5" s="225">
        <v>2844.786601438092</v>
      </c>
      <c r="J5" s="225">
        <v>2406.520966678675</v>
      </c>
      <c r="K5" s="225">
        <v>2046.0985063186281</v>
      </c>
      <c r="L5" s="225">
        <v>1856.388855597985</v>
      </c>
      <c r="M5" s="225">
        <v>1493.7734833188711</v>
      </c>
      <c r="N5" s="225">
        <v>1671.343665837921</v>
      </c>
      <c r="O5" s="225">
        <v>1628.5275881979171</v>
      </c>
      <c r="P5" s="225">
        <v>1564.551837718036</v>
      </c>
      <c r="Q5" s="225">
        <v>1523.581651798333</v>
      </c>
      <c r="R5" s="225">
        <v>1525.5086371182849</v>
      </c>
      <c r="S5" s="225">
        <v>1647.823226038812</v>
      </c>
      <c r="T5" s="225">
        <v>1583.3689784120329</v>
      </c>
      <c r="U5" s="225">
        <v>1523.1724393945781</v>
      </c>
      <c r="V5" s="225">
        <v>1442.6044929917259</v>
      </c>
      <c r="W5" s="225">
        <v>1422.972530278442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521.23338875047091</v>
      </c>
      <c r="C10" s="262">
        <v>513.63382236020175</v>
      </c>
      <c r="D10" s="262">
        <v>545.2194964689653</v>
      </c>
      <c r="E10" s="262">
        <v>574.75099522577011</v>
      </c>
      <c r="F10" s="262">
        <v>537.25467983813974</v>
      </c>
      <c r="G10" s="262">
        <v>505.63769931617043</v>
      </c>
      <c r="H10" s="262">
        <v>467.80306814018422</v>
      </c>
      <c r="I10" s="262">
        <v>348.96854253230282</v>
      </c>
      <c r="J10" s="262">
        <v>286.0971559657757</v>
      </c>
      <c r="K10" s="262">
        <v>255.97745878918059</v>
      </c>
      <c r="L10" s="262">
        <v>232.84233260887891</v>
      </c>
      <c r="M10" s="262">
        <v>188.6298224634877</v>
      </c>
      <c r="N10" s="262">
        <v>214.1247601566059</v>
      </c>
      <c r="O10" s="262">
        <v>210.15877691953389</v>
      </c>
      <c r="P10" s="262">
        <v>204.50208255664879</v>
      </c>
      <c r="Q10" s="262">
        <v>192.0044515291338</v>
      </c>
      <c r="R10" s="262">
        <v>191.44726957584319</v>
      </c>
      <c r="S10" s="262">
        <v>219.12599909835049</v>
      </c>
      <c r="T10" s="262">
        <v>205.4587121422318</v>
      </c>
      <c r="U10" s="262">
        <v>195.20967713300499</v>
      </c>
      <c r="V10" s="262">
        <v>188.7827878143238</v>
      </c>
      <c r="W10" s="262">
        <v>181.79139019905969</v>
      </c>
      <c r="DA10" s="68" t="s">
        <v>2820</v>
      </c>
    </row>
    <row r="11" spans="1:105" ht="12" customHeight="1" x14ac:dyDescent="0.25">
      <c r="A11" s="37" t="s">
        <v>160</v>
      </c>
      <c r="B11" s="228">
        <v>23.496261039178769</v>
      </c>
      <c r="C11" s="228">
        <v>29.255211869253909</v>
      </c>
      <c r="D11" s="228">
        <v>30.307701302653999</v>
      </c>
      <c r="E11" s="228">
        <v>37.345119023201242</v>
      </c>
      <c r="F11" s="228">
        <v>28.10690902642094</v>
      </c>
      <c r="G11" s="228">
        <v>25.969611210031658</v>
      </c>
      <c r="H11" s="228">
        <v>21.054767122038012</v>
      </c>
      <c r="I11" s="228">
        <v>22.741801854424121</v>
      </c>
      <c r="J11" s="228">
        <v>19.678542394955731</v>
      </c>
      <c r="K11" s="228">
        <v>16.086293401854569</v>
      </c>
      <c r="L11" s="228">
        <v>18.591664963566089</v>
      </c>
      <c r="M11" s="228">
        <v>11.11091609002767</v>
      </c>
      <c r="N11" s="228">
        <v>8.7576489754222422</v>
      </c>
      <c r="O11" s="228">
        <v>10.10092560724568</v>
      </c>
      <c r="P11" s="228">
        <v>11.36049277981466</v>
      </c>
      <c r="Q11" s="228">
        <v>11.6862117326532</v>
      </c>
      <c r="R11" s="228">
        <v>10.963692165308171</v>
      </c>
      <c r="S11" s="228">
        <v>10.579780617817139</v>
      </c>
      <c r="T11" s="228">
        <v>9.1583462979234227</v>
      </c>
      <c r="U11" s="228">
        <v>8.3998283753087524</v>
      </c>
      <c r="V11" s="228">
        <v>7.6750971455822601</v>
      </c>
      <c r="W11" s="228">
        <v>11.85624180936502</v>
      </c>
      <c r="DA11" s="69" t="s">
        <v>2821</v>
      </c>
    </row>
    <row r="12" spans="1:105" ht="12" customHeight="1" x14ac:dyDescent="0.25">
      <c r="A12" s="37" t="s">
        <v>162</v>
      </c>
      <c r="B12" s="228">
        <v>497.73712771129209</v>
      </c>
      <c r="C12" s="228">
        <v>484.37861049094789</v>
      </c>
      <c r="D12" s="228">
        <v>514.91179516631132</v>
      </c>
      <c r="E12" s="228">
        <v>537.40587620256883</v>
      </c>
      <c r="F12" s="228">
        <v>509.14777081171877</v>
      </c>
      <c r="G12" s="228">
        <v>479.66808810613878</v>
      </c>
      <c r="H12" s="228">
        <v>446.74830101814621</v>
      </c>
      <c r="I12" s="228">
        <v>326.22674067787858</v>
      </c>
      <c r="J12" s="228">
        <v>266.41861357082001</v>
      </c>
      <c r="K12" s="228">
        <v>239.891165387326</v>
      </c>
      <c r="L12" s="228">
        <v>214.2506676453128</v>
      </c>
      <c r="M12" s="228">
        <v>177.51890637346011</v>
      </c>
      <c r="N12" s="228">
        <v>205.3671111811837</v>
      </c>
      <c r="O12" s="228">
        <v>200.05785131228819</v>
      </c>
      <c r="P12" s="228">
        <v>193.14158977683419</v>
      </c>
      <c r="Q12" s="228">
        <v>180.31823979648061</v>
      </c>
      <c r="R12" s="228">
        <v>180.48357741053499</v>
      </c>
      <c r="S12" s="228">
        <v>208.5462184805333</v>
      </c>
      <c r="T12" s="228">
        <v>196.3003658443084</v>
      </c>
      <c r="U12" s="228">
        <v>186.80984875769619</v>
      </c>
      <c r="V12" s="228">
        <v>181.1076906687415</v>
      </c>
      <c r="W12" s="228">
        <v>169.93514838969469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317.53685138037042</v>
      </c>
      <c r="C16" s="263">
        <v>309.57882293942879</v>
      </c>
      <c r="D16" s="263">
        <v>326.02782077483812</v>
      </c>
      <c r="E16" s="263">
        <v>334.99681531503978</v>
      </c>
      <c r="F16" s="263">
        <v>292.05760020411032</v>
      </c>
      <c r="G16" s="263">
        <v>267.79233408558258</v>
      </c>
      <c r="H16" s="263">
        <v>250.574446125918</v>
      </c>
      <c r="I16" s="263">
        <v>203.40156161369029</v>
      </c>
      <c r="J16" s="263">
        <v>172.53867822750911</v>
      </c>
      <c r="K16" s="263">
        <v>146.35018185594831</v>
      </c>
      <c r="L16" s="263">
        <v>132.27854012277811</v>
      </c>
      <c r="M16" s="263">
        <v>106.09092319356181</v>
      </c>
      <c r="N16" s="263">
        <v>118.65405697479601</v>
      </c>
      <c r="O16" s="263">
        <v>115.506102900729</v>
      </c>
      <c r="P16" s="263">
        <v>110.6061847015592</v>
      </c>
      <c r="Q16" s="263">
        <v>108.49562974714649</v>
      </c>
      <c r="R16" s="263">
        <v>108.6895816319965</v>
      </c>
      <c r="S16" s="263">
        <v>116.3688310220425</v>
      </c>
      <c r="T16" s="263">
        <v>112.21218632208689</v>
      </c>
      <c r="U16" s="263">
        <v>108.1577337837433</v>
      </c>
      <c r="V16" s="263">
        <v>102.72837360098031</v>
      </c>
      <c r="W16" s="263">
        <v>101.49822521704419</v>
      </c>
      <c r="DA16" s="70" t="s">
        <v>2826</v>
      </c>
    </row>
    <row r="17" spans="1:105" ht="12" customHeight="1" x14ac:dyDescent="0.25">
      <c r="A17" s="46" t="s">
        <v>30</v>
      </c>
      <c r="B17" s="231">
        <v>2.6294252416455381</v>
      </c>
      <c r="C17" s="231">
        <v>2.2774991116301919</v>
      </c>
      <c r="D17" s="231">
        <v>0.2057574590327029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3.6593440671922499</v>
      </c>
      <c r="U17" s="231">
        <v>4.0852640737168162</v>
      </c>
      <c r="V17" s="231">
        <v>2.4516590685872548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9.7813664580781907</v>
      </c>
      <c r="C19" s="231">
        <v>10.019940470133101</v>
      </c>
      <c r="D19" s="231">
        <v>8.8270890805437432</v>
      </c>
      <c r="E19" s="231">
        <v>8.8270890805455089</v>
      </c>
      <c r="F19" s="231">
        <v>7.5736707504674481</v>
      </c>
      <c r="G19" s="231">
        <v>6.8583314822506818</v>
      </c>
      <c r="H19" s="231">
        <v>6.3939253514737011</v>
      </c>
      <c r="I19" s="231">
        <v>4.4945120537668251</v>
      </c>
      <c r="J19" s="231">
        <v>3.0703935641206939</v>
      </c>
      <c r="K19" s="231">
        <v>2.847595909593204</v>
      </c>
      <c r="L19" s="231">
        <v>3.5473485317357532</v>
      </c>
      <c r="M19" s="231">
        <v>3.3032040826592071</v>
      </c>
      <c r="N19" s="231">
        <v>3.0724728061004511</v>
      </c>
      <c r="O19" s="231">
        <v>2.600141648097456</v>
      </c>
      <c r="P19" s="231">
        <v>1.888429817047097</v>
      </c>
      <c r="Q19" s="231">
        <v>1.6554991705786859</v>
      </c>
      <c r="R19" s="231">
        <v>2.128343932207903</v>
      </c>
      <c r="S19" s="231">
        <v>2.127777294583924</v>
      </c>
      <c r="T19" s="231">
        <v>2.1273982057611791</v>
      </c>
      <c r="U19" s="231">
        <v>2.2205696582711991</v>
      </c>
      <c r="V19" s="231">
        <v>1.787190324197006</v>
      </c>
      <c r="W19" s="231">
        <v>1.442677648092463</v>
      </c>
      <c r="DA19" s="73" t="s">
        <v>2829</v>
      </c>
    </row>
    <row r="20" spans="1:105" ht="12" customHeight="1" x14ac:dyDescent="0.25">
      <c r="A20" s="46" t="s">
        <v>160</v>
      </c>
      <c r="B20" s="231">
        <v>10.00356246910397</v>
      </c>
      <c r="C20" s="231">
        <v>12.90310825074063</v>
      </c>
      <c r="D20" s="231">
        <v>12.55713614607642</v>
      </c>
      <c r="E20" s="231">
        <v>15.092136333430711</v>
      </c>
      <c r="F20" s="231">
        <v>11.092606137311609</v>
      </c>
      <c r="G20" s="231">
        <v>10.486576143031071</v>
      </c>
      <c r="H20" s="231">
        <v>8.8413624525153214</v>
      </c>
      <c r="I20" s="231">
        <v>9.7232299081437876</v>
      </c>
      <c r="J20" s="231">
        <v>8.4161864397529431</v>
      </c>
      <c r="K20" s="231">
        <v>7.4592715683455539</v>
      </c>
      <c r="L20" s="231">
        <v>9.030001105473783</v>
      </c>
      <c r="M20" s="231">
        <v>6.0248868976948149</v>
      </c>
      <c r="N20" s="231">
        <v>4.1704912277727866</v>
      </c>
      <c r="O20" s="231">
        <v>4.8328530684789266</v>
      </c>
      <c r="P20" s="231">
        <v>5.4939919284763086</v>
      </c>
      <c r="Q20" s="231">
        <v>5.7350681012888023</v>
      </c>
      <c r="R20" s="231">
        <v>5.2791171162404691</v>
      </c>
      <c r="S20" s="231">
        <v>5.0518757183316492</v>
      </c>
      <c r="T20" s="231">
        <v>4.3955302943051402</v>
      </c>
      <c r="U20" s="231">
        <v>4.208701876606507</v>
      </c>
      <c r="V20" s="231">
        <v>3.9078390825679721</v>
      </c>
      <c r="W20" s="231">
        <v>6.2497846334508758</v>
      </c>
      <c r="DA20" s="73" t="s">
        <v>2830</v>
      </c>
    </row>
    <row r="21" spans="1:105" ht="12" customHeight="1" x14ac:dyDescent="0.25">
      <c r="A21" s="46" t="s">
        <v>70</v>
      </c>
      <c r="B21" s="231">
        <v>83.210293735856368</v>
      </c>
      <c r="C21" s="231">
        <v>70.741481996684939</v>
      </c>
      <c r="D21" s="231">
        <v>91.098744815299057</v>
      </c>
      <c r="E21" s="231">
        <v>93.897863013672691</v>
      </c>
      <c r="F21" s="231">
        <v>72.452270146322476</v>
      </c>
      <c r="G21" s="231">
        <v>56.756581856353797</v>
      </c>
      <c r="H21" s="231">
        <v>47.739664513587122</v>
      </c>
      <c r="I21" s="231">
        <v>49.705970794418803</v>
      </c>
      <c r="J21" s="231">
        <v>47.109272691634999</v>
      </c>
      <c r="K21" s="231">
        <v>24.80492621926426</v>
      </c>
      <c r="L21" s="231">
        <v>15.63930202764654</v>
      </c>
      <c r="M21" s="231">
        <v>0.50332269693093223</v>
      </c>
      <c r="N21" s="231">
        <v>13.6129580695864</v>
      </c>
      <c r="O21" s="231">
        <v>12.354137647992641</v>
      </c>
      <c r="P21" s="231">
        <v>9.8195105302601497</v>
      </c>
      <c r="Q21" s="231">
        <v>12.612965224654101</v>
      </c>
      <c r="R21" s="231">
        <v>14.37764275415943</v>
      </c>
      <c r="S21" s="231">
        <v>9.6077580014721491</v>
      </c>
      <c r="T21" s="231">
        <v>7.8159392245703474</v>
      </c>
      <c r="U21" s="231">
        <v>4.0428380361008296</v>
      </c>
      <c r="V21" s="231">
        <v>2.369209071652647</v>
      </c>
      <c r="W21" s="231">
        <v>4.2277924313728548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211.91220347568631</v>
      </c>
      <c r="C23" s="231">
        <v>213.63679311024001</v>
      </c>
      <c r="D23" s="231">
        <v>213.33909327388611</v>
      </c>
      <c r="E23" s="231">
        <v>217.1797268873909</v>
      </c>
      <c r="F23" s="231">
        <v>200.93905317000869</v>
      </c>
      <c r="G23" s="231">
        <v>193.69084460394711</v>
      </c>
      <c r="H23" s="231">
        <v>187.59949380834189</v>
      </c>
      <c r="I23" s="231">
        <v>139.4778488573609</v>
      </c>
      <c r="J23" s="231">
        <v>113.9428255320004</v>
      </c>
      <c r="K23" s="231">
        <v>111.23838815874529</v>
      </c>
      <c r="L23" s="231">
        <v>104.061888457922</v>
      </c>
      <c r="M23" s="231">
        <v>96.259509516276893</v>
      </c>
      <c r="N23" s="231">
        <v>97.798134871336387</v>
      </c>
      <c r="O23" s="231">
        <v>95.718970536159972</v>
      </c>
      <c r="P23" s="231">
        <v>93.404252425775624</v>
      </c>
      <c r="Q23" s="231">
        <v>88.492097250624909</v>
      </c>
      <c r="R23" s="231">
        <v>86.904477829388739</v>
      </c>
      <c r="S23" s="231">
        <v>99.581420007654756</v>
      </c>
      <c r="T23" s="231">
        <v>94.213974530257971</v>
      </c>
      <c r="U23" s="231">
        <v>93.600360139047979</v>
      </c>
      <c r="V23" s="231">
        <v>92.212476053975379</v>
      </c>
      <c r="W23" s="231">
        <v>89.577970504127961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2699.0632367331482</v>
      </c>
      <c r="C27" s="263">
        <v>2631.419994985145</v>
      </c>
      <c r="D27" s="263">
        <v>2771.236476586123</v>
      </c>
      <c r="E27" s="263">
        <v>2847.472930177838</v>
      </c>
      <c r="F27" s="263">
        <v>2482.489601734937</v>
      </c>
      <c r="G27" s="263">
        <v>2276.2348397274518</v>
      </c>
      <c r="H27" s="263">
        <v>2129.882792070302</v>
      </c>
      <c r="I27" s="263">
        <v>1728.9132737163679</v>
      </c>
      <c r="J27" s="263">
        <v>1466.578764933827</v>
      </c>
      <c r="K27" s="263">
        <v>1243.9765457755609</v>
      </c>
      <c r="L27" s="263">
        <v>1124.3675910436141</v>
      </c>
      <c r="M27" s="263">
        <v>901.7728471452757</v>
      </c>
      <c r="N27" s="263">
        <v>1008.559484285766</v>
      </c>
      <c r="O27" s="263">
        <v>981.80187465619633</v>
      </c>
      <c r="P27" s="263">
        <v>940.15256996325274</v>
      </c>
      <c r="Q27" s="263">
        <v>922.21285285074543</v>
      </c>
      <c r="R27" s="263">
        <v>923.86144387197055</v>
      </c>
      <c r="S27" s="263">
        <v>989.13506368736091</v>
      </c>
      <c r="T27" s="263">
        <v>953.80358373773868</v>
      </c>
      <c r="U27" s="263">
        <v>919.34073716181808</v>
      </c>
      <c r="V27" s="263">
        <v>873.19117560833195</v>
      </c>
      <c r="W27" s="263">
        <v>862.73491434487562</v>
      </c>
      <c r="DA27" s="70" t="s">
        <v>2837</v>
      </c>
    </row>
    <row r="28" spans="1:105" ht="12" customHeight="1" x14ac:dyDescent="0.25">
      <c r="A28" s="46" t="s">
        <v>30</v>
      </c>
      <c r="B28" s="231">
        <v>22.35011455398708</v>
      </c>
      <c r="C28" s="231">
        <v>19.358742448856631</v>
      </c>
      <c r="D28" s="231">
        <v>1.7489384017779741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31.104424571134128</v>
      </c>
      <c r="U28" s="231">
        <v>34.724744626592937</v>
      </c>
      <c r="V28" s="231">
        <v>20.839102082991669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83.141614893664638</v>
      </c>
      <c r="C30" s="231">
        <v>85.169493996131365</v>
      </c>
      <c r="D30" s="231">
        <v>75.030257184621817</v>
      </c>
      <c r="E30" s="231">
        <v>75.03025718463681</v>
      </c>
      <c r="F30" s="231">
        <v>64.376201378973306</v>
      </c>
      <c r="G30" s="231">
        <v>58.2958175991308</v>
      </c>
      <c r="H30" s="231">
        <v>54.348365487526451</v>
      </c>
      <c r="I30" s="231">
        <v>38.203352457018013</v>
      </c>
      <c r="J30" s="231">
        <v>26.098345295025911</v>
      </c>
      <c r="K30" s="231">
        <v>24.20456523154224</v>
      </c>
      <c r="L30" s="231">
        <v>30.1524625197539</v>
      </c>
      <c r="M30" s="231">
        <v>28.077234702603249</v>
      </c>
      <c r="N30" s="231">
        <v>26.116018851853841</v>
      </c>
      <c r="O30" s="231">
        <v>22.101204008828368</v>
      </c>
      <c r="P30" s="231">
        <v>16.051653444900321</v>
      </c>
      <c r="Q30" s="231">
        <v>14.071742949918839</v>
      </c>
      <c r="R30" s="231">
        <v>18.090923423767169</v>
      </c>
      <c r="S30" s="231">
        <v>18.086107003963349</v>
      </c>
      <c r="T30" s="231">
        <v>18.08288474897002</v>
      </c>
      <c r="U30" s="231">
        <v>18.874842095305191</v>
      </c>
      <c r="V30" s="231">
        <v>15.191117755674551</v>
      </c>
      <c r="W30" s="231">
        <v>12.262760008785939</v>
      </c>
      <c r="DA30" s="73" t="s">
        <v>2840</v>
      </c>
    </row>
    <row r="31" spans="1:105" ht="12" customHeight="1" x14ac:dyDescent="0.25">
      <c r="A31" s="46" t="s">
        <v>160</v>
      </c>
      <c r="B31" s="231">
        <v>85.030280987383748</v>
      </c>
      <c r="C31" s="231">
        <v>109.6764201312954</v>
      </c>
      <c r="D31" s="231">
        <v>106.73565724164951</v>
      </c>
      <c r="E31" s="231">
        <v>128.28315883416099</v>
      </c>
      <c r="F31" s="231">
        <v>94.287152167148676</v>
      </c>
      <c r="G31" s="231">
        <v>89.135897215764118</v>
      </c>
      <c r="H31" s="231">
        <v>75.151580846380227</v>
      </c>
      <c r="I31" s="231">
        <v>82.647454219222197</v>
      </c>
      <c r="J31" s="231">
        <v>71.537584737900048</v>
      </c>
      <c r="K31" s="231">
        <v>63.403808330937203</v>
      </c>
      <c r="L31" s="231">
        <v>76.755009396527129</v>
      </c>
      <c r="M31" s="231">
        <v>51.211538630405947</v>
      </c>
      <c r="N31" s="231">
        <v>35.449175436068693</v>
      </c>
      <c r="O31" s="231">
        <v>41.079251082070883</v>
      </c>
      <c r="P31" s="231">
        <v>46.698931392048621</v>
      </c>
      <c r="Q31" s="231">
        <v>48.74807886095482</v>
      </c>
      <c r="R31" s="231">
        <v>44.872495488043988</v>
      </c>
      <c r="S31" s="231">
        <v>42.940943605819022</v>
      </c>
      <c r="T31" s="231">
        <v>37.362007501593702</v>
      </c>
      <c r="U31" s="231">
        <v>35.773965951155297</v>
      </c>
      <c r="V31" s="231">
        <v>33.216632201827757</v>
      </c>
      <c r="W31" s="231">
        <v>53.123169384332463</v>
      </c>
      <c r="DA31" s="73" t="s">
        <v>2841</v>
      </c>
    </row>
    <row r="32" spans="1:105" ht="12" customHeight="1" x14ac:dyDescent="0.25">
      <c r="A32" s="46" t="s">
        <v>70</v>
      </c>
      <c r="B32" s="231">
        <v>707.28749675477923</v>
      </c>
      <c r="C32" s="231">
        <v>601.3025969718218</v>
      </c>
      <c r="D32" s="231">
        <v>774.33933093004191</v>
      </c>
      <c r="E32" s="231">
        <v>798.13183561621781</v>
      </c>
      <c r="F32" s="231">
        <v>615.84429624374104</v>
      </c>
      <c r="G32" s="231">
        <v>482.43094577900717</v>
      </c>
      <c r="H32" s="231">
        <v>405.78714836549051</v>
      </c>
      <c r="I32" s="231">
        <v>422.50075175255989</v>
      </c>
      <c r="J32" s="231">
        <v>400.42881787889752</v>
      </c>
      <c r="K32" s="231">
        <v>210.8418728637462</v>
      </c>
      <c r="L32" s="231">
        <v>132.9340672349955</v>
      </c>
      <c r="M32" s="231">
        <v>4.2782429239129236</v>
      </c>
      <c r="N32" s="231">
        <v>115.7101435914845</v>
      </c>
      <c r="O32" s="231">
        <v>105.0101700079374</v>
      </c>
      <c r="P32" s="231">
        <v>83.465839507211271</v>
      </c>
      <c r="Q32" s="231">
        <v>107.21020440955991</v>
      </c>
      <c r="R32" s="231">
        <v>122.2099634103552</v>
      </c>
      <c r="S32" s="231">
        <v>81.665943012513267</v>
      </c>
      <c r="T32" s="231">
        <v>66.435483408847958</v>
      </c>
      <c r="U32" s="231">
        <v>34.364123306857053</v>
      </c>
      <c r="V32" s="231">
        <v>20.1382771090475</v>
      </c>
      <c r="W32" s="231">
        <v>35.936235666669262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1801.253729543334</v>
      </c>
      <c r="C34" s="231">
        <v>1815.91274143704</v>
      </c>
      <c r="D34" s="231">
        <v>1813.382292828031</v>
      </c>
      <c r="E34" s="231">
        <v>1846.0276785428221</v>
      </c>
      <c r="F34" s="231">
        <v>1707.9819519450739</v>
      </c>
      <c r="G34" s="231">
        <v>1646.3721791335499</v>
      </c>
      <c r="H34" s="231">
        <v>1594.5956973709051</v>
      </c>
      <c r="I34" s="231">
        <v>1185.5617152875679</v>
      </c>
      <c r="J34" s="231">
        <v>968.51401702200405</v>
      </c>
      <c r="K34" s="231">
        <v>945.52629934933486</v>
      </c>
      <c r="L34" s="231">
        <v>884.52605189233702</v>
      </c>
      <c r="M34" s="231">
        <v>818.2058308883536</v>
      </c>
      <c r="N34" s="231">
        <v>831.28414640635935</v>
      </c>
      <c r="O34" s="231">
        <v>813.61124955735966</v>
      </c>
      <c r="P34" s="231">
        <v>793.93614561909249</v>
      </c>
      <c r="Q34" s="231">
        <v>752.18282663031187</v>
      </c>
      <c r="R34" s="231">
        <v>738.68806154980427</v>
      </c>
      <c r="S34" s="231">
        <v>846.44207006506531</v>
      </c>
      <c r="T34" s="231">
        <v>800.81878350719285</v>
      </c>
      <c r="U34" s="231">
        <v>795.60306118190761</v>
      </c>
      <c r="V34" s="231">
        <v>783.80604645879043</v>
      </c>
      <c r="W34" s="231">
        <v>761.4127492850879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846.76493701432128</v>
      </c>
      <c r="C39" s="263">
        <f t="shared" si="0"/>
        <v>825.54352783847685</v>
      </c>
      <c r="D39" s="263">
        <f t="shared" si="0"/>
        <v>869.40752206623506</v>
      </c>
      <c r="E39" s="263">
        <f t="shared" si="0"/>
        <v>893.32484084010628</v>
      </c>
      <c r="F39" s="263">
        <f t="shared" si="0"/>
        <v>807.23668550049979</v>
      </c>
      <c r="G39" s="263">
        <f t="shared" si="0"/>
        <v>742.71303890861248</v>
      </c>
      <c r="H39" s="263">
        <f t="shared" si="0"/>
        <v>690.82814258174494</v>
      </c>
      <c r="I39" s="263">
        <f t="shared" si="0"/>
        <v>563.50322357573054</v>
      </c>
      <c r="J39" s="263">
        <f t="shared" si="0"/>
        <v>481.30636755156286</v>
      </c>
      <c r="K39" s="263">
        <f t="shared" si="0"/>
        <v>399.79431989793852</v>
      </c>
      <c r="L39" s="263">
        <f t="shared" si="0"/>
        <v>366.90039182271414</v>
      </c>
      <c r="M39" s="263">
        <f t="shared" si="0"/>
        <v>297.27989051654612</v>
      </c>
      <c r="N39" s="263">
        <f t="shared" si="0"/>
        <v>330.00536442075293</v>
      </c>
      <c r="O39" s="263">
        <f t="shared" si="0"/>
        <v>321.06083372145747</v>
      </c>
      <c r="P39" s="263">
        <f t="shared" si="0"/>
        <v>309.29100049657501</v>
      </c>
      <c r="Q39" s="263">
        <f t="shared" si="0"/>
        <v>300.86871767130788</v>
      </c>
      <c r="R39" s="263">
        <f t="shared" si="0"/>
        <v>301.51034203847428</v>
      </c>
      <c r="S39" s="263">
        <f t="shared" si="0"/>
        <v>323.19333223105843</v>
      </c>
      <c r="T39" s="263">
        <f t="shared" si="0"/>
        <v>311.89449620997584</v>
      </c>
      <c r="U39" s="263">
        <f t="shared" si="0"/>
        <v>300.46429131601167</v>
      </c>
      <c r="V39" s="263">
        <f t="shared" si="0"/>
        <v>277.90215596809003</v>
      </c>
      <c r="W39" s="263">
        <f t="shared" si="0"/>
        <v>276.94800051746302</v>
      </c>
      <c r="DA39" s="70"/>
    </row>
    <row r="40" spans="1:105" ht="12" customHeight="1" x14ac:dyDescent="0.25">
      <c r="A40" s="60" t="s">
        <v>2736</v>
      </c>
      <c r="B40" s="331">
        <v>508.05896220859262</v>
      </c>
      <c r="C40" s="331">
        <v>495.32611670308597</v>
      </c>
      <c r="D40" s="331">
        <v>521.64451323974095</v>
      </c>
      <c r="E40" s="331">
        <v>535.9949045040637</v>
      </c>
      <c r="F40" s="331">
        <v>495.70857861611552</v>
      </c>
      <c r="G40" s="331">
        <v>457.0678825506576</v>
      </c>
      <c r="H40" s="331">
        <v>423.54873338076573</v>
      </c>
      <c r="I40" s="331">
        <v>346.54155785446079</v>
      </c>
      <c r="J40" s="331">
        <v>297.26511077555318</v>
      </c>
      <c r="K40" s="331">
        <v>243.68745925159359</v>
      </c>
      <c r="L40" s="331">
        <v>225.8032823584175</v>
      </c>
      <c r="M40" s="331">
        <v>184.1162391100801</v>
      </c>
      <c r="N40" s="331">
        <v>203.44103698097041</v>
      </c>
      <c r="O40" s="331">
        <v>197.85432396067989</v>
      </c>
      <c r="P40" s="331">
        <v>191.31107014824519</v>
      </c>
      <c r="Q40" s="331">
        <v>185.1400459410182</v>
      </c>
      <c r="R40" s="331">
        <v>185.57478829767791</v>
      </c>
      <c r="S40" s="331">
        <v>199.06657914087981</v>
      </c>
      <c r="T40" s="331">
        <v>192.20149746641641</v>
      </c>
      <c r="U40" s="331">
        <v>185.09604194668549</v>
      </c>
      <c r="V40" s="331">
        <v>168.32522412704441</v>
      </c>
      <c r="W40" s="331">
        <v>168.68322695261591</v>
      </c>
      <c r="DA40" s="72" t="s">
        <v>2849</v>
      </c>
    </row>
    <row r="41" spans="1:105" ht="12" customHeight="1" x14ac:dyDescent="0.25">
      <c r="A41" s="59" t="s">
        <v>30</v>
      </c>
      <c r="B41" s="232">
        <v>4.2070803866328603</v>
      </c>
      <c r="C41" s="232">
        <v>3.643998578608306</v>
      </c>
      <c r="D41" s="232">
        <v>0.32921193445232461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6.2678701174255567</v>
      </c>
      <c r="U41" s="232">
        <v>6.9913281639563278</v>
      </c>
      <c r="V41" s="232">
        <v>4.0171575557691188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15.650186332925109</v>
      </c>
      <c r="C42" s="297">
        <v>16.031904752212959</v>
      </c>
      <c r="D42" s="297">
        <v>14.123342528869991</v>
      </c>
      <c r="E42" s="297">
        <v>14.12334252887281</v>
      </c>
      <c r="F42" s="297">
        <v>12.854770976673359</v>
      </c>
      <c r="G42" s="297">
        <v>11.705798297501</v>
      </c>
      <c r="H42" s="297">
        <v>10.80772211938549</v>
      </c>
      <c r="I42" s="297">
        <v>7.6574397784917299</v>
      </c>
      <c r="J42" s="297">
        <v>5.2899494324360852</v>
      </c>
      <c r="K42" s="297">
        <v>4.741527501940678</v>
      </c>
      <c r="L42" s="297">
        <v>6.0554262346089747</v>
      </c>
      <c r="M42" s="297">
        <v>5.7325687665349907</v>
      </c>
      <c r="N42" s="297">
        <v>5.2679787754891656</v>
      </c>
      <c r="O42" s="297">
        <v>4.4538708783939347</v>
      </c>
      <c r="P42" s="297">
        <v>3.2663411198383221</v>
      </c>
      <c r="Q42" s="297">
        <v>2.824991137528436</v>
      </c>
      <c r="R42" s="297">
        <v>3.6338991163055199</v>
      </c>
      <c r="S42" s="297">
        <v>3.639886587210158</v>
      </c>
      <c r="T42" s="297">
        <v>3.6438922924201478</v>
      </c>
      <c r="U42" s="297">
        <v>3.80017813090201</v>
      </c>
      <c r="V42" s="297">
        <v>2.928394574284154</v>
      </c>
      <c r="W42" s="297">
        <v>2.3976332651359629</v>
      </c>
      <c r="DA42" s="122" t="s">
        <v>2851</v>
      </c>
    </row>
    <row r="43" spans="1:105" ht="12" customHeight="1" x14ac:dyDescent="0.25">
      <c r="A43" s="59" t="s">
        <v>160</v>
      </c>
      <c r="B43" s="297">
        <v>16.005699950566349</v>
      </c>
      <c r="C43" s="297">
        <v>20.644973201185021</v>
      </c>
      <c r="D43" s="297">
        <v>20.091417833722272</v>
      </c>
      <c r="E43" s="297">
        <v>24.147418133489129</v>
      </c>
      <c r="F43" s="297">
        <v>18.827450535895181</v>
      </c>
      <c r="G43" s="297">
        <v>17.89848529185176</v>
      </c>
      <c r="H43" s="297">
        <v>14.944651882983001</v>
      </c>
      <c r="I43" s="297">
        <v>16.5657687827626</v>
      </c>
      <c r="J43" s="297">
        <v>14.500160891588321</v>
      </c>
      <c r="K43" s="297">
        <v>12.420421439222819</v>
      </c>
      <c r="L43" s="297">
        <v>15.41447227512157</v>
      </c>
      <c r="M43" s="297">
        <v>10.45593235759951</v>
      </c>
      <c r="N43" s="297">
        <v>7.1506114643712548</v>
      </c>
      <c r="O43" s="297">
        <v>8.278358049072061</v>
      </c>
      <c r="P43" s="297">
        <v>9.5027369225204588</v>
      </c>
      <c r="Q43" s="297">
        <v>9.7864842503059659</v>
      </c>
      <c r="R43" s="297">
        <v>9.0134769729997046</v>
      </c>
      <c r="S43" s="297">
        <v>8.6420015450929881</v>
      </c>
      <c r="T43" s="297">
        <v>7.5288391788348674</v>
      </c>
      <c r="U43" s="297">
        <v>7.202573795148635</v>
      </c>
      <c r="V43" s="297">
        <v>6.4031763218667406</v>
      </c>
      <c r="W43" s="297">
        <v>10.386721910407671</v>
      </c>
      <c r="DA43" s="122" t="s">
        <v>2852</v>
      </c>
    </row>
    <row r="44" spans="1:105" ht="12" customHeight="1" x14ac:dyDescent="0.25">
      <c r="A44" s="59" t="s">
        <v>70</v>
      </c>
      <c r="B44" s="297">
        <v>133.13646997737021</v>
      </c>
      <c r="C44" s="297">
        <v>113.18637119469579</v>
      </c>
      <c r="D44" s="297">
        <v>145.75799170447851</v>
      </c>
      <c r="E44" s="297">
        <v>150.23658082187629</v>
      </c>
      <c r="F44" s="297">
        <v>122.9730430800098</v>
      </c>
      <c r="G44" s="297">
        <v>96.872118384113691</v>
      </c>
      <c r="H44" s="297">
        <v>80.694878306112585</v>
      </c>
      <c r="I44" s="297">
        <v>84.685606231878836</v>
      </c>
      <c r="J44" s="297">
        <v>81.164080478054075</v>
      </c>
      <c r="K44" s="297">
        <v>41.302643909561127</v>
      </c>
      <c r="L44" s="297">
        <v>26.696739534315</v>
      </c>
      <c r="M44" s="297">
        <v>0.87349491575816196</v>
      </c>
      <c r="N44" s="297">
        <v>23.34040973115145</v>
      </c>
      <c r="O44" s="297">
        <v>21.16182167934037</v>
      </c>
      <c r="P44" s="297">
        <v>16.984412516758209</v>
      </c>
      <c r="Q44" s="297">
        <v>21.523124632643022</v>
      </c>
      <c r="R44" s="297">
        <v>24.548148684172709</v>
      </c>
      <c r="S44" s="297">
        <v>16.435530904355289</v>
      </c>
      <c r="T44" s="297">
        <v>13.38745168690502</v>
      </c>
      <c r="U44" s="297">
        <v>6.918722245142404</v>
      </c>
      <c r="V44" s="297">
        <v>3.8820593961584251</v>
      </c>
      <c r="W44" s="297">
        <v>7.0263068017672214</v>
      </c>
      <c r="DA44" s="122" t="s">
        <v>2853</v>
      </c>
    </row>
    <row r="45" spans="1:105" ht="12" customHeight="1" x14ac:dyDescent="0.25">
      <c r="A45" s="59" t="s">
        <v>162</v>
      </c>
      <c r="B45" s="297">
        <v>339.0595255610981</v>
      </c>
      <c r="C45" s="297">
        <v>341.8188689763839</v>
      </c>
      <c r="D45" s="297">
        <v>341.34254923821783</v>
      </c>
      <c r="E45" s="297">
        <v>347.48756301982542</v>
      </c>
      <c r="F45" s="297">
        <v>341.05331402353721</v>
      </c>
      <c r="G45" s="297">
        <v>330.59148057719108</v>
      </c>
      <c r="H45" s="297">
        <v>317.10148107228463</v>
      </c>
      <c r="I45" s="297">
        <v>237.63274306132769</v>
      </c>
      <c r="J45" s="297">
        <v>196.3109199734748</v>
      </c>
      <c r="K45" s="297">
        <v>185.22286640086901</v>
      </c>
      <c r="L45" s="297">
        <v>177.63664431437201</v>
      </c>
      <c r="M45" s="297">
        <v>167.0542430701874</v>
      </c>
      <c r="N45" s="297">
        <v>167.68203700995849</v>
      </c>
      <c r="O45" s="297">
        <v>163.9602733538735</v>
      </c>
      <c r="P45" s="297">
        <v>161.55757958912821</v>
      </c>
      <c r="Q45" s="297">
        <v>151.00544592054081</v>
      </c>
      <c r="R45" s="297">
        <v>148.3792635241999</v>
      </c>
      <c r="S45" s="297">
        <v>170.3491601042214</v>
      </c>
      <c r="T45" s="297">
        <v>161.37344419083081</v>
      </c>
      <c r="U45" s="297">
        <v>160.18323961153621</v>
      </c>
      <c r="V45" s="297">
        <v>151.0944362789659</v>
      </c>
      <c r="W45" s="297">
        <v>148.87256497530501</v>
      </c>
      <c r="DA45" s="122" t="s">
        <v>2854</v>
      </c>
    </row>
    <row r="46" spans="1:105" ht="12" customHeight="1" x14ac:dyDescent="0.25">
      <c r="A46" s="60" t="s">
        <v>2743</v>
      </c>
      <c r="B46" s="331">
        <v>338.7059748057286</v>
      </c>
      <c r="C46" s="331">
        <v>330.21741113539088</v>
      </c>
      <c r="D46" s="331">
        <v>347.76300882649412</v>
      </c>
      <c r="E46" s="331">
        <v>357.32993633604258</v>
      </c>
      <c r="F46" s="331">
        <v>311.52810688438427</v>
      </c>
      <c r="G46" s="331">
        <v>285.64515635795487</v>
      </c>
      <c r="H46" s="331">
        <v>267.27940920097927</v>
      </c>
      <c r="I46" s="331">
        <v>216.96166572126981</v>
      </c>
      <c r="J46" s="331">
        <v>184.0412567760097</v>
      </c>
      <c r="K46" s="331">
        <v>156.1068606463449</v>
      </c>
      <c r="L46" s="331">
        <v>141.09710946429661</v>
      </c>
      <c r="M46" s="331">
        <v>113.163651406466</v>
      </c>
      <c r="N46" s="331">
        <v>126.5643274397825</v>
      </c>
      <c r="O46" s="331">
        <v>123.20650976077761</v>
      </c>
      <c r="P46" s="331">
        <v>117.9799303483298</v>
      </c>
      <c r="Q46" s="331">
        <v>115.7286717302897</v>
      </c>
      <c r="R46" s="331">
        <v>115.93555374079639</v>
      </c>
      <c r="S46" s="331">
        <v>124.1267530901786</v>
      </c>
      <c r="T46" s="331">
        <v>119.6929987435594</v>
      </c>
      <c r="U46" s="331">
        <v>115.36824936932619</v>
      </c>
      <c r="V46" s="331">
        <v>109.57693184104561</v>
      </c>
      <c r="W46" s="331">
        <v>108.2647735648471</v>
      </c>
      <c r="DA46" s="72" t="s">
        <v>2855</v>
      </c>
    </row>
    <row r="47" spans="1:105" ht="12" customHeight="1" x14ac:dyDescent="0.25">
      <c r="A47" s="64" t="s">
        <v>30</v>
      </c>
      <c r="B47" s="231">
        <v>2.8047202577552421</v>
      </c>
      <c r="C47" s="231">
        <v>2.429332385738872</v>
      </c>
      <c r="D47" s="231">
        <v>0.21947462296821649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3.9033003383384002</v>
      </c>
      <c r="U47" s="231">
        <v>4.3576150119646053</v>
      </c>
      <c r="V47" s="231">
        <v>2.6151030064930731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10.433457555283409</v>
      </c>
      <c r="C49" s="231">
        <v>10.68793650147531</v>
      </c>
      <c r="D49" s="231">
        <v>9.4155616859133282</v>
      </c>
      <c r="E49" s="231">
        <v>9.4155616859152111</v>
      </c>
      <c r="F49" s="231">
        <v>8.0785821338319455</v>
      </c>
      <c r="G49" s="231">
        <v>7.3155535810673964</v>
      </c>
      <c r="H49" s="231">
        <v>6.8201870415719492</v>
      </c>
      <c r="I49" s="231">
        <v>4.7941461906846152</v>
      </c>
      <c r="J49" s="231">
        <v>3.2750864683954082</v>
      </c>
      <c r="K49" s="231">
        <v>3.0374356368994189</v>
      </c>
      <c r="L49" s="231">
        <v>3.7838384338514701</v>
      </c>
      <c r="M49" s="231">
        <v>3.5234176881698218</v>
      </c>
      <c r="N49" s="231">
        <v>3.2773043265071489</v>
      </c>
      <c r="O49" s="231">
        <v>2.7734844246372869</v>
      </c>
      <c r="P49" s="231">
        <v>2.0143251381835698</v>
      </c>
      <c r="Q49" s="231">
        <v>1.7658657819506001</v>
      </c>
      <c r="R49" s="231">
        <v>2.2702335276884309</v>
      </c>
      <c r="S49" s="231">
        <v>2.2696291142228522</v>
      </c>
      <c r="T49" s="231">
        <v>2.2692247528119238</v>
      </c>
      <c r="U49" s="231">
        <v>2.3686076354892789</v>
      </c>
      <c r="V49" s="231">
        <v>1.9063363458101401</v>
      </c>
      <c r="W49" s="231">
        <v>1.538856157965294</v>
      </c>
      <c r="DA49" s="73" t="s">
        <v>2858</v>
      </c>
    </row>
    <row r="50" spans="1:105" ht="12" customHeight="1" x14ac:dyDescent="0.25">
      <c r="A50" s="64" t="s">
        <v>160</v>
      </c>
      <c r="B50" s="231">
        <v>10.670466633710911</v>
      </c>
      <c r="C50" s="231">
        <v>13.76331546745668</v>
      </c>
      <c r="D50" s="231">
        <v>13.39427855581485</v>
      </c>
      <c r="E50" s="231">
        <v>16.098278755659429</v>
      </c>
      <c r="F50" s="231">
        <v>11.83211321313239</v>
      </c>
      <c r="G50" s="231">
        <v>11.18568121923315</v>
      </c>
      <c r="H50" s="231">
        <v>9.4307866160163449</v>
      </c>
      <c r="I50" s="231">
        <v>10.371445235353381</v>
      </c>
      <c r="J50" s="231">
        <v>8.977265535736473</v>
      </c>
      <c r="K50" s="231">
        <v>7.9565563395685936</v>
      </c>
      <c r="L50" s="231">
        <v>9.6320011791720326</v>
      </c>
      <c r="M50" s="231">
        <v>6.4265460242078074</v>
      </c>
      <c r="N50" s="231">
        <v>4.4485239762909741</v>
      </c>
      <c r="O50" s="231">
        <v>5.1550432730441909</v>
      </c>
      <c r="P50" s="231">
        <v>5.8602580570413982</v>
      </c>
      <c r="Q50" s="231">
        <v>6.1174059747080589</v>
      </c>
      <c r="R50" s="231">
        <v>5.6310582573231702</v>
      </c>
      <c r="S50" s="231">
        <v>5.3886674328870923</v>
      </c>
      <c r="T50" s="231">
        <v>4.6885656472588169</v>
      </c>
      <c r="U50" s="231">
        <v>4.4892820017136064</v>
      </c>
      <c r="V50" s="231">
        <v>4.168361688072503</v>
      </c>
      <c r="W50" s="231">
        <v>6.6664369423476018</v>
      </c>
      <c r="DA50" s="73" t="s">
        <v>2859</v>
      </c>
    </row>
    <row r="51" spans="1:105" ht="12" customHeight="1" x14ac:dyDescent="0.25">
      <c r="A51" s="64" t="s">
        <v>70</v>
      </c>
      <c r="B51" s="231">
        <v>88.757646651580188</v>
      </c>
      <c r="C51" s="231">
        <v>75.457580796463944</v>
      </c>
      <c r="D51" s="231">
        <v>97.171994469652375</v>
      </c>
      <c r="E51" s="231">
        <v>100.15772054791751</v>
      </c>
      <c r="F51" s="231">
        <v>77.282421489410652</v>
      </c>
      <c r="G51" s="231">
        <v>60.540353980110723</v>
      </c>
      <c r="H51" s="231">
        <v>50.922308814492951</v>
      </c>
      <c r="I51" s="231">
        <v>53.019702180713423</v>
      </c>
      <c r="J51" s="231">
        <v>50.249890871077334</v>
      </c>
      <c r="K51" s="231">
        <v>26.45858796721522</v>
      </c>
      <c r="L51" s="231">
        <v>16.681922162822971</v>
      </c>
      <c r="M51" s="231">
        <v>0.53687754339299465</v>
      </c>
      <c r="N51" s="231">
        <v>14.520488607558841</v>
      </c>
      <c r="O51" s="231">
        <v>13.177746824525491</v>
      </c>
      <c r="P51" s="231">
        <v>10.47414456561083</v>
      </c>
      <c r="Q51" s="231">
        <v>13.453829572964381</v>
      </c>
      <c r="R51" s="231">
        <v>15.33615227110341</v>
      </c>
      <c r="S51" s="231">
        <v>10.248275201570291</v>
      </c>
      <c r="T51" s="231">
        <v>8.3370018395417063</v>
      </c>
      <c r="U51" s="231">
        <v>4.3123605718408857</v>
      </c>
      <c r="V51" s="231">
        <v>2.527156343096157</v>
      </c>
      <c r="W51" s="231">
        <v>4.5096452601310446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226.03968370739881</v>
      </c>
      <c r="C53" s="231">
        <v>227.87924598425599</v>
      </c>
      <c r="D53" s="231">
        <v>227.56169949214529</v>
      </c>
      <c r="E53" s="231">
        <v>231.6583753465504</v>
      </c>
      <c r="F53" s="231">
        <v>214.33499004800939</v>
      </c>
      <c r="G53" s="231">
        <v>206.60356757754371</v>
      </c>
      <c r="H53" s="231">
        <v>200.106126728898</v>
      </c>
      <c r="I53" s="231">
        <v>148.77637211451841</v>
      </c>
      <c r="J53" s="231">
        <v>121.5390139008005</v>
      </c>
      <c r="K53" s="231">
        <v>118.65428070266169</v>
      </c>
      <c r="L53" s="231">
        <v>110.9993476884501</v>
      </c>
      <c r="M53" s="231">
        <v>102.6768101506954</v>
      </c>
      <c r="N53" s="231">
        <v>104.31801052942549</v>
      </c>
      <c r="O53" s="231">
        <v>102.1002352385707</v>
      </c>
      <c r="P53" s="231">
        <v>99.631202587494002</v>
      </c>
      <c r="Q53" s="231">
        <v>94.391570400666623</v>
      </c>
      <c r="R53" s="231">
        <v>92.69810968468137</v>
      </c>
      <c r="S53" s="231">
        <v>106.2201813414984</v>
      </c>
      <c r="T53" s="231">
        <v>100.4949061656085</v>
      </c>
      <c r="U53" s="231">
        <v>99.840384148317852</v>
      </c>
      <c r="V53" s="231">
        <v>98.359974457573742</v>
      </c>
      <c r="W53" s="231">
        <v>95.549835204403166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0.99999999999999978</v>
      </c>
      <c r="D63" s="234">
        <f t="shared" si="1"/>
        <v>1.0000000000000002</v>
      </c>
      <c r="E63" s="234">
        <f t="shared" si="1"/>
        <v>1</v>
      </c>
      <c r="F63" s="234">
        <f t="shared" si="1"/>
        <v>0.99999999999999989</v>
      </c>
      <c r="G63" s="234">
        <f t="shared" si="1"/>
        <v>0.99999999999999967</v>
      </c>
      <c r="H63" s="234">
        <f t="shared" si="1"/>
        <v>0.99999999999999978</v>
      </c>
      <c r="I63" s="234">
        <f t="shared" si="1"/>
        <v>0.99999999999999989</v>
      </c>
      <c r="J63" s="234">
        <f t="shared" si="1"/>
        <v>0.99999999999999989</v>
      </c>
      <c r="K63" s="234">
        <f t="shared" si="1"/>
        <v>1.0000000000000002</v>
      </c>
      <c r="L63" s="234">
        <f t="shared" si="1"/>
        <v>1.0000000000000002</v>
      </c>
      <c r="M63" s="234">
        <f t="shared" si="1"/>
        <v>1.0000000000000002</v>
      </c>
      <c r="N63" s="234">
        <f t="shared" si="1"/>
        <v>0.99999999999999989</v>
      </c>
      <c r="O63" s="234">
        <f t="shared" si="1"/>
        <v>0.99999999999999967</v>
      </c>
      <c r="P63" s="234">
        <f t="shared" si="1"/>
        <v>0.99999999999999978</v>
      </c>
      <c r="Q63" s="234">
        <f t="shared" si="1"/>
        <v>1.0000000000000004</v>
      </c>
      <c r="R63" s="234">
        <f t="shared" si="1"/>
        <v>0.99999999999999978</v>
      </c>
      <c r="S63" s="234">
        <f t="shared" si="1"/>
        <v>1.0000000000000002</v>
      </c>
      <c r="T63" s="234">
        <f t="shared" si="1"/>
        <v>1.0000000000000002</v>
      </c>
      <c r="U63" s="234">
        <f t="shared" si="1"/>
        <v>1</v>
      </c>
      <c r="V63" s="234">
        <f t="shared" si="1"/>
        <v>1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0.11887825053729929</v>
      </c>
      <c r="C68" s="302">
        <f t="shared" si="6"/>
        <v>0.12000296300547296</v>
      </c>
      <c r="D68" s="302">
        <f t="shared" si="6"/>
        <v>0.12084056514128882</v>
      </c>
      <c r="E68" s="302">
        <f t="shared" si="6"/>
        <v>0.12358786407876193</v>
      </c>
      <c r="F68" s="302">
        <f t="shared" si="6"/>
        <v>0.13043205861342944</v>
      </c>
      <c r="G68" s="302">
        <f t="shared" si="6"/>
        <v>0.13332998742323868</v>
      </c>
      <c r="H68" s="302">
        <f t="shared" si="6"/>
        <v>0.13218179621455495</v>
      </c>
      <c r="I68" s="302">
        <f t="shared" si="6"/>
        <v>0.1226694973731572</v>
      </c>
      <c r="J68" s="302">
        <f t="shared" si="6"/>
        <v>0.1188841318763279</v>
      </c>
      <c r="K68" s="302">
        <f t="shared" si="6"/>
        <v>0.12510514914051679</v>
      </c>
      <c r="L68" s="302">
        <f t="shared" si="6"/>
        <v>0.12542756433100602</v>
      </c>
      <c r="M68" s="302">
        <f t="shared" si="6"/>
        <v>0.12627739384179543</v>
      </c>
      <c r="N68" s="302">
        <f t="shared" si="6"/>
        <v>0.12811533889366516</v>
      </c>
      <c r="O68" s="302">
        <f t="shared" si="6"/>
        <v>0.12904833694103376</v>
      </c>
      <c r="P68" s="302">
        <f t="shared" si="6"/>
        <v>0.13070968799277599</v>
      </c>
      <c r="Q68" s="302">
        <f t="shared" si="6"/>
        <v>0.1260217667379393</v>
      </c>
      <c r="R68" s="302">
        <f t="shared" si="6"/>
        <v>0.12549733571977065</v>
      </c>
      <c r="S68" s="302">
        <f t="shared" si="6"/>
        <v>0.13297906937815507</v>
      </c>
      <c r="T68" s="302">
        <f t="shared" si="6"/>
        <v>0.1297604758862253</v>
      </c>
      <c r="U68" s="302">
        <f t="shared" si="6"/>
        <v>0.12815993257506406</v>
      </c>
      <c r="V68" s="302">
        <f t="shared" si="6"/>
        <v>0.13086247043555171</v>
      </c>
      <c r="W68" s="302">
        <f t="shared" si="6"/>
        <v>0.12775467293348763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7.2420965709263083E-2</v>
      </c>
      <c r="C69" s="303">
        <f t="shared" si="7"/>
        <v>7.2328523588591251E-2</v>
      </c>
      <c r="D69" s="303">
        <f t="shared" si="7"/>
        <v>7.2259679577428348E-2</v>
      </c>
      <c r="E69" s="303">
        <f t="shared" si="7"/>
        <v>7.203387418530724E-2</v>
      </c>
      <c r="F69" s="303">
        <f t="shared" si="7"/>
        <v>7.0904313090016546E-2</v>
      </c>
      <c r="G69" s="303">
        <f t="shared" si="7"/>
        <v>7.0613303920886286E-2</v>
      </c>
      <c r="H69" s="303">
        <f t="shared" si="7"/>
        <v>7.0801973373260885E-2</v>
      </c>
      <c r="I69" s="303">
        <f t="shared" si="7"/>
        <v>7.1499760829465048E-2</v>
      </c>
      <c r="J69" s="303">
        <f t="shared" si="7"/>
        <v>7.1696312068968121E-2</v>
      </c>
      <c r="K69" s="303">
        <f t="shared" si="7"/>
        <v>7.1526459456374758E-2</v>
      </c>
      <c r="L69" s="303">
        <f t="shared" si="7"/>
        <v>7.1255836148708285E-2</v>
      </c>
      <c r="M69" s="303">
        <f t="shared" si="7"/>
        <v>7.1022095637853083E-2</v>
      </c>
      <c r="N69" s="303">
        <f t="shared" si="7"/>
        <v>7.0993213065673896E-2</v>
      </c>
      <c r="O69" s="303">
        <f t="shared" si="7"/>
        <v>7.0926709340272717E-2</v>
      </c>
      <c r="P69" s="303">
        <f t="shared" si="7"/>
        <v>7.0695123060213153E-2</v>
      </c>
      <c r="Q69" s="303">
        <f t="shared" si="7"/>
        <v>7.1210905972177843E-2</v>
      </c>
      <c r="R69" s="303">
        <f t="shared" si="7"/>
        <v>7.124809325059818E-2</v>
      </c>
      <c r="S69" s="303">
        <f t="shared" si="7"/>
        <v>7.0619729824891786E-2</v>
      </c>
      <c r="T69" s="303">
        <f t="shared" si="7"/>
        <v>7.0869259062170675E-2</v>
      </c>
      <c r="U69" s="303">
        <f t="shared" si="7"/>
        <v>7.1008200376008121E-2</v>
      </c>
      <c r="V69" s="303">
        <f t="shared" si="7"/>
        <v>7.1210351901745739E-2</v>
      </c>
      <c r="W69" s="303">
        <f t="shared" si="7"/>
        <v>7.132830961760267E-2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0.61557820852873613</v>
      </c>
      <c r="C70" s="303">
        <f t="shared" si="8"/>
        <v>0.61479245050302567</v>
      </c>
      <c r="D70" s="303">
        <f t="shared" si="8"/>
        <v>0.61420727640814077</v>
      </c>
      <c r="E70" s="303">
        <f t="shared" si="8"/>
        <v>0.61228793057511155</v>
      </c>
      <c r="F70" s="303">
        <f t="shared" si="8"/>
        <v>0.60268666126514048</v>
      </c>
      <c r="G70" s="303">
        <f t="shared" si="8"/>
        <v>0.60021308332753331</v>
      </c>
      <c r="H70" s="303">
        <f t="shared" si="8"/>
        <v>0.60181677367271724</v>
      </c>
      <c r="I70" s="303">
        <f t="shared" si="8"/>
        <v>0.60774796705045309</v>
      </c>
      <c r="J70" s="303">
        <f t="shared" si="8"/>
        <v>0.60941865258622885</v>
      </c>
      <c r="K70" s="303">
        <f t="shared" si="8"/>
        <v>0.60797490537918564</v>
      </c>
      <c r="L70" s="303">
        <f t="shared" si="8"/>
        <v>0.60567460726402056</v>
      </c>
      <c r="M70" s="303">
        <f t="shared" si="8"/>
        <v>0.60368781292175144</v>
      </c>
      <c r="N70" s="303">
        <f t="shared" si="8"/>
        <v>0.6034423110582281</v>
      </c>
      <c r="O70" s="303">
        <f t="shared" si="8"/>
        <v>0.60287702939231791</v>
      </c>
      <c r="P70" s="303">
        <f t="shared" si="8"/>
        <v>0.60090854601181154</v>
      </c>
      <c r="Q70" s="303">
        <f t="shared" si="8"/>
        <v>0.60529270076351183</v>
      </c>
      <c r="R70" s="303">
        <f t="shared" si="8"/>
        <v>0.60560879263008471</v>
      </c>
      <c r="S70" s="303">
        <f t="shared" si="8"/>
        <v>0.60026770351157999</v>
      </c>
      <c r="T70" s="303">
        <f t="shared" si="8"/>
        <v>0.60238870202845085</v>
      </c>
      <c r="U70" s="303">
        <f t="shared" si="8"/>
        <v>0.60356970319606917</v>
      </c>
      <c r="V70" s="303">
        <f t="shared" si="8"/>
        <v>0.60528799116483833</v>
      </c>
      <c r="W70" s="303">
        <f t="shared" si="8"/>
        <v>0.60629063174962261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0.19312257522470158</v>
      </c>
      <c r="C72" s="303">
        <f t="shared" si="10"/>
        <v>0.19287606290291001</v>
      </c>
      <c r="D72" s="303">
        <f t="shared" si="10"/>
        <v>0.19269247887314228</v>
      </c>
      <c r="E72" s="303">
        <f t="shared" si="10"/>
        <v>0.19209033116081936</v>
      </c>
      <c r="F72" s="303">
        <f t="shared" si="10"/>
        <v>0.19597696703141343</v>
      </c>
      <c r="G72" s="303">
        <f t="shared" si="10"/>
        <v>0.19584362532834149</v>
      </c>
      <c r="H72" s="303">
        <f t="shared" si="10"/>
        <v>0.19519945673946676</v>
      </c>
      <c r="I72" s="303">
        <f t="shared" si="10"/>
        <v>0.19808277474692454</v>
      </c>
      <c r="J72" s="303">
        <f t="shared" si="10"/>
        <v>0.20000090346847502</v>
      </c>
      <c r="K72" s="303">
        <f t="shared" si="10"/>
        <v>0.19539348602392298</v>
      </c>
      <c r="L72" s="303">
        <f t="shared" si="10"/>
        <v>0.1976419922562653</v>
      </c>
      <c r="M72" s="303">
        <f t="shared" si="10"/>
        <v>0.19901269759860019</v>
      </c>
      <c r="N72" s="303">
        <f t="shared" si="10"/>
        <v>0.19744913698243272</v>
      </c>
      <c r="O72" s="303">
        <f t="shared" si="10"/>
        <v>0.19714792432637532</v>
      </c>
      <c r="P72" s="303">
        <f t="shared" si="10"/>
        <v>0.19768664293519914</v>
      </c>
      <c r="Q72" s="303">
        <f t="shared" si="10"/>
        <v>0.19747462652637141</v>
      </c>
      <c r="R72" s="303">
        <f t="shared" si="10"/>
        <v>0.1976457783995462</v>
      </c>
      <c r="S72" s="303">
        <f t="shared" si="10"/>
        <v>0.19613349728537333</v>
      </c>
      <c r="T72" s="303">
        <f t="shared" si="10"/>
        <v>0.19698156302315337</v>
      </c>
      <c r="U72" s="303">
        <f t="shared" si="10"/>
        <v>0.19726216385285864</v>
      </c>
      <c r="V72" s="303">
        <f t="shared" si="10"/>
        <v>0.19263918649786427</v>
      </c>
      <c r="W72" s="303">
        <f t="shared" si="10"/>
        <v>0.19462638569928742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0.11587354513482091</v>
      </c>
      <c r="C73" s="304">
        <f t="shared" si="11"/>
        <v>0.11572563774174598</v>
      </c>
      <c r="D73" s="304">
        <f t="shared" si="11"/>
        <v>0.11561548732388535</v>
      </c>
      <c r="E73" s="304">
        <f t="shared" si="11"/>
        <v>0.1152541986964916</v>
      </c>
      <c r="F73" s="304">
        <f t="shared" si="11"/>
        <v>0.12034569973539581</v>
      </c>
      <c r="G73" s="304">
        <f t="shared" si="11"/>
        <v>0.12052276781272943</v>
      </c>
      <c r="H73" s="304">
        <f t="shared" si="11"/>
        <v>0.1196773518079885</v>
      </c>
      <c r="I73" s="304">
        <f t="shared" si="11"/>
        <v>0.1218163631954951</v>
      </c>
      <c r="J73" s="304">
        <f t="shared" si="11"/>
        <v>0.1235248372615757</v>
      </c>
      <c r="K73" s="304">
        <f t="shared" si="11"/>
        <v>0.1190985959371232</v>
      </c>
      <c r="L73" s="304">
        <f t="shared" si="11"/>
        <v>0.12163576703097646</v>
      </c>
      <c r="M73" s="304">
        <f t="shared" si="11"/>
        <v>0.12325579558489017</v>
      </c>
      <c r="N73" s="304">
        <f t="shared" si="11"/>
        <v>0.12172304304571384</v>
      </c>
      <c r="O73" s="304">
        <f t="shared" si="11"/>
        <v>0.1214927676967511</v>
      </c>
      <c r="P73" s="304">
        <f t="shared" si="11"/>
        <v>0.12227851167097177</v>
      </c>
      <c r="Q73" s="304">
        <f t="shared" si="11"/>
        <v>0.121516326822715</v>
      </c>
      <c r="R73" s="304">
        <f t="shared" si="11"/>
        <v>0.12164781226557475</v>
      </c>
      <c r="S73" s="304">
        <f t="shared" si="11"/>
        <v>0.12080578547215544</v>
      </c>
      <c r="T73" s="304">
        <f t="shared" si="11"/>
        <v>0.12138768669017128</v>
      </c>
      <c r="U73" s="304">
        <f t="shared" si="11"/>
        <v>0.12152008345178331</v>
      </c>
      <c r="V73" s="304">
        <f t="shared" si="11"/>
        <v>0.11668147780266884</v>
      </c>
      <c r="W73" s="304">
        <f t="shared" si="11"/>
        <v>0.11854285544051128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7.7249030089880655E-2</v>
      </c>
      <c r="C74" s="304">
        <f t="shared" si="12"/>
        <v>7.7150425161164035E-2</v>
      </c>
      <c r="D74" s="304">
        <f t="shared" si="12"/>
        <v>7.7076991549256929E-2</v>
      </c>
      <c r="E74" s="304">
        <f t="shared" si="12"/>
        <v>7.6836132464327758E-2</v>
      </c>
      <c r="F74" s="304">
        <f t="shared" si="12"/>
        <v>7.5631267296017629E-2</v>
      </c>
      <c r="G74" s="304">
        <f t="shared" si="12"/>
        <v>7.5320857515612058E-2</v>
      </c>
      <c r="H74" s="304">
        <f t="shared" si="12"/>
        <v>7.552210493147829E-2</v>
      </c>
      <c r="I74" s="304">
        <f t="shared" si="12"/>
        <v>7.626641155142945E-2</v>
      </c>
      <c r="J74" s="304">
        <f t="shared" si="12"/>
        <v>7.6476066206899326E-2</v>
      </c>
      <c r="K74" s="304">
        <f t="shared" si="12"/>
        <v>7.6294890086799766E-2</v>
      </c>
      <c r="L74" s="304">
        <f t="shared" si="12"/>
        <v>7.6006225225288826E-2</v>
      </c>
      <c r="M74" s="304">
        <f t="shared" si="12"/>
        <v>7.5756902013710006E-2</v>
      </c>
      <c r="N74" s="304">
        <f t="shared" si="12"/>
        <v>7.5726093936718891E-2</v>
      </c>
      <c r="O74" s="304">
        <f t="shared" si="12"/>
        <v>7.5655156629624229E-2</v>
      </c>
      <c r="P74" s="304">
        <f t="shared" si="12"/>
        <v>7.5408131264227352E-2</v>
      </c>
      <c r="Q74" s="304">
        <f t="shared" si="12"/>
        <v>7.5958299703656432E-2</v>
      </c>
      <c r="R74" s="304">
        <f t="shared" si="12"/>
        <v>7.5997966133971473E-2</v>
      </c>
      <c r="S74" s="304">
        <f t="shared" si="12"/>
        <v>7.5327711813217874E-2</v>
      </c>
      <c r="T74" s="304">
        <f t="shared" si="12"/>
        <v>7.5593876332982091E-2</v>
      </c>
      <c r="U74" s="304">
        <f t="shared" si="12"/>
        <v>7.5742080401075343E-2</v>
      </c>
      <c r="V74" s="304">
        <f t="shared" si="12"/>
        <v>7.5957708695195428E-2</v>
      </c>
      <c r="W74" s="304">
        <f t="shared" si="12"/>
        <v>7.608353025877615E-2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1.6194106787419835</v>
      </c>
      <c r="C81" s="324">
        <f>IF(C$5=0,0,C$5/TEL_fec!C$5)</f>
        <v>1.5926731690990221</v>
      </c>
      <c r="D81" s="324">
        <f>IF(D$5=0,0,D$5/TEL_fec!D$5)</f>
        <v>1.6603359117773222</v>
      </c>
      <c r="E81" s="324">
        <f>IF(E$5=0,0,E$5/TEL_fec!E$5)</f>
        <v>1.707114515073531</v>
      </c>
      <c r="F81" s="324">
        <f>IF(F$5=0,0,F$5/TEL_fec!F$5)</f>
        <v>1.6126296553296646</v>
      </c>
      <c r="G81" s="324">
        <f>IF(G$5=0,0,G$5/TEL_fec!G$5)</f>
        <v>1.591382950513885</v>
      </c>
      <c r="H81" s="324">
        <f>IF(H$5=0,0,H$5/TEL_fec!H$5)</f>
        <v>1.5674339892280171</v>
      </c>
      <c r="I81" s="324">
        <f>IF(I$5=0,0,I$5/TEL_fec!I$5)</f>
        <v>1.4910518807777935</v>
      </c>
      <c r="J81" s="324">
        <f>IF(J$5=0,0,J$5/TEL_fec!J$5)</f>
        <v>1.4540375070102334</v>
      </c>
      <c r="K81" s="324">
        <f>IF(K$5=0,0,K$5/TEL_fec!K$5)</f>
        <v>1.4779539469401222</v>
      </c>
      <c r="L81" s="324">
        <f>IF(L$5=0,0,L$5/TEL_fec!L$5)</f>
        <v>1.385145547191363</v>
      </c>
      <c r="M81" s="324">
        <f>IF(M$5=0,0,M$5/TEL_fec!M$5)</f>
        <v>1.2539208506827413</v>
      </c>
      <c r="N81" s="324">
        <f>IF(N$5=0,0,N$5/TEL_fec!N$5)</f>
        <v>1.3917338122174741</v>
      </c>
      <c r="O81" s="324">
        <f>IF(O$5=0,0,O$5/TEL_fec!O$5)</f>
        <v>1.3958865853594953</v>
      </c>
      <c r="P81" s="324">
        <f>IF(P$5=0,0,P$5/TEL_fec!P$5)</f>
        <v>1.3753133348178668</v>
      </c>
      <c r="Q81" s="324">
        <f>IF(Q$5=0,0,Q$5/TEL_fec!Q$5)</f>
        <v>1.3769776905010365</v>
      </c>
      <c r="R81" s="324">
        <f>IF(R$5=0,0,R$5/TEL_fec!R$5)</f>
        <v>1.3886261569508731</v>
      </c>
      <c r="S81" s="324">
        <f>IF(S$5=0,0,S$5/TEL_fec!S$5)</f>
        <v>1.4165860735811522</v>
      </c>
      <c r="T81" s="324">
        <f>IF(T$5=0,0,T$5/TEL_fec!T$5)</f>
        <v>1.405326765091786</v>
      </c>
      <c r="U81" s="324">
        <f>IF(U$5=0,0,U$5/TEL_fec!U$5)</f>
        <v>1.362799212389552</v>
      </c>
      <c r="V81" s="324">
        <f>IF(V$5=0,0,V$5/TEL_fec!V$5)</f>
        <v>1.4470202064161211</v>
      </c>
      <c r="W81" s="324">
        <f>IF(W$5=0,0,W$5/TEL_fec!W$5)</f>
        <v>1.3738956599555683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2.1003037052217297</v>
      </c>
      <c r="C86" s="338">
        <f>IF(C$10=0,0,C$10/TEL_fec!C$10)</f>
        <v>2.0944503318436172</v>
      </c>
      <c r="D86" s="338">
        <f>IF(D$10=0,0,D$10/TEL_fec!D$10)</f>
        <v>2.1435982426086704</v>
      </c>
      <c r="E86" s="338">
        <f>IF(E$10=0,0,E$10/TEL_fec!E$10)</f>
        <v>2.1914237166763266</v>
      </c>
      <c r="F86" s="338">
        <f>IF(F$10=0,0,F$10/TEL_fec!F$10)</f>
        <v>2.1872664790457215</v>
      </c>
      <c r="G86" s="338">
        <f>IF(G$10=0,0,G$10/TEL_fec!G$10)</f>
        <v>2.1928713481493598</v>
      </c>
      <c r="H86" s="338">
        <f>IF(H$10=0,0,H$10/TEL_fec!H$10)</f>
        <v>2.1688999109187046</v>
      </c>
      <c r="I86" s="338">
        <f>IF(I$10=0,0,I$10/TEL_fec!I$10)</f>
        <v>2.0555552844564517</v>
      </c>
      <c r="J86" s="338">
        <f>IF(J$10=0,0,J$10/TEL_fec!J$10)</f>
        <v>1.9958629356307722</v>
      </c>
      <c r="K86" s="338">
        <f>IF(K$10=0,0,K$10/TEL_fec!K$10)</f>
        <v>2.0606854831663042</v>
      </c>
      <c r="L86" s="338">
        <f>IF(L$10=0,0,L$10/TEL_fec!L$10)</f>
        <v>1.9953915669177065</v>
      </c>
      <c r="M86" s="338">
        <f>IF(M$10=0,0,M$10/TEL_fec!M$10)</f>
        <v>1.8782325354526197</v>
      </c>
      <c r="N86" s="338">
        <f>IF(N$10=0,0,N$10/TEL_fec!N$10)</f>
        <v>2.0162395945338831</v>
      </c>
      <c r="O86" s="338">
        <f>IF(O$10=0,0,O$10/TEL_fec!O$10)</f>
        <v>2.0285681013976085</v>
      </c>
      <c r="P86" s="338">
        <f>IF(P$10=0,0,P$10/TEL_fec!P$10)</f>
        <v>2.0278549813022595</v>
      </c>
      <c r="Q86" s="338">
        <f>IF(Q$10=0,0,Q$10/TEL_fec!Q$10)</f>
        <v>1.9892337399813178</v>
      </c>
      <c r="R86" s="338">
        <f>IF(R$10=0,0,R$10/TEL_fec!R$10)</f>
        <v>1.9942425520804752</v>
      </c>
      <c r="S86" s="338">
        <f>IF(S$10=0,0,S$10/TEL_fec!S$10)</f>
        <v>2.0750599095852751</v>
      </c>
      <c r="T86" s="338">
        <f>IF(T$10=0,0,T$10/TEL_fec!T$10)</f>
        <v>2.0405033204568901</v>
      </c>
      <c r="U86" s="338">
        <f>IF(U$10=0,0,U$10/TEL_fec!U$10)</f>
        <v>1.991563916371782</v>
      </c>
      <c r="V86" s="338">
        <f>IF(V$10=0,0,V$10/TEL_fec!V$10)</f>
        <v>2.0742013153980281</v>
      </c>
      <c r="W86" s="338">
        <f>IF(W$10=0,0,W$10/TEL_fec!W$10)</f>
        <v>1.9967340345708027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2.5710186135971052</v>
      </c>
      <c r="C87" s="351">
        <f>IF(C$16=0,0,C$16/TEL_fec!C$16)</f>
        <v>2.551900103621239</v>
      </c>
      <c r="D87" s="351">
        <f>IF(D$16=0,0,D$16/TEL_fec!D$16)</f>
        <v>2.5797022008496104</v>
      </c>
      <c r="E87" s="351">
        <f>IF(E$16=0,0,E$16/TEL_fec!E$16)</f>
        <v>2.5839389417157617</v>
      </c>
      <c r="F87" s="351">
        <f>IF(F$16=0,0,F$16/TEL_fec!F$16)</f>
        <v>2.3872997837743046</v>
      </c>
      <c r="G87" s="351">
        <f>IF(G$16=0,0,G$16/TEL_fec!G$16)</f>
        <v>2.3472137124912593</v>
      </c>
      <c r="H87" s="351">
        <f>IF(H$16=0,0,H$16/TEL_fec!H$16)</f>
        <v>2.3562164174327842</v>
      </c>
      <c r="I87" s="351">
        <f>IF(I$16=0,0,I$16/TEL_fec!I$16)</f>
        <v>2.3801211374678051</v>
      </c>
      <c r="J87" s="351">
        <f>IF(J$16=0,0,J$16/TEL_fec!J$16)</f>
        <v>2.3700231170228285</v>
      </c>
      <c r="K87" s="351">
        <f>IF(K$16=0,0,K$16/TEL_fec!K$16)</f>
        <v>2.3907304145837318</v>
      </c>
      <c r="L87" s="351">
        <f>IF(L$16=0,0,L$16/TEL_fec!L$16)</f>
        <v>2.3017647829932297</v>
      </c>
      <c r="M87" s="351">
        <f>IF(M$16=0,0,M$16/TEL_fec!M$16)</f>
        <v>2.181926201821891</v>
      </c>
      <c r="N87" s="351">
        <f>IF(N$16=0,0,N$16/TEL_fec!N$16)</f>
        <v>2.2678869275706122</v>
      </c>
      <c r="O87" s="351">
        <f>IF(O$16=0,0,O$16/TEL_fec!O$16)</f>
        <v>2.2681922009051059</v>
      </c>
      <c r="P87" s="351">
        <f>IF(P$16=0,0,P$16/TEL_fec!P$16)</f>
        <v>2.2344477821083979</v>
      </c>
      <c r="Q87" s="351">
        <f>IF(Q$16=0,0,Q$16/TEL_fec!Q$16)</f>
        <v>2.2888531089748194</v>
      </c>
      <c r="R87" s="351">
        <f>IF(R$16=0,0,R$16/TEL_fec!R$16)</f>
        <v>2.2966644656847373</v>
      </c>
      <c r="S87" s="351">
        <f>IF(S$16=0,0,S$16/TEL_fec!S$16)</f>
        <v>2.255372187042445</v>
      </c>
      <c r="T87" s="351">
        <f>IF(T$16=0,0,T$16/TEL_fec!T$16)</f>
        <v>2.2728148882516006</v>
      </c>
      <c r="U87" s="351">
        <f>IF(U$16=0,0,U$16/TEL_fec!U$16)</f>
        <v>2.2600366401224279</v>
      </c>
      <c r="V87" s="351">
        <f>IF(V$16=0,0,V$16/TEL_fec!V$16)</f>
        <v>2.3493201997348825</v>
      </c>
      <c r="W87" s="351">
        <f>IF(W$16=0,0,W$16/TEL_fec!W$16)</f>
        <v>2.3138466403205622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2.5710186135971034</v>
      </c>
      <c r="C88" s="351">
        <f>IF(C$27=0,0,C$27/TEL_fec!C$27)</f>
        <v>2.5519001036212394</v>
      </c>
      <c r="D88" s="351">
        <f>IF(D$27=0,0,D$27/TEL_fec!D$27)</f>
        <v>2.57970220084961</v>
      </c>
      <c r="E88" s="351">
        <f>IF(E$27=0,0,E$27/TEL_fec!E$27)</f>
        <v>2.5839389417157617</v>
      </c>
      <c r="F88" s="351">
        <f>IF(F$27=0,0,F$27/TEL_fec!F$27)</f>
        <v>2.3872997837743046</v>
      </c>
      <c r="G88" s="351">
        <f>IF(G$27=0,0,G$27/TEL_fec!G$27)</f>
        <v>2.3472137124912593</v>
      </c>
      <c r="H88" s="351">
        <f>IF(H$27=0,0,H$27/TEL_fec!H$27)</f>
        <v>2.3562164174327833</v>
      </c>
      <c r="I88" s="351">
        <f>IF(I$27=0,0,I$27/TEL_fec!I$27)</f>
        <v>2.3801211374678051</v>
      </c>
      <c r="J88" s="351">
        <f>IF(J$27=0,0,J$27/TEL_fec!J$27)</f>
        <v>2.3700231170228272</v>
      </c>
      <c r="K88" s="351">
        <f>IF(K$27=0,0,K$27/TEL_fec!K$27)</f>
        <v>2.3907304145837323</v>
      </c>
      <c r="L88" s="351">
        <f>IF(L$27=0,0,L$27/TEL_fec!L$27)</f>
        <v>2.3017647829932302</v>
      </c>
      <c r="M88" s="351">
        <f>IF(M$27=0,0,M$27/TEL_fec!M$27)</f>
        <v>2.1819262018218919</v>
      </c>
      <c r="N88" s="351">
        <f>IF(N$27=0,0,N$27/TEL_fec!N$27)</f>
        <v>2.2678869275706117</v>
      </c>
      <c r="O88" s="351">
        <f>IF(O$27=0,0,O$27/TEL_fec!O$27)</f>
        <v>2.2681922009051054</v>
      </c>
      <c r="P88" s="351">
        <f>IF(P$27=0,0,P$27/TEL_fec!P$27)</f>
        <v>2.2344477821083975</v>
      </c>
      <c r="Q88" s="351">
        <f>IF(Q$27=0,0,Q$27/TEL_fec!Q$27)</f>
        <v>2.2888531089748194</v>
      </c>
      <c r="R88" s="351">
        <f>IF(R$27=0,0,R$27/TEL_fec!R$27)</f>
        <v>2.2966644656847381</v>
      </c>
      <c r="S88" s="351">
        <f>IF(S$27=0,0,S$27/TEL_fec!S$27)</f>
        <v>2.2553721870424441</v>
      </c>
      <c r="T88" s="351">
        <f>IF(T$27=0,0,T$27/TEL_fec!T$27)</f>
        <v>2.2728148882516006</v>
      </c>
      <c r="U88" s="351">
        <f>IF(U$27=0,0,U$27/TEL_fec!U$27)</f>
        <v>2.2600366401224288</v>
      </c>
      <c r="V88" s="351">
        <f>IF(V$27=0,0,V$27/TEL_fec!V$27)</f>
        <v>2.3493201997348816</v>
      </c>
      <c r="W88" s="351">
        <f>IF(W$27=0,0,W$27/TEL_fec!W$27)</f>
        <v>2.3138466403205622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1.1827126879086101</v>
      </c>
      <c r="C90" s="351">
        <f>IF(C$39=0,0,C$39/TEL_fec!C$39)</f>
        <v>1.1563122242348445</v>
      </c>
      <c r="D90" s="351">
        <f>IF(D$39=0,0,D$39/TEL_fec!D$39)</f>
        <v>1.222799103096893</v>
      </c>
      <c r="E90" s="351">
        <f>IF(E$39=0,0,E$39/TEL_fec!E$39)</f>
        <v>1.2704022249255937</v>
      </c>
      <c r="F90" s="351">
        <f>IF(F$39=0,0,F$39/TEL_fec!F$39)</f>
        <v>1.2292764341645366</v>
      </c>
      <c r="G90" s="351">
        <f>IF(G$39=0,0,G$39/TEL_fec!G$39)</f>
        <v>1.2133466449002446</v>
      </c>
      <c r="H90" s="351">
        <f>IF(H$39=0,0,H$39/TEL_fec!H$39)</f>
        <v>1.1805209427949896</v>
      </c>
      <c r="I90" s="351">
        <f>IF(I$39=0,0,I$39/TEL_fec!I$39)</f>
        <v>1.1062089017166714</v>
      </c>
      <c r="J90" s="351">
        <f>IF(J$39=0,0,J$39/TEL_fec!J$39)</f>
        <v>1.0782205158284011</v>
      </c>
      <c r="K90" s="351">
        <f>IF(K$39=0,0,K$39/TEL_fec!K$39)</f>
        <v>1.0770534800418656</v>
      </c>
      <c r="L90" s="351">
        <f>IF(L$39=0,0,L$39/TEL_fec!L$39)</f>
        <v>1.0062023907337141</v>
      </c>
      <c r="M90" s="351">
        <f>IF(M$39=0,0,M$39/TEL_fec!M$39)</f>
        <v>0.89838672458656532</v>
      </c>
      <c r="N90" s="351">
        <f>IF(N$39=0,0,N$39/TEL_fec!N$39)</f>
        <v>1.0179752226530598</v>
      </c>
      <c r="O90" s="351">
        <f>IF(O$39=0,0,O$39/TEL_fec!O$39)</f>
        <v>1.0207091669840109</v>
      </c>
      <c r="P90" s="351">
        <f>IF(P$39=0,0,P$39/TEL_fec!P$39)</f>
        <v>1.0072500006761964</v>
      </c>
      <c r="Q90" s="351">
        <f>IF(Q$39=0,0,Q$39/TEL_fec!Q$39)</f>
        <v>0.99933644997948834</v>
      </c>
      <c r="R90" s="351">
        <f>IF(R$39=0,0,R$39/TEL_fec!R$39)</f>
        <v>1.0108999990544634</v>
      </c>
      <c r="S90" s="351">
        <f>IF(S$39=0,0,S$39/TEL_fec!S$39)</f>
        <v>1.0397438434958806</v>
      </c>
      <c r="T90" s="351">
        <f>IF(T$39=0,0,T$39/TEL_fec!T$39)</f>
        <v>1.029094521834135</v>
      </c>
      <c r="U90" s="351">
        <f>IF(U$39=0,0,U$39/TEL_fec!U$39)</f>
        <v>0.9885443118503352</v>
      </c>
      <c r="V90" s="351">
        <f>IF(V$39=0,0,V$39/TEL_fec!V$39)</f>
        <v>1.0386221768017521</v>
      </c>
      <c r="W90" s="351">
        <f>IF(W$39=0,0,W$39/TEL_fec!W$39)</f>
        <v>0.97919679724851627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IT: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8782.0614732379436</v>
      </c>
      <c r="C3" s="205">
        <v>9614.4661396809988</v>
      </c>
      <c r="D3" s="205">
        <v>8717.0474516695958</v>
      </c>
      <c r="E3" s="205">
        <v>8106.7740701787934</v>
      </c>
      <c r="F3" s="205">
        <v>8041.026240430132</v>
      </c>
      <c r="G3" s="205">
        <v>7597.9537529821991</v>
      </c>
      <c r="H3" s="205">
        <v>7740.6184261123299</v>
      </c>
      <c r="I3" s="205">
        <v>7764.0847011100213</v>
      </c>
      <c r="J3" s="205">
        <v>7275.7153905645782</v>
      </c>
      <c r="K3" s="205">
        <v>6293.414749697321</v>
      </c>
      <c r="L3" s="205">
        <v>6234.2809558443751</v>
      </c>
      <c r="M3" s="205">
        <v>6145.07664328397</v>
      </c>
      <c r="N3" s="205">
        <v>5343.1679730437727</v>
      </c>
      <c r="O3" s="205">
        <v>4984.0015439779781</v>
      </c>
      <c r="P3" s="205">
        <v>4846.1499672230348</v>
      </c>
      <c r="Q3" s="205">
        <v>4755.2</v>
      </c>
      <c r="R3" s="205">
        <v>4797.5951109834496</v>
      </c>
      <c r="S3" s="205">
        <v>4739.9020205796132</v>
      </c>
      <c r="T3" s="205">
        <v>4753.2816316204298</v>
      </c>
      <c r="U3" s="205">
        <v>4477.6263371627547</v>
      </c>
      <c r="V3" s="205">
        <v>3862.1310465722272</v>
      </c>
      <c r="W3" s="205">
        <v>4729.2483245448302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2987.7219701597601</v>
      </c>
      <c r="C5" s="205">
        <v>3240.9487613351389</v>
      </c>
      <c r="D5" s="205">
        <v>3079.3625852211412</v>
      </c>
      <c r="E5" s="205">
        <v>2786.8829572665568</v>
      </c>
      <c r="F5" s="205">
        <v>2654.6607325402329</v>
      </c>
      <c r="G5" s="205">
        <v>2740.8492872654579</v>
      </c>
      <c r="H5" s="205">
        <v>3173.2949788162659</v>
      </c>
      <c r="I5" s="205">
        <v>2857.9207197706742</v>
      </c>
      <c r="J5" s="205">
        <v>2833.0519199592659</v>
      </c>
      <c r="K5" s="205">
        <v>2677.4228822626669</v>
      </c>
      <c r="L5" s="205">
        <v>2126.387711633819</v>
      </c>
      <c r="M5" s="205">
        <v>2115.1896966017862</v>
      </c>
      <c r="N5" s="205">
        <v>1771.8556494216809</v>
      </c>
      <c r="O5" s="205">
        <v>1586.4176261635471</v>
      </c>
      <c r="P5" s="205">
        <v>1689.224362572859</v>
      </c>
      <c r="Q5" s="205">
        <v>1885.160582795083</v>
      </c>
      <c r="R5" s="205">
        <v>1843.118915565178</v>
      </c>
      <c r="S5" s="205">
        <v>1943.614458818568</v>
      </c>
      <c r="T5" s="205">
        <v>1983.4639609862841</v>
      </c>
      <c r="U5" s="205">
        <v>2031.2517187195231</v>
      </c>
      <c r="V5" s="205">
        <v>1993.7735379859339</v>
      </c>
      <c r="W5" s="205">
        <v>2898.4529904878268</v>
      </c>
      <c r="DA5" s="112" t="s">
        <v>2870</v>
      </c>
    </row>
    <row r="6" spans="1:105" ht="12" customHeight="1" x14ac:dyDescent="0.25">
      <c r="A6" s="154" t="s">
        <v>2114</v>
      </c>
      <c r="B6" s="340">
        <v>3734.6524626996988</v>
      </c>
      <c r="C6" s="340">
        <v>3547.919839564714</v>
      </c>
      <c r="D6" s="340">
        <v>3361.1872164297301</v>
      </c>
      <c r="E6" s="340">
        <v>3361.1872164297301</v>
      </c>
      <c r="F6" s="340">
        <v>3174.4545932947449</v>
      </c>
      <c r="G6" s="340">
        <v>2987.7219701597601</v>
      </c>
      <c r="H6" s="340">
        <v>3361.1872164297301</v>
      </c>
      <c r="I6" s="340">
        <v>3174.4545932947449</v>
      </c>
      <c r="J6" s="340">
        <v>3174.4545932947449</v>
      </c>
      <c r="K6" s="340">
        <v>2987.721970159761</v>
      </c>
      <c r="L6" s="340">
        <v>2800.9893470247762</v>
      </c>
      <c r="M6" s="340">
        <v>2800.9893470247762</v>
      </c>
      <c r="N6" s="340">
        <v>2614.2567238897909</v>
      </c>
      <c r="O6" s="340">
        <v>2427.5241007548061</v>
      </c>
      <c r="P6" s="340">
        <v>2240.7914776198209</v>
      </c>
      <c r="Q6" s="340">
        <v>2240.7914776198209</v>
      </c>
      <c r="R6" s="340">
        <v>2054.058854484837</v>
      </c>
      <c r="S6" s="340">
        <v>2054.058854484837</v>
      </c>
      <c r="T6" s="340">
        <v>2240.7914776198209</v>
      </c>
      <c r="U6" s="340">
        <v>2240.7914776198209</v>
      </c>
      <c r="V6" s="340">
        <v>2240.7914776198209</v>
      </c>
      <c r="W6" s="340">
        <v>3174.4545932947458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373.46524626997001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373.46524626997001</v>
      </c>
      <c r="U7" s="342">
        <v>186.732623134985</v>
      </c>
      <c r="V7" s="342">
        <v>0</v>
      </c>
      <c r="W7" s="342">
        <v>1120.39573880991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186.73262313498481</v>
      </c>
      <c r="D8" s="344">
        <f t="shared" si="0"/>
        <v>186.7326231349839</v>
      </c>
      <c r="E8" s="344">
        <f t="shared" si="0"/>
        <v>0</v>
      </c>
      <c r="F8" s="344">
        <f t="shared" si="0"/>
        <v>186.73262313498526</v>
      </c>
      <c r="G8" s="344">
        <f t="shared" si="0"/>
        <v>186.73262313498481</v>
      </c>
      <c r="H8" s="344">
        <f t="shared" si="0"/>
        <v>0</v>
      </c>
      <c r="I8" s="344">
        <f t="shared" si="0"/>
        <v>186.73262313498526</v>
      </c>
      <c r="J8" s="344">
        <f t="shared" si="0"/>
        <v>0</v>
      </c>
      <c r="K8" s="344">
        <f t="shared" si="0"/>
        <v>186.7326231349839</v>
      </c>
      <c r="L8" s="344">
        <f t="shared" si="0"/>
        <v>186.73262313498481</v>
      </c>
      <c r="M8" s="344">
        <f t="shared" si="0"/>
        <v>0</v>
      </c>
      <c r="N8" s="344">
        <f t="shared" si="0"/>
        <v>186.73262313498526</v>
      </c>
      <c r="O8" s="344">
        <f t="shared" si="0"/>
        <v>186.73262313498481</v>
      </c>
      <c r="P8" s="344">
        <f t="shared" si="0"/>
        <v>186.73262313498526</v>
      </c>
      <c r="Q8" s="344">
        <f t="shared" si="0"/>
        <v>0</v>
      </c>
      <c r="R8" s="344">
        <f t="shared" si="0"/>
        <v>186.7326231349839</v>
      </c>
      <c r="S8" s="344">
        <f t="shared" si="0"/>
        <v>0</v>
      </c>
      <c r="T8" s="344">
        <f t="shared" si="0"/>
        <v>186.73262313498617</v>
      </c>
      <c r="U8" s="344">
        <f t="shared" si="0"/>
        <v>186.73262313498481</v>
      </c>
      <c r="V8" s="344">
        <f t="shared" si="0"/>
        <v>0</v>
      </c>
      <c r="W8" s="344">
        <f t="shared" si="0"/>
        <v>186.73262313498526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746.93049253993877</v>
      </c>
      <c r="C9" s="345">
        <f t="shared" si="1"/>
        <v>306.97107822957514</v>
      </c>
      <c r="D9" s="345">
        <f t="shared" si="1"/>
        <v>281.82463120858893</v>
      </c>
      <c r="E9" s="345">
        <f t="shared" si="1"/>
        <v>574.30425916317336</v>
      </c>
      <c r="F9" s="345">
        <f t="shared" si="1"/>
        <v>519.79386075451202</v>
      </c>
      <c r="G9" s="345">
        <f t="shared" si="1"/>
        <v>246.87268289430222</v>
      </c>
      <c r="H9" s="345">
        <f t="shared" si="1"/>
        <v>187.8922376134642</v>
      </c>
      <c r="I9" s="345">
        <f t="shared" si="1"/>
        <v>316.53387352407071</v>
      </c>
      <c r="J9" s="345">
        <f t="shared" si="1"/>
        <v>341.40267333547899</v>
      </c>
      <c r="K9" s="345">
        <f t="shared" si="1"/>
        <v>310.29908789709407</v>
      </c>
      <c r="L9" s="345">
        <f t="shared" si="1"/>
        <v>674.6016353909572</v>
      </c>
      <c r="M9" s="345">
        <f t="shared" si="1"/>
        <v>685.79965042299</v>
      </c>
      <c r="N9" s="345">
        <f t="shared" si="1"/>
        <v>842.40107446810998</v>
      </c>
      <c r="O9" s="345">
        <f t="shared" si="1"/>
        <v>841.10647459125903</v>
      </c>
      <c r="P9" s="345">
        <f t="shared" si="1"/>
        <v>551.56711504696182</v>
      </c>
      <c r="Q9" s="345">
        <f t="shared" si="1"/>
        <v>355.63089482473788</v>
      </c>
      <c r="R9" s="345">
        <f t="shared" si="1"/>
        <v>210.93993891965897</v>
      </c>
      <c r="S9" s="345">
        <f t="shared" si="1"/>
        <v>110.44439566626897</v>
      </c>
      <c r="T9" s="345">
        <f t="shared" si="1"/>
        <v>257.32751663353679</v>
      </c>
      <c r="U9" s="345">
        <f t="shared" si="1"/>
        <v>209.53975890029778</v>
      </c>
      <c r="V9" s="345">
        <f t="shared" si="1"/>
        <v>247.01793963388695</v>
      </c>
      <c r="W9" s="345">
        <f t="shared" si="1"/>
        <v>276.00160280691898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465.24789337919168</v>
      </c>
      <c r="C12" s="212">
        <v>484.08331900257951</v>
      </c>
      <c r="D12" s="212">
        <v>484.68993981083412</v>
      </c>
      <c r="E12" s="212">
        <v>482.87472055030088</v>
      </c>
      <c r="F12" s="212">
        <v>503.48237317282877</v>
      </c>
      <c r="G12" s="212">
        <v>504.4616509028375</v>
      </c>
      <c r="H12" s="212">
        <v>538.90799656061904</v>
      </c>
      <c r="I12" s="212">
        <v>499.58443680137572</v>
      </c>
      <c r="J12" s="212">
        <v>542.28521066208077</v>
      </c>
      <c r="K12" s="212">
        <v>574.12347377472042</v>
      </c>
      <c r="L12" s="212">
        <v>464.90877042132422</v>
      </c>
      <c r="M12" s="212">
        <v>475.819260533104</v>
      </c>
      <c r="N12" s="212">
        <v>431.84299226139291</v>
      </c>
      <c r="O12" s="212">
        <v>403.66870163370578</v>
      </c>
      <c r="P12" s="212">
        <v>413.92467755803938</v>
      </c>
      <c r="Q12" s="212">
        <v>456.97196904557183</v>
      </c>
      <c r="R12" s="212">
        <v>468.32175408426491</v>
      </c>
      <c r="S12" s="212">
        <v>484.99509888220121</v>
      </c>
      <c r="T12" s="212">
        <v>494.18142734307821</v>
      </c>
      <c r="U12" s="212">
        <v>484.11943250214961</v>
      </c>
      <c r="V12" s="212">
        <v>481.60584694754948</v>
      </c>
      <c r="W12" s="212">
        <v>617.60959269185719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2876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33.619948409286323</v>
      </c>
      <c r="N20" s="206">
        <f t="shared" si="3"/>
        <v>31.298366294067069</v>
      </c>
      <c r="O20" s="206">
        <f t="shared" si="3"/>
        <v>30.782459157351671</v>
      </c>
      <c r="P20" s="206">
        <f t="shared" si="3"/>
        <v>30.13757523645744</v>
      </c>
      <c r="Q20" s="206">
        <f t="shared" si="3"/>
        <v>28.783319002579539</v>
      </c>
      <c r="R20" s="206">
        <f t="shared" si="3"/>
        <v>31.233877901977639</v>
      </c>
      <c r="S20" s="206">
        <f t="shared" si="3"/>
        <v>32.919346517626821</v>
      </c>
      <c r="T20" s="206">
        <f t="shared" si="3"/>
        <v>31.691401547721409</v>
      </c>
      <c r="U20" s="206">
        <f t="shared" si="3"/>
        <v>28.008942390369729</v>
      </c>
      <c r="V20" s="206">
        <f t="shared" si="3"/>
        <v>27.391487532244192</v>
      </c>
      <c r="W20" s="206">
        <f t="shared" si="3"/>
        <v>89.514445399828034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33.619948409286323</v>
      </c>
      <c r="N21" s="206">
        <v>31.298366294067069</v>
      </c>
      <c r="O21" s="206">
        <v>30.782459157351671</v>
      </c>
      <c r="P21" s="206">
        <v>30.13757523645744</v>
      </c>
      <c r="Q21" s="206">
        <v>28.783319002579539</v>
      </c>
      <c r="R21" s="206">
        <v>31.233877901977639</v>
      </c>
      <c r="S21" s="206">
        <v>32.919346517626821</v>
      </c>
      <c r="T21" s="206">
        <v>31.691401547721409</v>
      </c>
      <c r="U21" s="206">
        <v>28.008942390369729</v>
      </c>
      <c r="V21" s="206">
        <v>27.391487532244192</v>
      </c>
      <c r="W21" s="206">
        <v>89.514445399828034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118.3003439380911</v>
      </c>
      <c r="C23" s="206">
        <f t="shared" si="4"/>
        <v>122.86233877901979</v>
      </c>
      <c r="D23" s="206">
        <f t="shared" si="4"/>
        <v>118.8257953568358</v>
      </c>
      <c r="E23" s="206">
        <f t="shared" si="4"/>
        <v>117.44049871023221</v>
      </c>
      <c r="F23" s="206">
        <f t="shared" si="4"/>
        <v>116.0312983662941</v>
      </c>
      <c r="G23" s="206">
        <f t="shared" si="4"/>
        <v>113.3085124677558</v>
      </c>
      <c r="H23" s="206">
        <f t="shared" si="4"/>
        <v>113.3085124677558</v>
      </c>
      <c r="I23" s="206">
        <f t="shared" si="4"/>
        <v>95.538349097162509</v>
      </c>
      <c r="J23" s="206">
        <f t="shared" si="4"/>
        <v>138.9366294067068</v>
      </c>
      <c r="K23" s="206">
        <f t="shared" si="4"/>
        <v>214.0298366294067</v>
      </c>
      <c r="L23" s="206">
        <f t="shared" si="4"/>
        <v>99.359931212381767</v>
      </c>
      <c r="M23" s="206">
        <f t="shared" si="4"/>
        <v>100.4824591573517</v>
      </c>
      <c r="N23" s="206">
        <f t="shared" si="4"/>
        <v>93.675408426483216</v>
      </c>
      <c r="O23" s="206">
        <f t="shared" si="4"/>
        <v>89.376182287188286</v>
      </c>
      <c r="P23" s="206">
        <f t="shared" si="4"/>
        <v>98.667239896818572</v>
      </c>
      <c r="Q23" s="206">
        <f t="shared" si="4"/>
        <v>138.6978503869303</v>
      </c>
      <c r="R23" s="206">
        <f t="shared" si="4"/>
        <v>149.08753224419601</v>
      </c>
      <c r="S23" s="206">
        <f t="shared" si="4"/>
        <v>159.93026655202061</v>
      </c>
      <c r="T23" s="206">
        <f t="shared" si="4"/>
        <v>172.52381771281171</v>
      </c>
      <c r="U23" s="206">
        <f t="shared" si="4"/>
        <v>161.99079965606191</v>
      </c>
      <c r="V23" s="206">
        <f t="shared" si="4"/>
        <v>144.17429062768699</v>
      </c>
      <c r="W23" s="206">
        <f t="shared" si="4"/>
        <v>173.59024617423026</v>
      </c>
      <c r="DA23" s="71"/>
    </row>
    <row r="24" spans="1:105" ht="12" customHeight="1" x14ac:dyDescent="0.25">
      <c r="A24" s="18" t="s">
        <v>73</v>
      </c>
      <c r="B24" s="206">
        <v>118.3003439380911</v>
      </c>
      <c r="C24" s="206">
        <v>122.86233877901979</v>
      </c>
      <c r="D24" s="206">
        <v>118.8257953568358</v>
      </c>
      <c r="E24" s="206">
        <v>117.44049871023221</v>
      </c>
      <c r="F24" s="206">
        <v>116.0312983662941</v>
      </c>
      <c r="G24" s="206">
        <v>113.3085124677558</v>
      </c>
      <c r="H24" s="206">
        <v>113.3085124677558</v>
      </c>
      <c r="I24" s="206">
        <v>95.538349097162509</v>
      </c>
      <c r="J24" s="206">
        <v>138.9366294067068</v>
      </c>
      <c r="K24" s="206">
        <v>214.0298366294067</v>
      </c>
      <c r="L24" s="206">
        <v>99.359931212381767</v>
      </c>
      <c r="M24" s="206">
        <v>100.4824591573517</v>
      </c>
      <c r="N24" s="206">
        <v>93.675408426483216</v>
      </c>
      <c r="O24" s="206">
        <v>89.376182287188286</v>
      </c>
      <c r="P24" s="206">
        <v>98.667239896818572</v>
      </c>
      <c r="Q24" s="206">
        <v>138.6978503869303</v>
      </c>
      <c r="R24" s="206">
        <v>149.08753224419601</v>
      </c>
      <c r="S24" s="206">
        <v>159.93026655202061</v>
      </c>
      <c r="T24" s="206">
        <v>172.52381771281171</v>
      </c>
      <c r="U24" s="206">
        <v>161.99079965606191</v>
      </c>
      <c r="V24" s="206">
        <v>144.17429062768699</v>
      </c>
      <c r="W24" s="206">
        <v>173.51401547721409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7.623069701616407E-2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14.880137575236461</v>
      </c>
      <c r="G30" s="206">
        <v>15.14282029234738</v>
      </c>
      <c r="H30" s="206">
        <v>39.528976784178838</v>
      </c>
      <c r="I30" s="206">
        <v>20.89905417024935</v>
      </c>
      <c r="J30" s="206">
        <v>31.55150472914875</v>
      </c>
      <c r="K30" s="206">
        <v>33.0085124677558</v>
      </c>
      <c r="L30" s="206">
        <v>29.091401547721411</v>
      </c>
      <c r="M30" s="206">
        <v>31.7426483233018</v>
      </c>
      <c r="N30" s="206">
        <v>32.148667239896817</v>
      </c>
      <c r="O30" s="206">
        <v>27.276182287188298</v>
      </c>
      <c r="P30" s="206">
        <v>36.280653482373182</v>
      </c>
      <c r="Q30" s="206">
        <v>30.76337059329321</v>
      </c>
      <c r="R30" s="206">
        <v>33.056233877901967</v>
      </c>
      <c r="S30" s="206">
        <v>35.992519346517618</v>
      </c>
      <c r="T30" s="206">
        <v>32.985382631126399</v>
      </c>
      <c r="U30" s="206">
        <v>26.611006018916591</v>
      </c>
      <c r="V30" s="206">
        <v>28.877558039552881</v>
      </c>
      <c r="W30" s="206">
        <v>30.558899398108341</v>
      </c>
      <c r="DA30" s="71" t="s">
        <v>2888</v>
      </c>
    </row>
    <row r="31" spans="1:105" ht="12" customHeight="1" x14ac:dyDescent="0.25">
      <c r="A31" s="21" t="s">
        <v>38</v>
      </c>
      <c r="B31" s="209">
        <v>346.94754944110059</v>
      </c>
      <c r="C31" s="209">
        <v>361.22098022355971</v>
      </c>
      <c r="D31" s="209">
        <v>365.86414445399828</v>
      </c>
      <c r="E31" s="209">
        <v>365.43422184006869</v>
      </c>
      <c r="F31" s="209">
        <v>372.57093723129827</v>
      </c>
      <c r="G31" s="209">
        <v>376.01031814273432</v>
      </c>
      <c r="H31" s="209">
        <v>386.0705073086844</v>
      </c>
      <c r="I31" s="209">
        <v>383.14703353396379</v>
      </c>
      <c r="J31" s="209">
        <v>371.79707652622528</v>
      </c>
      <c r="K31" s="209">
        <v>327.08512467755799</v>
      </c>
      <c r="L31" s="209">
        <v>336.45743766122098</v>
      </c>
      <c r="M31" s="209">
        <v>309.97420464316423</v>
      </c>
      <c r="N31" s="209">
        <v>274.72055030094577</v>
      </c>
      <c r="O31" s="209">
        <v>256.23387790197762</v>
      </c>
      <c r="P31" s="209">
        <v>248.83920894239029</v>
      </c>
      <c r="Q31" s="209">
        <v>258.72742906276869</v>
      </c>
      <c r="R31" s="209">
        <v>254.94411006018919</v>
      </c>
      <c r="S31" s="209">
        <v>256.1529664660361</v>
      </c>
      <c r="T31" s="209">
        <v>256.9808254514187</v>
      </c>
      <c r="U31" s="209">
        <v>267.50868443680139</v>
      </c>
      <c r="V31" s="209">
        <v>281.16251074806542</v>
      </c>
      <c r="W31" s="209">
        <v>323.94600171969051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0</v>
      </c>
      <c r="C33" s="205">
        <f>WWP_emi!C5</f>
        <v>0</v>
      </c>
      <c r="D33" s="205">
        <f>WWP_emi!D5</f>
        <v>0</v>
      </c>
      <c r="E33" s="205">
        <f>WWP_emi!E5</f>
        <v>0</v>
      </c>
      <c r="F33" s="205">
        <f>WWP_emi!F5</f>
        <v>0</v>
      </c>
      <c r="G33" s="205">
        <f>WWP_emi!G5</f>
        <v>0</v>
      </c>
      <c r="H33" s="205">
        <f>WWP_emi!H5</f>
        <v>0</v>
      </c>
      <c r="I33" s="205">
        <f>WWP_emi!I5</f>
        <v>0</v>
      </c>
      <c r="J33" s="205">
        <f>WWP_emi!J5</f>
        <v>0</v>
      </c>
      <c r="K33" s="205">
        <f>WWP_emi!K5</f>
        <v>0</v>
      </c>
      <c r="L33" s="205">
        <f>WWP_emi!L5</f>
        <v>0</v>
      </c>
      <c r="M33" s="205">
        <f>WWP_emi!M5</f>
        <v>79.395188400434762</v>
      </c>
      <c r="N33" s="205">
        <f>WWP_emi!N5</f>
        <v>73.656554400374901</v>
      </c>
      <c r="O33" s="205">
        <f>WWP_emi!O5</f>
        <v>72.444794400365652</v>
      </c>
      <c r="P33" s="205">
        <f>WWP_emi!P5</f>
        <v>70.786980000303117</v>
      </c>
      <c r="Q33" s="205">
        <f>WWP_emi!Q5</f>
        <v>91.630281600329127</v>
      </c>
      <c r="R33" s="205">
        <f>WWP_emi!R5</f>
        <v>103.96374120032939</v>
      </c>
      <c r="S33" s="205">
        <f>WWP_emi!S5</f>
        <v>111.2049259203195</v>
      </c>
      <c r="T33" s="205">
        <f>WWP_emi!T5</f>
        <v>109.63965276030071</v>
      </c>
      <c r="U33" s="205">
        <f>WWP_emi!U5</f>
        <v>88.235627040294901</v>
      </c>
      <c r="V33" s="205">
        <f>WWP_emi!V5</f>
        <v>87.072095880345046</v>
      </c>
      <c r="W33" s="205">
        <f>WWP_emi!W5</f>
        <v>239.6306998806219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52.977070907208635</v>
      </c>
      <c r="C35" s="286">
        <f t="shared" si="5"/>
        <v>50.349474632258783</v>
      </c>
      <c r="D35" s="286">
        <f t="shared" si="5"/>
        <v>55.602535433944482</v>
      </c>
      <c r="E35" s="286">
        <f t="shared" si="5"/>
        <v>59.564349070314123</v>
      </c>
      <c r="F35" s="286">
        <f t="shared" si="5"/>
        <v>62.614193526857143</v>
      </c>
      <c r="G35" s="286">
        <f t="shared" si="5"/>
        <v>66.394409245362425</v>
      </c>
      <c r="H35" s="286">
        <f t="shared" si="5"/>
        <v>69.620793442376367</v>
      </c>
      <c r="I35" s="286">
        <f t="shared" si="5"/>
        <v>64.345567576040324</v>
      </c>
      <c r="J35" s="286">
        <f t="shared" si="5"/>
        <v>74.533593131657767</v>
      </c>
      <c r="K35" s="286">
        <f t="shared" si="5"/>
        <v>91.226066707637955</v>
      </c>
      <c r="L35" s="286">
        <f t="shared" si="5"/>
        <v>74.572957765962073</v>
      </c>
      <c r="M35" s="286">
        <f t="shared" si="5"/>
        <v>77.430972492935908</v>
      </c>
      <c r="N35" s="286">
        <f t="shared" si="5"/>
        <v>80.82152656252552</v>
      </c>
      <c r="O35" s="286">
        <f t="shared" si="5"/>
        <v>80.992892572725381</v>
      </c>
      <c r="P35" s="286">
        <f t="shared" si="5"/>
        <v>85.413097068316389</v>
      </c>
      <c r="Q35" s="286">
        <f t="shared" si="5"/>
        <v>96.099421485020997</v>
      </c>
      <c r="R35" s="286">
        <f t="shared" si="5"/>
        <v>97.615939496875242</v>
      </c>
      <c r="S35" s="286">
        <f t="shared" si="5"/>
        <v>102.32175618324156</v>
      </c>
      <c r="T35" s="286">
        <f t="shared" si="5"/>
        <v>103.96636800471003</v>
      </c>
      <c r="U35" s="286">
        <f t="shared" si="5"/>
        <v>108.1196589550417</v>
      </c>
      <c r="V35" s="286">
        <f t="shared" si="5"/>
        <v>124.69950945216918</v>
      </c>
      <c r="W35" s="286">
        <f t="shared" si="5"/>
        <v>130.59360606768294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149.36469369023808</v>
      </c>
      <c r="D36" s="346">
        <f t="shared" si="6"/>
        <v>157.39943783723885</v>
      </c>
      <c r="E36" s="346">
        <f t="shared" si="6"/>
        <v>173.26695378119371</v>
      </c>
      <c r="F36" s="346">
        <f t="shared" si="6"/>
        <v>189.65978100374761</v>
      </c>
      <c r="G36" s="346">
        <f t="shared" si="6"/>
        <v>184.05304269981889</v>
      </c>
      <c r="H36" s="346">
        <f t="shared" si="6"/>
        <v>169.82600109922586</v>
      </c>
      <c r="I36" s="346">
        <f t="shared" si="6"/>
        <v>174.80696134967084</v>
      </c>
      <c r="J36" s="346">
        <f t="shared" si="6"/>
        <v>191.41379190462484</v>
      </c>
      <c r="K36" s="346">
        <f t="shared" si="6"/>
        <v>214.43137637246667</v>
      </c>
      <c r="L36" s="346">
        <f t="shared" si="6"/>
        <v>218.6378184362764</v>
      </c>
      <c r="M36" s="346">
        <f t="shared" si="6"/>
        <v>224.95346932596351</v>
      </c>
      <c r="N36" s="346">
        <f t="shared" si="6"/>
        <v>243.72357443584238</v>
      </c>
      <c r="O36" s="346">
        <f t="shared" si="6"/>
        <v>254.45298575628078</v>
      </c>
      <c r="P36" s="346">
        <f t="shared" si="6"/>
        <v>245.03830676914365</v>
      </c>
      <c r="Q36" s="346">
        <f t="shared" si="6"/>
        <v>242.40479735048899</v>
      </c>
      <c r="R36" s="346">
        <f t="shared" si="6"/>
        <v>254.09199055431415</v>
      </c>
      <c r="S36" s="346">
        <f t="shared" si="6"/>
        <v>249.53256376627644</v>
      </c>
      <c r="T36" s="346">
        <f t="shared" si="6"/>
        <v>249.15069649026788</v>
      </c>
      <c r="U36" s="346">
        <f t="shared" si="6"/>
        <v>238.33551895150285</v>
      </c>
      <c r="V36" s="346">
        <f t="shared" si="6"/>
        <v>241.55493980226916</v>
      </c>
      <c r="W36" s="346">
        <f t="shared" si="6"/>
        <v>213.08249425425728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70.124962545523388</v>
      </c>
      <c r="C37" s="346">
        <f>IF(WWP_ued!C$5=0,"",WWP_ued!C$5/C$5*1000)</f>
        <v>67.270565152939682</v>
      </c>
      <c r="D37" s="346">
        <f>IF(WWP_ued!D$5=0,"",WWP_ued!D$5/D$5*1000)</f>
        <v>71.035606782756204</v>
      </c>
      <c r="E37" s="346">
        <f>IF(WWP_ued!E$5=0,"",WWP_ued!E$5/E$5*1000)</f>
        <v>78.23303162475473</v>
      </c>
      <c r="F37" s="346">
        <f>IF(WWP_ued!F$5=0,"",WWP_ued!F$5/F$5*1000)</f>
        <v>85.683270361171324</v>
      </c>
      <c r="G37" s="346">
        <f>IF(WWP_ued!G$5=0,"",WWP_ued!G$5/G$5*1000)</f>
        <v>83.262781866754764</v>
      </c>
      <c r="H37" s="346">
        <f>IF(WWP_ued!H$5=0,"",WWP_ued!H$5/H$5*1000)</f>
        <v>76.811166129670781</v>
      </c>
      <c r="I37" s="346">
        <f>IF(WWP_ued!I$5=0,"",WWP_ued!I$5/I$5*1000)</f>
        <v>79.62959552549566</v>
      </c>
      <c r="J37" s="346">
        <f>IF(WWP_ued!J$5=0,"",WWP_ued!J$5/J$5*1000)</f>
        <v>85.738734697123164</v>
      </c>
      <c r="K37" s="346">
        <f>IF(WWP_ued!K$5=0,"",WWP_ued!K$5/K$5*1000)</f>
        <v>93.365433759829244</v>
      </c>
      <c r="L37" s="346">
        <f>IF(WWP_ued!L$5=0,"",WWP_ued!L$5/L$5*1000)</f>
        <v>98.895905192440182</v>
      </c>
      <c r="M37" s="346">
        <f>IF(WWP_ued!M$5=0,"",WWP_ued!M$5/M$5*1000)</f>
        <v>100.3160763754118</v>
      </c>
      <c r="N37" s="346">
        <f>IF(WWP_ued!N$5=0,"",WWP_ued!N$5/N$5*1000)</f>
        <v>108.41405495172572</v>
      </c>
      <c r="O37" s="346">
        <f>IF(WWP_ued!O$5=0,"",WWP_ued!O$5/O$5*1000)</f>
        <v>113.07347493323378</v>
      </c>
      <c r="P37" s="346">
        <f>IF(WWP_ued!P$5=0,"",WWP_ued!P$5/P$5*1000)</f>
        <v>108.24936284315106</v>
      </c>
      <c r="Q37" s="346">
        <f>IF(WWP_ued!Q$5=0,"",WWP_ued!Q$5/Q$5*1000)</f>
        <v>105.66494308238617</v>
      </c>
      <c r="R37" s="346">
        <f>IF(WWP_ued!R$5=0,"",WWP_ued!R$5/R$5*1000)</f>
        <v>110.23212033854675</v>
      </c>
      <c r="S37" s="346">
        <f>IF(WWP_ued!S$5=0,"",WWP_ued!S$5/S$5*1000)</f>
        <v>107.87228825789177</v>
      </c>
      <c r="T37" s="346">
        <f>IF(WWP_ued!T$5=0,"",WWP_ued!T$5/T$5*1000)</f>
        <v>107.30737121351781</v>
      </c>
      <c r="U37" s="346">
        <f>IF(WWP_ued!U$5=0,"",WWP_ued!U$5/U$5*1000)</f>
        <v>103.26632174298814</v>
      </c>
      <c r="V37" s="346">
        <f>IF(WWP_ued!V$5=0,"",WWP_ued!V$5/V$5*1000)</f>
        <v>105.5877421812563</v>
      </c>
      <c r="W37" s="346">
        <f>IF(WWP_ued!W$5=0,"",WWP_ued!W$5/W$5*1000)</f>
        <v>92.540106116409063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</v>
      </c>
      <c r="G38" s="347">
        <f t="shared" si="7"/>
        <v>0</v>
      </c>
      <c r="H38" s="347">
        <f t="shared" si="7"/>
        <v>0</v>
      </c>
      <c r="I38" s="347">
        <f t="shared" si="7"/>
        <v>0</v>
      </c>
      <c r="J38" s="347">
        <f t="shared" si="7"/>
        <v>0</v>
      </c>
      <c r="K38" s="347">
        <f t="shared" si="7"/>
        <v>0</v>
      </c>
      <c r="L38" s="347">
        <f t="shared" si="7"/>
        <v>0</v>
      </c>
      <c r="M38" s="347">
        <f t="shared" si="7"/>
        <v>0.16685997181257659</v>
      </c>
      <c r="N38" s="347">
        <f t="shared" si="7"/>
        <v>0.17056327350517911</v>
      </c>
      <c r="O38" s="347">
        <f t="shared" si="7"/>
        <v>0.17946596827341596</v>
      </c>
      <c r="P38" s="347">
        <f t="shared" si="7"/>
        <v>0.17101415749820223</v>
      </c>
      <c r="Q38" s="347">
        <f t="shared" si="7"/>
        <v>0.20051619750705374</v>
      </c>
      <c r="R38" s="347">
        <f t="shared" si="7"/>
        <v>0.22199212463152682</v>
      </c>
      <c r="S38" s="347">
        <f t="shared" si="7"/>
        <v>0.22929082412713139</v>
      </c>
      <c r="T38" s="347">
        <f t="shared" si="7"/>
        <v>0.2218611357973698</v>
      </c>
      <c r="U38" s="347">
        <f t="shared" si="7"/>
        <v>0.18226003980929462</v>
      </c>
      <c r="V38" s="347">
        <f t="shared" si="7"/>
        <v>0.18079534630281982</v>
      </c>
      <c r="W38" s="347">
        <f t="shared" si="7"/>
        <v>0.38799704978057298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465.24789337919162</v>
      </c>
      <c r="C5" s="225">
        <v>484.08331900257957</v>
      </c>
      <c r="D5" s="225">
        <v>484.68993981083412</v>
      </c>
      <c r="E5" s="225">
        <v>482.87472055030088</v>
      </c>
      <c r="F5" s="225">
        <v>503.48237317282872</v>
      </c>
      <c r="G5" s="225">
        <v>504.46165090283739</v>
      </c>
      <c r="H5" s="225">
        <v>538.90799656061915</v>
      </c>
      <c r="I5" s="225">
        <v>499.58443680137572</v>
      </c>
      <c r="J5" s="225">
        <v>542.28521066208089</v>
      </c>
      <c r="K5" s="225">
        <v>574.12347377472054</v>
      </c>
      <c r="L5" s="225">
        <v>464.90877042132411</v>
      </c>
      <c r="M5" s="225">
        <v>475.81926053310411</v>
      </c>
      <c r="N5" s="225">
        <v>431.84299226139279</v>
      </c>
      <c r="O5" s="225">
        <v>403.66870163370612</v>
      </c>
      <c r="P5" s="225">
        <v>413.92467755803938</v>
      </c>
      <c r="Q5" s="225">
        <v>456.97196904557188</v>
      </c>
      <c r="R5" s="225">
        <v>468.32175408426491</v>
      </c>
      <c r="S5" s="225">
        <v>484.99509888220132</v>
      </c>
      <c r="T5" s="225">
        <v>494.18142734307833</v>
      </c>
      <c r="U5" s="225">
        <v>484.11943250214961</v>
      </c>
      <c r="V5" s="225">
        <v>481.60584694754942</v>
      </c>
      <c r="W5" s="225">
        <v>617.6095926918573</v>
      </c>
      <c r="DA5" s="89" t="s">
        <v>2873</v>
      </c>
    </row>
    <row r="6" spans="1:105" ht="12" customHeight="1" x14ac:dyDescent="0.25">
      <c r="A6" s="55" t="s">
        <v>92</v>
      </c>
      <c r="B6" s="261">
        <v>14.21055247555508</v>
      </c>
      <c r="C6" s="261">
        <v>14.795174956602141</v>
      </c>
      <c r="D6" s="261">
        <v>14.98535335404498</v>
      </c>
      <c r="E6" s="261">
        <v>14.96774424317069</v>
      </c>
      <c r="F6" s="261">
        <v>15.26005548368401</v>
      </c>
      <c r="G6" s="261">
        <v>15.40092837067867</v>
      </c>
      <c r="H6" s="261">
        <v>15.812981565137211</v>
      </c>
      <c r="I6" s="261">
        <v>15.69323961119288</v>
      </c>
      <c r="J6" s="261">
        <v>15.2283590841096</v>
      </c>
      <c r="K6" s="261">
        <v>13.397011553163651</v>
      </c>
      <c r="L6" s="261">
        <v>13.7808901702216</v>
      </c>
      <c r="M6" s="261">
        <v>12.74554048193181</v>
      </c>
      <c r="N6" s="261">
        <v>11.298213733752929</v>
      </c>
      <c r="O6" s="261">
        <v>10.54013401410853</v>
      </c>
      <c r="P6" s="261">
        <v>10.23669295502356</v>
      </c>
      <c r="Q6" s="261">
        <v>10.6403329519973</v>
      </c>
      <c r="R6" s="261">
        <v>10.489198014076189</v>
      </c>
      <c r="S6" s="261">
        <v>10.54145328625502</v>
      </c>
      <c r="T6" s="261">
        <v>10.57373891249976</v>
      </c>
      <c r="U6" s="261">
        <v>10.999114268590819</v>
      </c>
      <c r="V6" s="261">
        <v>11.55716989033386</v>
      </c>
      <c r="W6" s="261">
        <v>13.397231397688181</v>
      </c>
      <c r="DA6" s="67" t="s">
        <v>2890</v>
      </c>
    </row>
    <row r="7" spans="1:105" ht="12" customHeight="1" x14ac:dyDescent="0.25">
      <c r="A7" s="202" t="s">
        <v>93</v>
      </c>
      <c r="B7" s="226">
        <v>15.44625269082074</v>
      </c>
      <c r="C7" s="226">
        <v>16.081711909350151</v>
      </c>
      <c r="D7" s="226">
        <v>16.288427558744541</v>
      </c>
      <c r="E7" s="226">
        <v>16.269287220837711</v>
      </c>
      <c r="F7" s="226">
        <v>16.587016830091319</v>
      </c>
      <c r="G7" s="226">
        <v>16.74013953334638</v>
      </c>
      <c r="H7" s="226">
        <v>17.188023440366539</v>
      </c>
      <c r="I7" s="226">
        <v>17.057869142600961</v>
      </c>
      <c r="J7" s="226">
        <v>16.552564221858269</v>
      </c>
      <c r="K7" s="226">
        <v>14.56196907952571</v>
      </c>
      <c r="L7" s="226">
        <v>14.97922844589305</v>
      </c>
      <c r="M7" s="226">
        <v>13.85384834992588</v>
      </c>
      <c r="N7" s="226">
        <v>12.28066710190536</v>
      </c>
      <c r="O7" s="226">
        <v>11.45666740663972</v>
      </c>
      <c r="P7" s="226">
        <v>11.12684016850387</v>
      </c>
      <c r="Q7" s="226">
        <v>11.56557929564924</v>
      </c>
      <c r="R7" s="226">
        <v>11.401302189213251</v>
      </c>
      <c r="S7" s="226">
        <v>11.45810139810329</v>
      </c>
      <c r="T7" s="226">
        <v>11.493194470108429</v>
      </c>
      <c r="U7" s="226">
        <v>11.955558987598719</v>
      </c>
      <c r="V7" s="226">
        <v>12.562141185145499</v>
      </c>
      <c r="W7" s="226">
        <v>14.562208040965411</v>
      </c>
      <c r="DA7" s="174" t="s">
        <v>2891</v>
      </c>
    </row>
    <row r="8" spans="1:105" ht="12" customHeight="1" x14ac:dyDescent="0.25">
      <c r="A8" s="202" t="s">
        <v>94</v>
      </c>
      <c r="B8" s="226">
        <v>38.306706673235418</v>
      </c>
      <c r="C8" s="226">
        <v>39.882645535188388</v>
      </c>
      <c r="D8" s="226">
        <v>40.395300345686451</v>
      </c>
      <c r="E8" s="226">
        <v>40.347832307677521</v>
      </c>
      <c r="F8" s="226">
        <v>41.135801738626462</v>
      </c>
      <c r="G8" s="226">
        <v>41.515546042699022</v>
      </c>
      <c r="H8" s="226">
        <v>42.626298132109007</v>
      </c>
      <c r="I8" s="226">
        <v>42.303515473650378</v>
      </c>
      <c r="J8" s="226">
        <v>41.050359270208503</v>
      </c>
      <c r="K8" s="226">
        <v>36.113683317223767</v>
      </c>
      <c r="L8" s="226">
        <v>37.148486545814741</v>
      </c>
      <c r="M8" s="226">
        <v>34.357543907816179</v>
      </c>
      <c r="N8" s="226">
        <v>30.45605441272529</v>
      </c>
      <c r="O8" s="226">
        <v>28.412535168466491</v>
      </c>
      <c r="P8" s="226">
        <v>27.594563617889591</v>
      </c>
      <c r="Q8" s="226">
        <v>28.6826366532101</v>
      </c>
      <c r="R8" s="226">
        <v>28.275229429248871</v>
      </c>
      <c r="S8" s="226">
        <v>28.416091467296141</v>
      </c>
      <c r="T8" s="226">
        <v>28.503122285868908</v>
      </c>
      <c r="U8" s="226">
        <v>29.649786289244819</v>
      </c>
      <c r="V8" s="226">
        <v>31.154110139160849</v>
      </c>
      <c r="W8" s="226">
        <v>36.114275941594208</v>
      </c>
      <c r="DA8" s="174" t="s">
        <v>2892</v>
      </c>
    </row>
    <row r="9" spans="1:105" ht="12" customHeight="1" x14ac:dyDescent="0.25">
      <c r="A9" s="202" t="s">
        <v>95</v>
      </c>
      <c r="B9" s="226">
        <v>117.39152045023761</v>
      </c>
      <c r="C9" s="226">
        <v>122.22101051106119</v>
      </c>
      <c r="D9" s="226">
        <v>123.79204944645851</v>
      </c>
      <c r="E9" s="226">
        <v>123.6465828783666</v>
      </c>
      <c r="F9" s="226">
        <v>126.061327908694</v>
      </c>
      <c r="G9" s="226">
        <v>127.2250604534325</v>
      </c>
      <c r="H9" s="226">
        <v>130.62897814678561</v>
      </c>
      <c r="I9" s="226">
        <v>129.6398054837673</v>
      </c>
      <c r="J9" s="226">
        <v>125.79948808612281</v>
      </c>
      <c r="K9" s="226">
        <v>110.6709650043954</v>
      </c>
      <c r="L9" s="226">
        <v>113.84213618878709</v>
      </c>
      <c r="M9" s="226">
        <v>105.28924745943669</v>
      </c>
      <c r="N9" s="226">
        <v>93.33306997448075</v>
      </c>
      <c r="O9" s="226">
        <v>87.070672290461829</v>
      </c>
      <c r="P9" s="226">
        <v>84.563985280629424</v>
      </c>
      <c r="Q9" s="226">
        <v>87.898402646934201</v>
      </c>
      <c r="R9" s="226">
        <v>86.649896638020735</v>
      </c>
      <c r="S9" s="226">
        <v>87.081570625584973</v>
      </c>
      <c r="T9" s="226">
        <v>87.348277972824079</v>
      </c>
      <c r="U9" s="226">
        <v>90.862248305750256</v>
      </c>
      <c r="V9" s="226">
        <v>95.472273007105812</v>
      </c>
      <c r="W9" s="226">
        <v>110.6727811113371</v>
      </c>
      <c r="DA9" s="174" t="s">
        <v>2893</v>
      </c>
    </row>
    <row r="10" spans="1:105" ht="12" customHeight="1" x14ac:dyDescent="0.25">
      <c r="A10" s="56" t="s">
        <v>96</v>
      </c>
      <c r="B10" s="262">
        <v>25.949704520578852</v>
      </c>
      <c r="C10" s="262">
        <v>27.017276007708269</v>
      </c>
      <c r="D10" s="262">
        <v>27.36455829869082</v>
      </c>
      <c r="E10" s="262">
        <v>27.332402531007361</v>
      </c>
      <c r="F10" s="262">
        <v>27.866188274553419</v>
      </c>
      <c r="G10" s="262">
        <v>28.123434416021919</v>
      </c>
      <c r="H10" s="262">
        <v>28.875879379815789</v>
      </c>
      <c r="I10" s="262">
        <v>28.657220159569619</v>
      </c>
      <c r="J10" s="262">
        <v>27.808307892721899</v>
      </c>
      <c r="K10" s="262">
        <v>24.464108053603201</v>
      </c>
      <c r="L10" s="262">
        <v>25.165103789100311</v>
      </c>
      <c r="M10" s="262">
        <v>22.143954679184379</v>
      </c>
      <c r="N10" s="262">
        <v>19.587471907130809</v>
      </c>
      <c r="O10" s="262">
        <v>18.225700735629999</v>
      </c>
      <c r="P10" s="262">
        <v>17.703556469171751</v>
      </c>
      <c r="Q10" s="262">
        <v>18.487847328148689</v>
      </c>
      <c r="R10" s="262">
        <v>18.150955345738769</v>
      </c>
      <c r="S10" s="262">
        <v>18.205966264498851</v>
      </c>
      <c r="T10" s="262">
        <v>18.302299010710179</v>
      </c>
      <c r="U10" s="262">
        <v>19.166753498946949</v>
      </c>
      <c r="V10" s="262">
        <v>20.190726037253452</v>
      </c>
      <c r="W10" s="262">
        <v>21.990951777201751</v>
      </c>
      <c r="DA10" s="68" t="s">
        <v>2894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7.488490575149083E-2</v>
      </c>
      <c r="N12" s="228">
        <v>7.8833051944911137E-2</v>
      </c>
      <c r="O12" s="228">
        <v>7.9702212223634383E-2</v>
      </c>
      <c r="P12" s="228">
        <v>9.7889173273057961E-2</v>
      </c>
      <c r="Q12" s="228">
        <v>0.11166095656103719</v>
      </c>
      <c r="R12" s="228">
        <v>0.14414686158514781</v>
      </c>
      <c r="S12" s="228">
        <v>0.17067981394948531</v>
      </c>
      <c r="T12" s="228">
        <v>0.1684437599538485</v>
      </c>
      <c r="U12" s="228">
        <v>0.1137137195571199</v>
      </c>
      <c r="V12" s="228">
        <v>8.9608543206876501E-2</v>
      </c>
      <c r="W12" s="228">
        <v>0.59470198539036645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7.6230697015992888E-2</v>
      </c>
      <c r="DA14" s="69" t="s">
        <v>2898</v>
      </c>
    </row>
    <row r="15" spans="1:105" ht="12" customHeight="1" x14ac:dyDescent="0.25">
      <c r="A15" s="37" t="s">
        <v>38</v>
      </c>
      <c r="B15" s="228">
        <v>25.949704520578852</v>
      </c>
      <c r="C15" s="228">
        <v>27.017276007708269</v>
      </c>
      <c r="D15" s="228">
        <v>27.36455829869082</v>
      </c>
      <c r="E15" s="228">
        <v>27.332402531007361</v>
      </c>
      <c r="F15" s="228">
        <v>27.866188274553419</v>
      </c>
      <c r="G15" s="228">
        <v>28.123434416021919</v>
      </c>
      <c r="H15" s="228">
        <v>28.875879379815789</v>
      </c>
      <c r="I15" s="228">
        <v>28.657220159569619</v>
      </c>
      <c r="J15" s="228">
        <v>27.808307892721899</v>
      </c>
      <c r="K15" s="228">
        <v>24.464108053603201</v>
      </c>
      <c r="L15" s="228">
        <v>25.165103789100311</v>
      </c>
      <c r="M15" s="228">
        <v>22.06906977343289</v>
      </c>
      <c r="N15" s="228">
        <v>19.5086388551859</v>
      </c>
      <c r="O15" s="228">
        <v>18.145998523406369</v>
      </c>
      <c r="P15" s="228">
        <v>17.605667295898691</v>
      </c>
      <c r="Q15" s="228">
        <v>18.37618637158765</v>
      </c>
      <c r="R15" s="228">
        <v>18.00680848415362</v>
      </c>
      <c r="S15" s="228">
        <v>18.035286450549371</v>
      </c>
      <c r="T15" s="228">
        <v>18.13385525075633</v>
      </c>
      <c r="U15" s="228">
        <v>19.053039779389831</v>
      </c>
      <c r="V15" s="228">
        <v>20.10111749404658</v>
      </c>
      <c r="W15" s="228">
        <v>21.320019094795391</v>
      </c>
      <c r="DA15" s="69" t="s">
        <v>2899</v>
      </c>
    </row>
    <row r="16" spans="1:105" ht="12" customHeight="1" x14ac:dyDescent="0.25">
      <c r="A16" s="57" t="s">
        <v>2900</v>
      </c>
      <c r="B16" s="263">
        <v>109.4345346658002</v>
      </c>
      <c r="C16" s="263">
        <v>113.65463890126679</v>
      </c>
      <c r="D16" s="263">
        <v>109.9206070603079</v>
      </c>
      <c r="E16" s="263">
        <v>108.639129011745</v>
      </c>
      <c r="F16" s="263">
        <v>121.100510765469</v>
      </c>
      <c r="G16" s="263">
        <v>118.8247756498735</v>
      </c>
      <c r="H16" s="263">
        <v>141.3833549330304</v>
      </c>
      <c r="I16" s="263">
        <v>107.7112087762379</v>
      </c>
      <c r="J16" s="263">
        <v>157.711203569014</v>
      </c>
      <c r="K16" s="263">
        <v>228.52449856003929</v>
      </c>
      <c r="L16" s="263">
        <v>118.8247756502699</v>
      </c>
      <c r="M16" s="263">
        <v>142.6966093012195</v>
      </c>
      <c r="N16" s="263">
        <v>135.22194703960281</v>
      </c>
      <c r="O16" s="263">
        <v>126.7907332156407</v>
      </c>
      <c r="P16" s="263">
        <v>142.26104578943699</v>
      </c>
      <c r="Q16" s="263">
        <v>171.53628092257981</v>
      </c>
      <c r="R16" s="263">
        <v>184.58630058761511</v>
      </c>
      <c r="S16" s="263">
        <v>198.02005246397991</v>
      </c>
      <c r="T16" s="263">
        <v>205.55871822768569</v>
      </c>
      <c r="U16" s="263">
        <v>187.86600931582589</v>
      </c>
      <c r="V16" s="263">
        <v>173.65925337790199</v>
      </c>
      <c r="W16" s="263">
        <v>250.9258074094796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2904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20.380877777943478</v>
      </c>
      <c r="N23" s="231">
        <v>18.827533364278441</v>
      </c>
      <c r="O23" s="231">
        <v>18.88067302592702</v>
      </c>
      <c r="P23" s="231">
        <v>17.426582723514169</v>
      </c>
      <c r="Q23" s="231">
        <v>14.775030325620479</v>
      </c>
      <c r="R23" s="231">
        <v>16.092975680790019</v>
      </c>
      <c r="S23" s="231">
        <v>16.780351957765191</v>
      </c>
      <c r="T23" s="231">
        <v>15.451040089162159</v>
      </c>
      <c r="U23" s="231">
        <v>13.398631166240969</v>
      </c>
      <c r="V23" s="231">
        <v>13.576468311882939</v>
      </c>
      <c r="W23" s="231">
        <v>62.146774874808948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109.4345346658002</v>
      </c>
      <c r="C25" s="231">
        <v>113.65463890126679</v>
      </c>
      <c r="D25" s="231">
        <v>109.9206070603079</v>
      </c>
      <c r="E25" s="231">
        <v>108.639129011745</v>
      </c>
      <c r="F25" s="231">
        <v>107.33553868597539</v>
      </c>
      <c r="G25" s="231">
        <v>104.816807143194</v>
      </c>
      <c r="H25" s="231">
        <v>104.8168071431443</v>
      </c>
      <c r="I25" s="231">
        <v>88.378397121311053</v>
      </c>
      <c r="J25" s="231">
        <v>128.52427035240501</v>
      </c>
      <c r="K25" s="231">
        <v>197.98975046333851</v>
      </c>
      <c r="L25" s="231">
        <v>91.913577549150773</v>
      </c>
      <c r="M25" s="231">
        <v>92.951979629795133</v>
      </c>
      <c r="N25" s="231">
        <v>86.655071232209238</v>
      </c>
      <c r="O25" s="231">
        <v>82.678042964041211</v>
      </c>
      <c r="P25" s="231">
        <v>91.272798754301817</v>
      </c>
      <c r="Q25" s="231">
        <v>128.30338620245479</v>
      </c>
      <c r="R25" s="231">
        <v>137.9144317963592</v>
      </c>
      <c r="S25" s="231">
        <v>147.94457662917279</v>
      </c>
      <c r="T25" s="231">
        <v>159.59432645392971</v>
      </c>
      <c r="U25" s="231">
        <v>149.85068673760469</v>
      </c>
      <c r="V25" s="231">
        <v>133.36940435104981</v>
      </c>
      <c r="W25" s="231">
        <v>160.51031560462781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13.764972079493591</v>
      </c>
      <c r="G26" s="231">
        <v>14.007968506679459</v>
      </c>
      <c r="H26" s="231">
        <v>36.566547789886123</v>
      </c>
      <c r="I26" s="231">
        <v>19.3328116549268</v>
      </c>
      <c r="J26" s="231">
        <v>29.18693321660896</v>
      </c>
      <c r="K26" s="231">
        <v>30.534748096700859</v>
      </c>
      <c r="L26" s="231">
        <v>26.91119810111913</v>
      </c>
      <c r="M26" s="231">
        <v>29.36375189348087</v>
      </c>
      <c r="N26" s="231">
        <v>29.73934244311506</v>
      </c>
      <c r="O26" s="231">
        <v>25.232017225672429</v>
      </c>
      <c r="P26" s="231">
        <v>33.56166431162103</v>
      </c>
      <c r="Q26" s="231">
        <v>28.457864394504519</v>
      </c>
      <c r="R26" s="231">
        <v>30.578893110465899</v>
      </c>
      <c r="S26" s="231">
        <v>33.29512387704191</v>
      </c>
      <c r="T26" s="231">
        <v>30.513351684593761</v>
      </c>
      <c r="U26" s="231">
        <v>24.616691411980199</v>
      </c>
      <c r="V26" s="231">
        <v>26.713380714969329</v>
      </c>
      <c r="W26" s="231">
        <v>28.268716930042849</v>
      </c>
      <c r="DA26" s="73" t="s">
        <v>2911</v>
      </c>
    </row>
    <row r="27" spans="1:105" ht="12" customHeight="1" x14ac:dyDescent="0.25">
      <c r="A27" s="57" t="s">
        <v>2912</v>
      </c>
      <c r="B27" s="263">
        <v>72.288462593041075</v>
      </c>
      <c r="C27" s="263">
        <v>75.262411735758747</v>
      </c>
      <c r="D27" s="263">
        <v>76.229840974924457</v>
      </c>
      <c r="E27" s="263">
        <v>76.140264193520494</v>
      </c>
      <c r="F27" s="263">
        <v>77.627238764827382</v>
      </c>
      <c r="G27" s="263">
        <v>78.343853016061104</v>
      </c>
      <c r="H27" s="263">
        <v>80.439949700915406</v>
      </c>
      <c r="I27" s="263">
        <v>79.830827587372511</v>
      </c>
      <c r="J27" s="263">
        <v>77.466000558296727</v>
      </c>
      <c r="K27" s="263">
        <v>68.150015292180356</v>
      </c>
      <c r="L27" s="263">
        <v>70.102789126779484</v>
      </c>
      <c r="M27" s="263">
        <v>64.836010277653159</v>
      </c>
      <c r="N27" s="263">
        <v>57.47352203691711</v>
      </c>
      <c r="O27" s="263">
        <v>53.617203463073878</v>
      </c>
      <c r="P27" s="263">
        <v>52.07361198859811</v>
      </c>
      <c r="Q27" s="263">
        <v>54.126911103638427</v>
      </c>
      <c r="R27" s="263">
        <v>53.358094245518053</v>
      </c>
      <c r="S27" s="263">
        <v>53.623914543123391</v>
      </c>
      <c r="T27" s="263">
        <v>53.788150120107467</v>
      </c>
      <c r="U27" s="263">
        <v>55.952016061962013</v>
      </c>
      <c r="V27" s="263">
        <v>58.790820746480961</v>
      </c>
      <c r="W27" s="263">
        <v>68.151133631718125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15.044310349580524</v>
      </c>
      <c r="C28" s="263">
        <f t="shared" si="0"/>
        <v>15.640384641993265</v>
      </c>
      <c r="D28" s="263">
        <f t="shared" si="0"/>
        <v>15.420559320527676</v>
      </c>
      <c r="E28" s="263">
        <f t="shared" si="0"/>
        <v>15.309084587322609</v>
      </c>
      <c r="F28" s="263">
        <f t="shared" si="0"/>
        <v>16.445731908617073</v>
      </c>
      <c r="G28" s="263">
        <f t="shared" si="0"/>
        <v>16.322612924089352</v>
      </c>
      <c r="H28" s="263">
        <f t="shared" si="0"/>
        <v>18.329343695598336</v>
      </c>
      <c r="I28" s="263">
        <f t="shared" si="0"/>
        <v>15.549342148732325</v>
      </c>
      <c r="J28" s="263">
        <f t="shared" si="0"/>
        <v>19.39795625611842</v>
      </c>
      <c r="K28" s="263">
        <f t="shared" si="0"/>
        <v>24.33863816981675</v>
      </c>
      <c r="L28" s="263">
        <f t="shared" si="0"/>
        <v>15.618248489140136</v>
      </c>
      <c r="M28" s="263">
        <f t="shared" si="0"/>
        <v>28.615101023850812</v>
      </c>
      <c r="N28" s="263">
        <f t="shared" si="0"/>
        <v>26.733928710464916</v>
      </c>
      <c r="O28" s="263">
        <f t="shared" si="0"/>
        <v>25.147055267267305</v>
      </c>
      <c r="P28" s="263">
        <f t="shared" si="0"/>
        <v>27.177269721052159</v>
      </c>
      <c r="Q28" s="263">
        <f t="shared" si="0"/>
        <v>31.222829822638836</v>
      </c>
      <c r="R28" s="263">
        <f t="shared" si="0"/>
        <v>33.207717451242026</v>
      </c>
      <c r="S28" s="263">
        <f t="shared" si="0"/>
        <v>35.234640698140566</v>
      </c>
      <c r="T28" s="263">
        <f t="shared" si="0"/>
        <v>36.070717692720322</v>
      </c>
      <c r="U28" s="263">
        <f t="shared" si="0"/>
        <v>33.413248625734624</v>
      </c>
      <c r="V28" s="263">
        <f t="shared" si="0"/>
        <v>31.719330753232381</v>
      </c>
      <c r="W28" s="263">
        <f t="shared" si="0"/>
        <v>47.891734097435261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11.51303441643306</v>
      </c>
      <c r="N29" s="331">
        <v>10.86669234685443</v>
      </c>
      <c r="O29" s="331">
        <v>10.292471292869671</v>
      </c>
      <c r="P29" s="331">
        <v>11.20129344648673</v>
      </c>
      <c r="Q29" s="331">
        <v>12.699632628654591</v>
      </c>
      <c r="R29" s="331">
        <v>13.6929872808154</v>
      </c>
      <c r="S29" s="331">
        <v>14.60885906366684</v>
      </c>
      <c r="T29" s="331">
        <v>14.82015585840781</v>
      </c>
      <c r="U29" s="331">
        <v>13.411111019020209</v>
      </c>
      <c r="V29" s="331">
        <v>12.625516763288489</v>
      </c>
      <c r="W29" s="331">
        <v>21.73816435605853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2918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11.51303441643306</v>
      </c>
      <c r="N34" s="297">
        <v>10.86669234685443</v>
      </c>
      <c r="O34" s="297">
        <v>10.292471292869671</v>
      </c>
      <c r="P34" s="297">
        <v>11.20129344648673</v>
      </c>
      <c r="Q34" s="297">
        <v>12.699632628654591</v>
      </c>
      <c r="R34" s="297">
        <v>13.6929872808154</v>
      </c>
      <c r="S34" s="297">
        <v>14.60885906366684</v>
      </c>
      <c r="T34" s="297">
        <v>14.82015585840781</v>
      </c>
      <c r="U34" s="297">
        <v>13.411111019020209</v>
      </c>
      <c r="V34" s="297">
        <v>12.625516763288489</v>
      </c>
      <c r="W34" s="297">
        <v>21.73816435605853</v>
      </c>
      <c r="DA34" s="122" t="s">
        <v>2921</v>
      </c>
    </row>
    <row r="35" spans="1:105" ht="12" customHeight="1" x14ac:dyDescent="0.25">
      <c r="A35" s="60" t="s">
        <v>2922</v>
      </c>
      <c r="B35" s="331">
        <v>8.8658092732522302</v>
      </c>
      <c r="C35" s="331">
        <v>9.2076998782532034</v>
      </c>
      <c r="D35" s="331">
        <v>8.905188297029861</v>
      </c>
      <c r="E35" s="331">
        <v>8.8013696989875232</v>
      </c>
      <c r="F35" s="331">
        <v>9.8109251765805467</v>
      </c>
      <c r="G35" s="331">
        <v>9.6265571107507988</v>
      </c>
      <c r="H35" s="331">
        <v>11.45413431945172</v>
      </c>
      <c r="I35" s="331">
        <v>8.7261944916919401</v>
      </c>
      <c r="J35" s="331">
        <v>12.776930567375111</v>
      </c>
      <c r="K35" s="331">
        <v>18.513850538006469</v>
      </c>
      <c r="L35" s="331">
        <v>9.6265571107829171</v>
      </c>
      <c r="M35" s="331">
        <v>11.5605272674474</v>
      </c>
      <c r="N35" s="331">
        <v>10.954969522848341</v>
      </c>
      <c r="O35" s="331">
        <v>10.271917011741751</v>
      </c>
      <c r="P35" s="331">
        <v>11.525240207163881</v>
      </c>
      <c r="Q35" s="331">
        <v>13.896965475724549</v>
      </c>
      <c r="R35" s="331">
        <v>14.95420929474132</v>
      </c>
      <c r="S35" s="331">
        <v>16.04254107523241</v>
      </c>
      <c r="T35" s="331">
        <v>16.653284046269139</v>
      </c>
      <c r="U35" s="331">
        <v>15.219914011674931</v>
      </c>
      <c r="V35" s="331">
        <v>14.068957515885691</v>
      </c>
      <c r="W35" s="331">
        <v>20.328686524990569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2926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1.6511513093423931</v>
      </c>
      <c r="N42" s="231">
        <v>1.5253075311485811</v>
      </c>
      <c r="O42" s="231">
        <v>1.529612626486722</v>
      </c>
      <c r="P42" s="231">
        <v>1.4118098933125229</v>
      </c>
      <c r="Q42" s="231">
        <v>1.196995091846504</v>
      </c>
      <c r="R42" s="231">
        <v>1.303768078885607</v>
      </c>
      <c r="S42" s="231">
        <v>1.3594556823394059</v>
      </c>
      <c r="T42" s="231">
        <v>1.2517618402840049</v>
      </c>
      <c r="U42" s="231">
        <v>1.0854864856447259</v>
      </c>
      <c r="V42" s="231">
        <v>1.0998939139741499</v>
      </c>
      <c r="W42" s="231">
        <v>5.0348041838020343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8.8658092732522302</v>
      </c>
      <c r="C44" s="231">
        <v>9.2076998782532034</v>
      </c>
      <c r="D44" s="231">
        <v>8.905188297029861</v>
      </c>
      <c r="E44" s="231">
        <v>8.8013696989875232</v>
      </c>
      <c r="F44" s="231">
        <v>8.6957596807786928</v>
      </c>
      <c r="G44" s="231">
        <v>8.4917053250214476</v>
      </c>
      <c r="H44" s="231">
        <v>8.4917053250174135</v>
      </c>
      <c r="I44" s="231">
        <v>7.159951976276429</v>
      </c>
      <c r="J44" s="231">
        <v>10.41235905473658</v>
      </c>
      <c r="K44" s="231">
        <v>16.040086166833479</v>
      </c>
      <c r="L44" s="231">
        <v>7.4463536639655734</v>
      </c>
      <c r="M44" s="231">
        <v>7.5304795281094226</v>
      </c>
      <c r="N44" s="231">
        <v>7.0203371947534512</v>
      </c>
      <c r="O44" s="231">
        <v>6.698139323600719</v>
      </c>
      <c r="P44" s="231">
        <v>7.3944411429426191</v>
      </c>
      <c r="Q44" s="231">
        <v>10.394464184977929</v>
      </c>
      <c r="R44" s="231">
        <v>11.17310044831388</v>
      </c>
      <c r="S44" s="231">
        <v>11.985689923312689</v>
      </c>
      <c r="T44" s="231">
        <v>12.929491259360921</v>
      </c>
      <c r="U44" s="231">
        <v>12.14011291900399</v>
      </c>
      <c r="V44" s="231">
        <v>10.804886277212709</v>
      </c>
      <c r="W44" s="231">
        <v>13.003699873042679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1.115165495801854</v>
      </c>
      <c r="G45" s="231">
        <v>1.134851785729351</v>
      </c>
      <c r="H45" s="231">
        <v>2.9624289944343101</v>
      </c>
      <c r="I45" s="231">
        <v>1.5662425154155111</v>
      </c>
      <c r="J45" s="231">
        <v>2.3645715126385332</v>
      </c>
      <c r="K45" s="231">
        <v>2.4737643711729831</v>
      </c>
      <c r="L45" s="231">
        <v>2.180203446817345</v>
      </c>
      <c r="M45" s="231">
        <v>2.3788964299955859</v>
      </c>
      <c r="N45" s="231">
        <v>2.409324796946311</v>
      </c>
      <c r="O45" s="231">
        <v>2.0441650616543132</v>
      </c>
      <c r="P45" s="231">
        <v>2.7189891709087419</v>
      </c>
      <c r="Q45" s="231">
        <v>2.305506198900122</v>
      </c>
      <c r="R45" s="231">
        <v>2.4773407675418371</v>
      </c>
      <c r="S45" s="231">
        <v>2.6973954695803188</v>
      </c>
      <c r="T45" s="231">
        <v>2.472030946624209</v>
      </c>
      <c r="U45" s="231">
        <v>1.994314607026219</v>
      </c>
      <c r="V45" s="231">
        <v>2.1641773246988252</v>
      </c>
      <c r="W45" s="231">
        <v>2.29018246814586</v>
      </c>
      <c r="DA45" s="73" t="s">
        <v>2933</v>
      </c>
    </row>
    <row r="46" spans="1:105" ht="12" customHeight="1" x14ac:dyDescent="0.25">
      <c r="A46" s="60" t="s">
        <v>2934</v>
      </c>
      <c r="B46" s="331">
        <v>6.1785010763282946</v>
      </c>
      <c r="C46" s="331">
        <v>6.4326847637400624</v>
      </c>
      <c r="D46" s="331">
        <v>6.5153710234978162</v>
      </c>
      <c r="E46" s="331">
        <v>6.5077148883350846</v>
      </c>
      <c r="F46" s="331">
        <v>6.6348067320365258</v>
      </c>
      <c r="G46" s="331">
        <v>6.6960558133385524</v>
      </c>
      <c r="H46" s="331">
        <v>6.875209376146616</v>
      </c>
      <c r="I46" s="331">
        <v>6.8231476570403844</v>
      </c>
      <c r="J46" s="331">
        <v>6.6210256887433072</v>
      </c>
      <c r="K46" s="331">
        <v>5.8247876318102811</v>
      </c>
      <c r="L46" s="331">
        <v>5.9916913783572188</v>
      </c>
      <c r="M46" s="331">
        <v>5.5415393399703534</v>
      </c>
      <c r="N46" s="331">
        <v>4.912266840762145</v>
      </c>
      <c r="O46" s="331">
        <v>4.5826669626558862</v>
      </c>
      <c r="P46" s="331">
        <v>4.4507360674015466</v>
      </c>
      <c r="Q46" s="331">
        <v>4.626231718259695</v>
      </c>
      <c r="R46" s="331">
        <v>4.5605208756853033</v>
      </c>
      <c r="S46" s="331">
        <v>4.5832405592413146</v>
      </c>
      <c r="T46" s="331">
        <v>4.5972777880433719</v>
      </c>
      <c r="U46" s="331">
        <v>4.7822235950394862</v>
      </c>
      <c r="V46" s="331">
        <v>5.0248564740582013</v>
      </c>
      <c r="W46" s="331">
        <v>5.824883216386163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57.175848960342087</v>
      </c>
      <c r="C48" s="318">
        <v>59.528064803650572</v>
      </c>
      <c r="D48" s="318">
        <v>60.293243451448816</v>
      </c>
      <c r="E48" s="318">
        <v>60.222393576652919</v>
      </c>
      <c r="F48" s="318">
        <v>61.398501498266057</v>
      </c>
      <c r="G48" s="318">
        <v>61.96530049663501</v>
      </c>
      <c r="H48" s="318">
        <v>63.623187566860807</v>
      </c>
      <c r="I48" s="318">
        <v>63.141408418251757</v>
      </c>
      <c r="J48" s="318">
        <v>61.270971723630588</v>
      </c>
      <c r="K48" s="318">
        <v>53.902584744772398</v>
      </c>
      <c r="L48" s="318">
        <v>55.447112015317721</v>
      </c>
      <c r="M48" s="318">
        <v>51.281405052085688</v>
      </c>
      <c r="N48" s="318">
        <v>45.458117344412891</v>
      </c>
      <c r="O48" s="318">
        <v>42.4080000724176</v>
      </c>
      <c r="P48" s="318">
        <v>41.18711156773395</v>
      </c>
      <c r="Q48" s="318">
        <v>42.811148320775239</v>
      </c>
      <c r="R48" s="318">
        <v>42.203060183591823</v>
      </c>
      <c r="S48" s="318">
        <v>42.413308135219147</v>
      </c>
      <c r="T48" s="318">
        <v>42.543208650553403</v>
      </c>
      <c r="U48" s="318">
        <v>44.254697148495438</v>
      </c>
      <c r="V48" s="318">
        <v>46.500021810934633</v>
      </c>
      <c r="W48" s="318">
        <v>53.903469284437591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0.99999999999999989</v>
      </c>
      <c r="D52" s="234">
        <f t="shared" si="1"/>
        <v>1</v>
      </c>
      <c r="E52" s="234">
        <f t="shared" si="1"/>
        <v>1</v>
      </c>
      <c r="F52" s="234">
        <f t="shared" si="1"/>
        <v>1.0000000000000002</v>
      </c>
      <c r="G52" s="234">
        <f t="shared" si="1"/>
        <v>1</v>
      </c>
      <c r="H52" s="234">
        <f t="shared" si="1"/>
        <v>1</v>
      </c>
      <c r="I52" s="234">
        <f t="shared" si="1"/>
        <v>1</v>
      </c>
      <c r="J52" s="234">
        <f t="shared" si="1"/>
        <v>1</v>
      </c>
      <c r="K52" s="234">
        <f t="shared" si="1"/>
        <v>1</v>
      </c>
      <c r="L52" s="234">
        <f t="shared" si="1"/>
        <v>0.99999999999999978</v>
      </c>
      <c r="M52" s="234">
        <f t="shared" si="1"/>
        <v>1</v>
      </c>
      <c r="N52" s="234">
        <f t="shared" si="1"/>
        <v>1.0000000000000002</v>
      </c>
      <c r="O52" s="234">
        <f t="shared" si="1"/>
        <v>0.99999999999999956</v>
      </c>
      <c r="P52" s="234">
        <f t="shared" si="1"/>
        <v>1.0000000000000002</v>
      </c>
      <c r="Q52" s="234">
        <f t="shared" si="1"/>
        <v>0.99999999999999978</v>
      </c>
      <c r="R52" s="234">
        <f t="shared" si="1"/>
        <v>1</v>
      </c>
      <c r="S52" s="234">
        <f t="shared" si="1"/>
        <v>1</v>
      </c>
      <c r="T52" s="234">
        <f t="shared" si="1"/>
        <v>0.99999999999999978</v>
      </c>
      <c r="U52" s="234">
        <f t="shared" si="1"/>
        <v>0.99999999999999978</v>
      </c>
      <c r="V52" s="234">
        <f t="shared" si="1"/>
        <v>1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3.0544044750726113E-2</v>
      </c>
      <c r="C53" s="301">
        <f t="shared" si="2"/>
        <v>3.0563281930653143E-2</v>
      </c>
      <c r="D53" s="301">
        <f t="shared" si="2"/>
        <v>3.0917401256344412E-2</v>
      </c>
      <c r="E53" s="301">
        <f t="shared" si="2"/>
        <v>3.0997158488878702E-2</v>
      </c>
      <c r="F53" s="301">
        <f t="shared" si="2"/>
        <v>3.0309016356458902E-2</v>
      </c>
      <c r="G53" s="301">
        <f t="shared" si="2"/>
        <v>3.0529433393233274E-2</v>
      </c>
      <c r="H53" s="301">
        <f t="shared" si="2"/>
        <v>2.9342636713609212E-2</v>
      </c>
      <c r="I53" s="301">
        <f t="shared" si="2"/>
        <v>3.1412587052691121E-2</v>
      </c>
      <c r="J53" s="301">
        <f t="shared" si="2"/>
        <v>2.8081826287530798E-2</v>
      </c>
      <c r="K53" s="301">
        <f t="shared" si="2"/>
        <v>2.3334721824003462E-2</v>
      </c>
      <c r="L53" s="301">
        <f t="shared" si="2"/>
        <v>2.9642138516192441E-2</v>
      </c>
      <c r="M53" s="301">
        <f t="shared" si="2"/>
        <v>2.67865165181666E-2</v>
      </c>
      <c r="N53" s="301">
        <f t="shared" si="2"/>
        <v>2.6162781233495545E-2</v>
      </c>
      <c r="O53" s="301">
        <f t="shared" si="2"/>
        <v>2.6110852715236704E-2</v>
      </c>
      <c r="P53" s="301">
        <f t="shared" si="2"/>
        <v>2.4730810966418399E-2</v>
      </c>
      <c r="Q53" s="301">
        <f t="shared" si="2"/>
        <v>2.3284432465782566E-2</v>
      </c>
      <c r="R53" s="301">
        <f t="shared" si="2"/>
        <v>2.2397417849158621E-2</v>
      </c>
      <c r="S53" s="301">
        <f t="shared" si="2"/>
        <v>2.173517487197411E-2</v>
      </c>
      <c r="T53" s="301">
        <f t="shared" si="2"/>
        <v>2.1396471675086029E-2</v>
      </c>
      <c r="U53" s="301">
        <f t="shared" si="2"/>
        <v>2.2719836325805782E-2</v>
      </c>
      <c r="V53" s="301">
        <f t="shared" si="2"/>
        <v>2.3997154444000187E-2</v>
      </c>
      <c r="W53" s="301">
        <f t="shared" si="2"/>
        <v>2.1692071425406818E-2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3.3200048642093603E-2</v>
      </c>
      <c r="C54" s="235">
        <f t="shared" si="3"/>
        <v>3.3220958620275153E-2</v>
      </c>
      <c r="D54" s="235">
        <f t="shared" si="3"/>
        <v>3.3605870930809134E-2</v>
      </c>
      <c r="E54" s="235">
        <f t="shared" si="3"/>
        <v>3.3692563574868162E-2</v>
      </c>
      <c r="F54" s="235">
        <f t="shared" si="3"/>
        <v>3.2944582996150988E-2</v>
      </c>
      <c r="G54" s="235">
        <f t="shared" si="3"/>
        <v>3.3184166731775294E-2</v>
      </c>
      <c r="H54" s="235">
        <f t="shared" si="3"/>
        <v>3.1894170340879588E-2</v>
      </c>
      <c r="I54" s="235">
        <f t="shared" si="3"/>
        <v>3.4144116361620791E-2</v>
      </c>
      <c r="J54" s="235">
        <f t="shared" si="3"/>
        <v>3.0523724225576969E-2</v>
      </c>
      <c r="K54" s="235">
        <f t="shared" si="3"/>
        <v>2.5363828069568984E-2</v>
      </c>
      <c r="L54" s="235">
        <f t="shared" si="3"/>
        <v>3.2219715778470055E-2</v>
      </c>
      <c r="M54" s="235">
        <f t="shared" si="3"/>
        <v>2.9115778824094128E-2</v>
      </c>
      <c r="N54" s="235">
        <f t="shared" si="3"/>
        <v>2.8437805688582118E-2</v>
      </c>
      <c r="O54" s="235">
        <f t="shared" si="3"/>
        <v>2.838136164699645E-2</v>
      </c>
      <c r="P54" s="235">
        <f t="shared" si="3"/>
        <v>2.6881316267846088E-2</v>
      </c>
      <c r="Q54" s="235">
        <f t="shared" si="3"/>
        <v>2.5309165723676703E-2</v>
      </c>
      <c r="R54" s="235">
        <f t="shared" si="3"/>
        <v>2.4345019401259375E-2</v>
      </c>
      <c r="S54" s="235">
        <f t="shared" si="3"/>
        <v>2.3625190078232741E-2</v>
      </c>
      <c r="T54" s="235">
        <f t="shared" si="3"/>
        <v>2.3257034429441326E-2</v>
      </c>
      <c r="U54" s="235">
        <f t="shared" si="3"/>
        <v>2.4695474267180204E-2</v>
      </c>
      <c r="V54" s="235">
        <f t="shared" si="3"/>
        <v>2.6083863526087159E-2</v>
      </c>
      <c r="W54" s="235">
        <f t="shared" si="3"/>
        <v>2.357833850587697E-2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8.2336120632392096E-2</v>
      </c>
      <c r="C55" s="235">
        <f t="shared" si="4"/>
        <v>8.2387977378282393E-2</v>
      </c>
      <c r="D55" s="235">
        <f t="shared" si="4"/>
        <v>8.3342559908406638E-2</v>
      </c>
      <c r="E55" s="235">
        <f t="shared" si="4"/>
        <v>8.3557557665673035E-2</v>
      </c>
      <c r="F55" s="235">
        <f t="shared" si="4"/>
        <v>8.1702565830454432E-2</v>
      </c>
      <c r="G55" s="235">
        <f t="shared" si="4"/>
        <v>8.2296733494802737E-2</v>
      </c>
      <c r="H55" s="235">
        <f t="shared" si="4"/>
        <v>7.9097542445381364E-2</v>
      </c>
      <c r="I55" s="235">
        <f t="shared" si="4"/>
        <v>8.467740857681956E-2</v>
      </c>
      <c r="J55" s="235">
        <f t="shared" si="4"/>
        <v>7.5698836079430884E-2</v>
      </c>
      <c r="K55" s="235">
        <f t="shared" si="4"/>
        <v>6.2902293612531093E-2</v>
      </c>
      <c r="L55" s="235">
        <f t="shared" si="4"/>
        <v>7.9904895130605696E-2</v>
      </c>
      <c r="M55" s="235">
        <f t="shared" si="4"/>
        <v>7.2207131483753434E-2</v>
      </c>
      <c r="N55" s="235">
        <f t="shared" si="4"/>
        <v>7.0525758107683648E-2</v>
      </c>
      <c r="O55" s="235">
        <f t="shared" si="4"/>
        <v>7.0385776884551152E-2</v>
      </c>
      <c r="P55" s="235">
        <f t="shared" si="4"/>
        <v>6.6665664344258274E-2</v>
      </c>
      <c r="Q55" s="235">
        <f t="shared" si="4"/>
        <v>6.276673099471819E-2</v>
      </c>
      <c r="R55" s="235">
        <f t="shared" si="4"/>
        <v>6.0375648115123269E-2</v>
      </c>
      <c r="S55" s="235">
        <f t="shared" si="4"/>
        <v>5.8590471394017164E-2</v>
      </c>
      <c r="T55" s="235">
        <f t="shared" si="4"/>
        <v>5.7677445385014493E-2</v>
      </c>
      <c r="U55" s="235">
        <f t="shared" si="4"/>
        <v>6.1244776182606896E-2</v>
      </c>
      <c r="V55" s="235">
        <f t="shared" si="4"/>
        <v>6.4687981544696183E-2</v>
      </c>
      <c r="W55" s="235">
        <f t="shared" si="4"/>
        <v>5.8474279494574871E-2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0.25232036967991134</v>
      </c>
      <c r="C56" s="235">
        <f t="shared" si="5"/>
        <v>0.25247928551409121</v>
      </c>
      <c r="D56" s="235">
        <f t="shared" si="5"/>
        <v>0.25540461907414946</v>
      </c>
      <c r="E56" s="235">
        <f t="shared" si="5"/>
        <v>0.25606348316899802</v>
      </c>
      <c r="F56" s="235">
        <f t="shared" si="5"/>
        <v>0.25037883077074746</v>
      </c>
      <c r="G56" s="235">
        <f t="shared" si="5"/>
        <v>0.25219966716149228</v>
      </c>
      <c r="H56" s="235">
        <f t="shared" si="5"/>
        <v>0.24239569459068472</v>
      </c>
      <c r="I56" s="235">
        <f t="shared" si="5"/>
        <v>0.25949528434831803</v>
      </c>
      <c r="J56" s="235">
        <f t="shared" si="5"/>
        <v>0.23198030411438492</v>
      </c>
      <c r="K56" s="235">
        <f t="shared" si="5"/>
        <v>0.1927650933287243</v>
      </c>
      <c r="L56" s="235">
        <f t="shared" si="5"/>
        <v>0.24486983991637226</v>
      </c>
      <c r="M56" s="235">
        <f t="shared" si="5"/>
        <v>0.22127991906311539</v>
      </c>
      <c r="N56" s="235">
        <f t="shared" si="5"/>
        <v>0.21612732323322414</v>
      </c>
      <c r="O56" s="235">
        <f t="shared" si="5"/>
        <v>0.2156983485171729</v>
      </c>
      <c r="P56" s="235">
        <f t="shared" si="5"/>
        <v>0.20429800363563028</v>
      </c>
      <c r="Q56" s="235">
        <f t="shared" si="5"/>
        <v>0.1923496594999429</v>
      </c>
      <c r="R56" s="235">
        <f t="shared" si="5"/>
        <v>0.18502214744957129</v>
      </c>
      <c r="S56" s="235">
        <f t="shared" si="5"/>
        <v>0.17955144459456876</v>
      </c>
      <c r="T56" s="235">
        <f t="shared" si="5"/>
        <v>0.17675346166375411</v>
      </c>
      <c r="U56" s="235">
        <f t="shared" si="5"/>
        <v>0.18768560443056953</v>
      </c>
      <c r="V56" s="235">
        <f t="shared" si="5"/>
        <v>0.19823736279826246</v>
      </c>
      <c r="W56" s="235">
        <f t="shared" si="5"/>
        <v>0.17919537264466495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5.5776081718717271E-2</v>
      </c>
      <c r="C57" s="302">
        <f t="shared" si="6"/>
        <v>5.5811210482062279E-2</v>
      </c>
      <c r="D57" s="302">
        <f t="shared" si="6"/>
        <v>5.6457863163759336E-2</v>
      </c>
      <c r="E57" s="302">
        <f t="shared" si="6"/>
        <v>5.6603506805778525E-2</v>
      </c>
      <c r="F57" s="302">
        <f t="shared" si="6"/>
        <v>5.5346899433533665E-2</v>
      </c>
      <c r="G57" s="302">
        <f t="shared" si="6"/>
        <v>5.5749400109382501E-2</v>
      </c>
      <c r="H57" s="302">
        <f t="shared" si="6"/>
        <v>5.3582206172677713E-2</v>
      </c>
      <c r="I57" s="302">
        <f t="shared" si="6"/>
        <v>5.7362115487522937E-2</v>
      </c>
      <c r="J57" s="302">
        <f t="shared" si="6"/>
        <v>5.1279856698969326E-2</v>
      </c>
      <c r="K57" s="302">
        <f t="shared" si="6"/>
        <v>4.2611231156875908E-2</v>
      </c>
      <c r="L57" s="302">
        <f t="shared" si="6"/>
        <v>5.4129122507829669E-2</v>
      </c>
      <c r="M57" s="302">
        <f t="shared" si="6"/>
        <v>4.6538584113586468E-2</v>
      </c>
      <c r="N57" s="302">
        <f t="shared" si="6"/>
        <v>4.5357855188430593E-2</v>
      </c>
      <c r="O57" s="302">
        <f t="shared" si="6"/>
        <v>4.5150145804883877E-2</v>
      </c>
      <c r="P57" s="302">
        <f t="shared" si="6"/>
        <v>4.2769995192396826E-2</v>
      </c>
      <c r="Q57" s="302">
        <f t="shared" si="6"/>
        <v>4.045728968182067E-2</v>
      </c>
      <c r="R57" s="302">
        <f t="shared" si="6"/>
        <v>3.8757446536367549E-2</v>
      </c>
      <c r="S57" s="302">
        <f t="shared" si="6"/>
        <v>3.7538454113163797E-2</v>
      </c>
      <c r="T57" s="302">
        <f t="shared" si="6"/>
        <v>3.7035586523578662E-2</v>
      </c>
      <c r="U57" s="302">
        <f t="shared" si="6"/>
        <v>3.959096085006223E-2</v>
      </c>
      <c r="V57" s="302">
        <f t="shared" si="6"/>
        <v>4.1923756044955941E-2</v>
      </c>
      <c r="W57" s="302">
        <f t="shared" si="6"/>
        <v>3.5606557989739079E-2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0.23521768980178406</v>
      </c>
      <c r="C58" s="303">
        <f t="shared" si="7"/>
        <v>0.23478321693762216</v>
      </c>
      <c r="D58" s="303">
        <f t="shared" si="7"/>
        <v>0.2267854106961823</v>
      </c>
      <c r="E58" s="303">
        <f t="shared" si="7"/>
        <v>0.22498408880865839</v>
      </c>
      <c r="F58" s="303">
        <f t="shared" si="7"/>
        <v>0.24052582020363844</v>
      </c>
      <c r="G58" s="303">
        <f t="shared" si="7"/>
        <v>0.23554768818841282</v>
      </c>
      <c r="H58" s="303">
        <f t="shared" si="7"/>
        <v>0.26235156248442654</v>
      </c>
      <c r="I58" s="303">
        <f t="shared" si="7"/>
        <v>0.21560160974162135</v>
      </c>
      <c r="J58" s="303">
        <f t="shared" si="7"/>
        <v>0.29082704168985724</v>
      </c>
      <c r="K58" s="303">
        <f t="shared" si="7"/>
        <v>0.39804068114049918</v>
      </c>
      <c r="L58" s="303">
        <f t="shared" si="7"/>
        <v>0.25558729628306393</v>
      </c>
      <c r="M58" s="303">
        <f t="shared" si="7"/>
        <v>0.29989666484148486</v>
      </c>
      <c r="N58" s="303">
        <f t="shared" si="7"/>
        <v>0.31312757058184126</v>
      </c>
      <c r="O58" s="303">
        <f t="shared" si="7"/>
        <v>0.31409602157041183</v>
      </c>
      <c r="P58" s="303">
        <f t="shared" si="7"/>
        <v>0.34368824451035429</v>
      </c>
      <c r="Q58" s="303">
        <f t="shared" si="7"/>
        <v>0.37537593669224212</v>
      </c>
      <c r="R58" s="303">
        <f t="shared" si="7"/>
        <v>0.39414419462223527</v>
      </c>
      <c r="S58" s="303">
        <f t="shared" si="7"/>
        <v>0.40829289392896789</v>
      </c>
      <c r="T58" s="303">
        <f t="shared" si="7"/>
        <v>0.41595800014754403</v>
      </c>
      <c r="U58" s="303">
        <f t="shared" si="7"/>
        <v>0.38805715429527138</v>
      </c>
      <c r="V58" s="303">
        <f t="shared" si="7"/>
        <v>0.36058377297237176</v>
      </c>
      <c r="W58" s="303">
        <f t="shared" si="7"/>
        <v>0.40628547609796195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0.15537622764499809</v>
      </c>
      <c r="C59" s="303">
        <f t="shared" si="8"/>
        <v>0.15547408634288779</v>
      </c>
      <c r="D59" s="303">
        <f t="shared" si="8"/>
        <v>0.15727547595618677</v>
      </c>
      <c r="E59" s="303">
        <f t="shared" si="8"/>
        <v>0.15768119753038301</v>
      </c>
      <c r="F59" s="303">
        <f t="shared" si="8"/>
        <v>0.15418064842198664</v>
      </c>
      <c r="G59" s="303">
        <f t="shared" si="8"/>
        <v>0.15530190030470847</v>
      </c>
      <c r="H59" s="303">
        <f t="shared" si="8"/>
        <v>0.14926471719531648</v>
      </c>
      <c r="I59" s="303">
        <f t="shared" si="8"/>
        <v>0.15979446457238533</v>
      </c>
      <c r="J59" s="303">
        <f t="shared" si="8"/>
        <v>0.14285102937570027</v>
      </c>
      <c r="K59" s="303">
        <f t="shared" si="8"/>
        <v>0.11870271536558291</v>
      </c>
      <c r="L59" s="303">
        <f t="shared" si="8"/>
        <v>0.1507882698432399</v>
      </c>
      <c r="M59" s="303">
        <f t="shared" si="8"/>
        <v>0.1362618448967606</v>
      </c>
      <c r="N59" s="303">
        <f t="shared" si="8"/>
        <v>0.13308893062256438</v>
      </c>
      <c r="O59" s="303">
        <f t="shared" si="8"/>
        <v>0.13282477250794336</v>
      </c>
      <c r="P59" s="303">
        <f t="shared" si="8"/>
        <v>0.12580456013351968</v>
      </c>
      <c r="Q59" s="303">
        <f t="shared" si="8"/>
        <v>0.11844689558680695</v>
      </c>
      <c r="R59" s="303">
        <f t="shared" si="8"/>
        <v>0.11393469079789395</v>
      </c>
      <c r="S59" s="303">
        <f t="shared" si="8"/>
        <v>0.11056588956612921</v>
      </c>
      <c r="T59" s="303">
        <f t="shared" si="8"/>
        <v>0.10884292112978544</v>
      </c>
      <c r="U59" s="303">
        <f t="shared" si="8"/>
        <v>0.11557481957040337</v>
      </c>
      <c r="V59" s="303">
        <f t="shared" si="8"/>
        <v>0.12207248130208796</v>
      </c>
      <c r="W59" s="303">
        <f t="shared" si="8"/>
        <v>0.11034662420750423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3.2336117075803583E-2</v>
      </c>
      <c r="C60" s="303">
        <f t="shared" si="9"/>
        <v>3.2309282365315134E-2</v>
      </c>
      <c r="D60" s="303">
        <f t="shared" si="9"/>
        <v>3.181530717667886E-2</v>
      </c>
      <c r="E60" s="303">
        <f t="shared" si="9"/>
        <v>3.1704050628030063E-2</v>
      </c>
      <c r="F60" s="303">
        <f t="shared" si="9"/>
        <v>3.2663967568476927E-2</v>
      </c>
      <c r="G60" s="303">
        <f t="shared" si="9"/>
        <v>3.2356499041853219E-2</v>
      </c>
      <c r="H60" s="303">
        <f t="shared" si="9"/>
        <v>3.401200912322435E-2</v>
      </c>
      <c r="I60" s="303">
        <f t="shared" si="9"/>
        <v>3.1124552734845136E-2</v>
      </c>
      <c r="J60" s="303">
        <f t="shared" si="9"/>
        <v>3.5770763935153757E-2</v>
      </c>
      <c r="K60" s="303">
        <f t="shared" si="9"/>
        <v>4.2392689519897511E-2</v>
      </c>
      <c r="L60" s="303">
        <f t="shared" si="9"/>
        <v>3.3594222098641158E-2</v>
      </c>
      <c r="M60" s="303">
        <f t="shared" si="9"/>
        <v>6.0138593363771531E-2</v>
      </c>
      <c r="N60" s="303">
        <f t="shared" si="9"/>
        <v>6.1906593807322864E-2</v>
      </c>
      <c r="O60" s="303">
        <f t="shared" si="9"/>
        <v>6.2296272080281441E-2</v>
      </c>
      <c r="P60" s="303">
        <f t="shared" si="9"/>
        <v>6.5657524652517091E-2</v>
      </c>
      <c r="Q60" s="303">
        <f t="shared" si="9"/>
        <v>6.8325481512248112E-2</v>
      </c>
      <c r="R60" s="303">
        <f t="shared" si="9"/>
        <v>7.0907911412688679E-2</v>
      </c>
      <c r="S60" s="303">
        <f t="shared" si="9"/>
        <v>7.2649477859359934E-2</v>
      </c>
      <c r="T60" s="303">
        <f t="shared" si="9"/>
        <v>7.2990840401775656E-2</v>
      </c>
      <c r="U60" s="303">
        <f t="shared" si="9"/>
        <v>6.901860653070617E-2</v>
      </c>
      <c r="V60" s="303">
        <f t="shared" si="9"/>
        <v>6.5861598139374047E-2</v>
      </c>
      <c r="W60" s="303">
        <f t="shared" si="9"/>
        <v>7.7543701820916799E-2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2.4196234518825379E-2</v>
      </c>
      <c r="N61" s="304">
        <f t="shared" si="10"/>
        <v>2.5163525961020727E-2</v>
      </c>
      <c r="O61" s="304">
        <f t="shared" si="10"/>
        <v>2.5497323055303861E-2</v>
      </c>
      <c r="P61" s="304">
        <f t="shared" si="10"/>
        <v>2.7061187829073359E-2</v>
      </c>
      <c r="Q61" s="304">
        <f t="shared" si="10"/>
        <v>2.7790835081589239E-2</v>
      </c>
      <c r="R61" s="304">
        <f t="shared" si="10"/>
        <v>2.9238418163149489E-2</v>
      </c>
      <c r="S61" s="304">
        <f t="shared" si="10"/>
        <v>3.0121663285539987E-2</v>
      </c>
      <c r="T61" s="304">
        <f t="shared" si="10"/>
        <v>2.9989301577129347E-2</v>
      </c>
      <c r="U61" s="304">
        <f t="shared" si="10"/>
        <v>2.7702071263087876E-2</v>
      </c>
      <c r="V61" s="304">
        <f t="shared" si="10"/>
        <v>2.6215455736905754E-2</v>
      </c>
      <c r="W61" s="304">
        <f t="shared" si="10"/>
        <v>3.5197258289516739E-2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1.905609761896615E-2</v>
      </c>
      <c r="C62" s="304">
        <f t="shared" si="11"/>
        <v>1.9020898917205074E-2</v>
      </c>
      <c r="D62" s="304">
        <f t="shared" si="11"/>
        <v>1.8372958804355209E-2</v>
      </c>
      <c r="E62" s="304">
        <f t="shared" si="11"/>
        <v>1.8227025198082798E-2</v>
      </c>
      <c r="F62" s="304">
        <f t="shared" si="11"/>
        <v>1.948613437001653E-2</v>
      </c>
      <c r="G62" s="304">
        <f t="shared" si="11"/>
        <v>1.9082832349143101E-2</v>
      </c>
      <c r="H62" s="304">
        <f t="shared" si="11"/>
        <v>2.1254340986872514E-2</v>
      </c>
      <c r="I62" s="304">
        <f t="shared" si="11"/>
        <v>1.7466906190196817E-2</v>
      </c>
      <c r="J62" s="304">
        <f t="shared" si="11"/>
        <v>2.3561274244922964E-2</v>
      </c>
      <c r="K62" s="304">
        <f t="shared" si="11"/>
        <v>3.2247158292069922E-2</v>
      </c>
      <c r="L62" s="304">
        <f t="shared" si="11"/>
        <v>2.070633578725314E-2</v>
      </c>
      <c r="M62" s="304">
        <f t="shared" si="11"/>
        <v>2.4296047315308499E-2</v>
      </c>
      <c r="N62" s="304">
        <f t="shared" si="11"/>
        <v>2.5367945570869292E-2</v>
      </c>
      <c r="O62" s="304">
        <f t="shared" si="11"/>
        <v>2.544640436617901E-2</v>
      </c>
      <c r="P62" s="304">
        <f t="shared" si="11"/>
        <v>2.7843810316305298E-2</v>
      </c>
      <c r="Q62" s="304">
        <f t="shared" si="11"/>
        <v>3.0410980141188187E-2</v>
      </c>
      <c r="R62" s="304">
        <f t="shared" si="11"/>
        <v>3.1931485489035419E-2</v>
      </c>
      <c r="S62" s="304">
        <f t="shared" si="11"/>
        <v>3.3077738542526845E-2</v>
      </c>
      <c r="T62" s="304">
        <f t="shared" si="11"/>
        <v>3.3698725052869777E-2</v>
      </c>
      <c r="U62" s="304">
        <f t="shared" si="11"/>
        <v>3.1438345560746213E-2</v>
      </c>
      <c r="V62" s="304">
        <f t="shared" si="11"/>
        <v>2.9212596992033421E-2</v>
      </c>
      <c r="W62" s="304">
        <f t="shared" si="11"/>
        <v>3.2915108129049284E-2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1.3280019456837438E-2</v>
      </c>
      <c r="C63" s="304">
        <f t="shared" si="12"/>
        <v>1.3288383448110064E-2</v>
      </c>
      <c r="D63" s="304">
        <f t="shared" si="12"/>
        <v>1.3442348372323654E-2</v>
      </c>
      <c r="E63" s="304">
        <f t="shared" si="12"/>
        <v>1.3477025429947265E-2</v>
      </c>
      <c r="F63" s="304">
        <f t="shared" si="12"/>
        <v>1.3177833198460392E-2</v>
      </c>
      <c r="G63" s="304">
        <f t="shared" si="12"/>
        <v>1.327366669271012E-2</v>
      </c>
      <c r="H63" s="304">
        <f t="shared" si="12"/>
        <v>1.2757668136351836E-2</v>
      </c>
      <c r="I63" s="304">
        <f t="shared" si="12"/>
        <v>1.3657646544648317E-2</v>
      </c>
      <c r="J63" s="304">
        <f t="shared" si="12"/>
        <v>1.2209489690230788E-2</v>
      </c>
      <c r="K63" s="304">
        <f t="shared" si="12"/>
        <v>1.0145531227827589E-2</v>
      </c>
      <c r="L63" s="304">
        <f t="shared" si="12"/>
        <v>1.2887886311388021E-2</v>
      </c>
      <c r="M63" s="304">
        <f t="shared" si="12"/>
        <v>1.1646311529637654E-2</v>
      </c>
      <c r="N63" s="304">
        <f t="shared" si="12"/>
        <v>1.137512227543285E-2</v>
      </c>
      <c r="O63" s="304">
        <f t="shared" si="12"/>
        <v>1.1352544658798576E-2</v>
      </c>
      <c r="P63" s="304">
        <f t="shared" si="12"/>
        <v>1.0752526507138432E-2</v>
      </c>
      <c r="Q63" s="304">
        <f t="shared" si="12"/>
        <v>1.012366628947068E-2</v>
      </c>
      <c r="R63" s="304">
        <f t="shared" si="12"/>
        <v>9.7380077605037554E-3</v>
      </c>
      <c r="S63" s="304">
        <f t="shared" si="12"/>
        <v>9.4500760312930931E-3</v>
      </c>
      <c r="T63" s="304">
        <f t="shared" si="12"/>
        <v>9.3028137717765299E-3</v>
      </c>
      <c r="U63" s="304">
        <f t="shared" si="12"/>
        <v>9.878189706872079E-3</v>
      </c>
      <c r="V63" s="304">
        <f t="shared" si="12"/>
        <v>1.0433545410434867E-2</v>
      </c>
      <c r="W63" s="304">
        <f t="shared" si="12"/>
        <v>9.4313354023507854E-3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0.12289330005357375</v>
      </c>
      <c r="C65" s="237">
        <f t="shared" si="14"/>
        <v>0.1229707004288106</v>
      </c>
      <c r="D65" s="237">
        <f t="shared" si="14"/>
        <v>0.12439549183748315</v>
      </c>
      <c r="E65" s="237">
        <f t="shared" si="14"/>
        <v>0.12471639332873209</v>
      </c>
      <c r="F65" s="237">
        <f t="shared" si="14"/>
        <v>0.12194766841855256</v>
      </c>
      <c r="G65" s="237">
        <f t="shared" si="14"/>
        <v>0.12283451157433954</v>
      </c>
      <c r="H65" s="237">
        <f t="shared" si="14"/>
        <v>0.11805946093379993</v>
      </c>
      <c r="I65" s="237">
        <f t="shared" si="14"/>
        <v>0.1263878611241756</v>
      </c>
      <c r="J65" s="237">
        <f t="shared" si="14"/>
        <v>0.11298661759339575</v>
      </c>
      <c r="K65" s="237">
        <f t="shared" si="14"/>
        <v>9.3886745982316611E-2</v>
      </c>
      <c r="L65" s="237">
        <f t="shared" si="14"/>
        <v>0.11926449992558479</v>
      </c>
      <c r="M65" s="237">
        <f t="shared" si="14"/>
        <v>0.10777496689526693</v>
      </c>
      <c r="N65" s="237">
        <f t="shared" si="14"/>
        <v>0.10526538153685559</v>
      </c>
      <c r="O65" s="237">
        <f t="shared" si="14"/>
        <v>0.10505644827252208</v>
      </c>
      <c r="P65" s="237">
        <f t="shared" si="14"/>
        <v>9.950388029705913E-2</v>
      </c>
      <c r="Q65" s="237">
        <f t="shared" si="14"/>
        <v>9.3684407842761719E-2</v>
      </c>
      <c r="R65" s="237">
        <f t="shared" si="14"/>
        <v>9.0115523815701815E-2</v>
      </c>
      <c r="S65" s="237">
        <f t="shared" si="14"/>
        <v>8.7451003593586332E-2</v>
      </c>
      <c r="T65" s="237">
        <f t="shared" si="14"/>
        <v>8.6088238644020099E-2</v>
      </c>
      <c r="U65" s="237">
        <f t="shared" si="14"/>
        <v>9.1412767547394289E-2</v>
      </c>
      <c r="V65" s="237">
        <f t="shared" si="14"/>
        <v>9.6552029228164346E-2</v>
      </c>
      <c r="W65" s="237">
        <f t="shared" si="14"/>
        <v>8.727757781335424E-2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155.71994249328151</v>
      </c>
      <c r="C69" s="324">
        <f t="shared" si="15"/>
        <v>149.36469369023806</v>
      </c>
      <c r="D69" s="324">
        <f t="shared" si="15"/>
        <v>157.39943783723885</v>
      </c>
      <c r="E69" s="324">
        <f t="shared" si="15"/>
        <v>173.26695378119371</v>
      </c>
      <c r="F69" s="324">
        <f t="shared" si="15"/>
        <v>189.65978100374761</v>
      </c>
      <c r="G69" s="324">
        <f t="shared" si="15"/>
        <v>184.05304269981892</v>
      </c>
      <c r="H69" s="324">
        <f t="shared" si="15"/>
        <v>169.82600109922586</v>
      </c>
      <c r="I69" s="324">
        <f t="shared" si="15"/>
        <v>174.80696134967081</v>
      </c>
      <c r="J69" s="324">
        <f t="shared" si="15"/>
        <v>191.41379190462484</v>
      </c>
      <c r="K69" s="324">
        <f t="shared" si="15"/>
        <v>214.4313763724667</v>
      </c>
      <c r="L69" s="324">
        <f t="shared" si="15"/>
        <v>218.63781843627635</v>
      </c>
      <c r="M69" s="324">
        <f t="shared" si="15"/>
        <v>224.95346932596357</v>
      </c>
      <c r="N69" s="324">
        <f t="shared" si="15"/>
        <v>243.72357443584235</v>
      </c>
      <c r="O69" s="324">
        <f t="shared" si="15"/>
        <v>254.45298575628092</v>
      </c>
      <c r="P69" s="324">
        <f t="shared" si="15"/>
        <v>245.03830676914367</v>
      </c>
      <c r="Q69" s="324">
        <f t="shared" si="15"/>
        <v>242.40479735048899</v>
      </c>
      <c r="R69" s="324">
        <f t="shared" si="15"/>
        <v>254.09199055431409</v>
      </c>
      <c r="S69" s="324">
        <f t="shared" si="15"/>
        <v>249.5325637662765</v>
      </c>
      <c r="T69" s="324">
        <f t="shared" si="15"/>
        <v>249.1506964902679</v>
      </c>
      <c r="U69" s="324">
        <f t="shared" si="15"/>
        <v>238.33551895150282</v>
      </c>
      <c r="V69" s="324">
        <f t="shared" si="15"/>
        <v>241.55493980226913</v>
      </c>
      <c r="W69" s="324">
        <f t="shared" si="15"/>
        <v>213.08249425425731</v>
      </c>
      <c r="DA69" s="95"/>
    </row>
    <row r="70" spans="1:105" ht="12" customHeight="1" x14ac:dyDescent="0.25">
      <c r="A70" s="55" t="s">
        <v>92</v>
      </c>
      <c r="B70" s="336">
        <f>IF(B$6=0,0,B$6/WWP!B$5*1000)</f>
        <v>4.7563168920952874</v>
      </c>
      <c r="C70" s="336">
        <f>IF(C$6=0,0,C$6/WWP!C$5*1000)</f>
        <v>4.5650752437403952</v>
      </c>
      <c r="D70" s="336">
        <f>IF(D$6=0,0,D$6/WWP!D$5*1000)</f>
        <v>4.8663815771369521</v>
      </c>
      <c r="E70" s="336">
        <f>IF(E$6=0,0,E$6/WWP!E$5*1000)</f>
        <v>5.3707832272408824</v>
      </c>
      <c r="F70" s="336">
        <f>IF(F$6=0,0,F$6/WWP!F$5*1000)</f>
        <v>5.7484014046049987</v>
      </c>
      <c r="G70" s="336">
        <f>IF(G$6=0,0,G$6/WWP!G$5*1000)</f>
        <v>5.619035107926039</v>
      </c>
      <c r="H70" s="336">
        <f>IF(H$6=0,0,H$6/WWP!H$5*1000)</f>
        <v>4.9831426547795843</v>
      </c>
      <c r="I70" s="336">
        <f>IF(I$6=0,0,I$6/WWP!I$5*1000)</f>
        <v>5.4911388908129473</v>
      </c>
      <c r="J70" s="336">
        <f>IF(J$6=0,0,J$6/WWP!J$5*1000)</f>
        <v>5.375248853303245</v>
      </c>
      <c r="K70" s="336">
        <f>IF(K$6=0,0,K$6/WWP!K$5*1000)</f>
        <v>5.0036965179896988</v>
      </c>
      <c r="L70" s="336">
        <f>IF(L$6=0,0,L$6/WWP!L$5*1000)</f>
        <v>6.4808924989662371</v>
      </c>
      <c r="M70" s="336">
        <f>IF(M$6=0,0,M$6/WWP!M$5*1000)</f>
        <v>6.0257198219188073</v>
      </c>
      <c r="N70" s="336">
        <f>IF(N$6=0,0,N$6/WWP!N$5*1000)</f>
        <v>6.3764865594105098</v>
      </c>
      <c r="O70" s="336">
        <f>IF(O$6=0,0,O$6/WWP!O$5*1000)</f>
        <v>6.6439844340344747</v>
      </c>
      <c r="P70" s="336">
        <f>IF(P$6=0,0,P$6/WWP!P$5*1000)</f>
        <v>6.0599960442389333</v>
      </c>
      <c r="Q70" s="336">
        <f>IF(Q$6=0,0,Q$6/WWP!Q$5*1000)</f>
        <v>5.6442581332891706</v>
      </c>
      <c r="R70" s="336">
        <f>IF(R$6=0,0,R$6/WWP!R$5*1000)</f>
        <v>5.6910044845694392</v>
      </c>
      <c r="S70" s="336">
        <f>IF(S$6=0,0,S$6/WWP!S$5*1000)</f>
        <v>5.4236339097120503</v>
      </c>
      <c r="T70" s="336">
        <f>IF(T$6=0,0,T$6/WWP!T$5*1000)</f>
        <v>5.3309458202819746</v>
      </c>
      <c r="U70" s="336">
        <f>IF(U$6=0,0,U$6/WWP!U$5*1000)</f>
        <v>5.4149439812041269</v>
      </c>
      <c r="V70" s="336">
        <f>IF(V$6=0,0,V$6/WWP!V$5*1000)</f>
        <v>5.7966311971462208</v>
      </c>
      <c r="W70" s="336">
        <f>IF(W$6=0,0,W$6/WWP!W$5*1000)</f>
        <v>4.6222006848671873</v>
      </c>
      <c r="DA70" s="67"/>
    </row>
    <row r="71" spans="1:105" ht="12" customHeight="1" x14ac:dyDescent="0.25">
      <c r="A71" s="202" t="s">
        <v>93</v>
      </c>
      <c r="B71" s="337">
        <f>IF(B$7=0,0,B$7/WWP!B$5*1000)</f>
        <v>5.1699096653209651</v>
      </c>
      <c r="C71" s="337">
        <f>IF(C$7=0,0,C$7/WWP!C$5*1000)</f>
        <v>4.9620383084134723</v>
      </c>
      <c r="D71" s="337">
        <f>IF(D$7=0,0,D$7/WWP!D$5*1000)</f>
        <v>5.2895451925401646</v>
      </c>
      <c r="E71" s="337">
        <f>IF(E$7=0,0,E$7/WWP!E$5*1000)</f>
        <v>5.837807855696612</v>
      </c>
      <c r="F71" s="337">
        <f>IF(F$7=0,0,F$7/WWP!F$5*1000)</f>
        <v>6.2482623963097828</v>
      </c>
      <c r="G71" s="337">
        <f>IF(G$7=0,0,G$7/WWP!G$5*1000)</f>
        <v>6.1076468564413471</v>
      </c>
      <c r="H71" s="337">
        <f>IF(H$7=0,0,H$7/WWP!H$5*1000)</f>
        <v>5.4164594073691141</v>
      </c>
      <c r="I71" s="337">
        <f>IF(I$7=0,0,I$7/WWP!I$5*1000)</f>
        <v>5.9686292291445096</v>
      </c>
      <c r="J71" s="337">
        <f>IF(J$7=0,0,J$7/WWP!J$5*1000)</f>
        <v>5.8426617970687467</v>
      </c>
      <c r="K71" s="337">
        <f>IF(K$7=0,0,K$7/WWP!K$5*1000)</f>
        <v>5.4388005630322827</v>
      </c>
      <c r="L71" s="337">
        <f>IF(L$7=0,0,L$7/WWP!L$5*1000)</f>
        <v>7.0444483684415653</v>
      </c>
      <c r="M71" s="337">
        <f>IF(M$7=0,0,M$7/WWP!M$5*1000)</f>
        <v>6.5496954586073981</v>
      </c>
      <c r="N71" s="337">
        <f>IF(N$7=0,0,N$7/WWP!N$5*1000)</f>
        <v>6.9309636515331645</v>
      </c>
      <c r="O71" s="337">
        <f>IF(O$7=0,0,O$7/WWP!O$5*1000)</f>
        <v>7.2217222109070471</v>
      </c>
      <c r="P71" s="337">
        <f>IF(P$7=0,0,P$7/WWP!P$5*1000)</f>
        <v>6.5869522219988417</v>
      </c>
      <c r="Q71" s="337">
        <f>IF(Q$7=0,0,Q$7/WWP!Q$5*1000)</f>
        <v>6.135063188357794</v>
      </c>
      <c r="R71" s="337">
        <f>IF(R$7=0,0,R$7/WWP!R$5*1000)</f>
        <v>6.1858744397493917</v>
      </c>
      <c r="S71" s="337">
        <f>IF(S$7=0,0,S$7/WWP!S$5*1000)</f>
        <v>5.8952542496870146</v>
      </c>
      <c r="T71" s="337">
        <f>IF(T$7=0,0,T$7/WWP!T$5*1000)</f>
        <v>5.7945063263934475</v>
      </c>
      <c r="U71" s="337">
        <f>IF(U$7=0,0,U$7/WWP!U$5*1000)</f>
        <v>5.8858086752218775</v>
      </c>
      <c r="V71" s="337">
        <f>IF(V$7=0,0,V$7/WWP!V$5*1000)</f>
        <v>6.3006860838545871</v>
      </c>
      <c r="W71" s="337">
        <f>IF(W$7=0,0,W$7/WWP!W$5*1000)</f>
        <v>5.0241311792034642</v>
      </c>
      <c r="DA71" s="174"/>
    </row>
    <row r="72" spans="1:105" ht="12" customHeight="1" x14ac:dyDescent="0.25">
      <c r="A72" s="202" t="s">
        <v>94</v>
      </c>
      <c r="B72" s="337">
        <f>IF(B$8=0,0,B$8/WWP!B$5*1000)</f>
        <v>12.821375969995987</v>
      </c>
      <c r="C72" s="337">
        <f>IF(C$8=0,0,C$8/WWP!C$5*1000)</f>
        <v>12.305855004865416</v>
      </c>
      <c r="D72" s="337">
        <f>IF(D$8=0,0,D$8/WWP!D$5*1000)</f>
        <v>13.118072077499605</v>
      </c>
      <c r="E72" s="337">
        <f>IF(E$8=0,0,E$8/WWP!E$5*1000)</f>
        <v>14.477763482127598</v>
      </c>
      <c r="F72" s="337">
        <f>IF(F$8=0,0,F$8/WWP!F$5*1000)</f>
        <v>15.495690742848257</v>
      </c>
      <c r="G72" s="337">
        <f>IF(G$8=0,0,G$8/WWP!G$5*1000)</f>
        <v>15.146964203974541</v>
      </c>
      <c r="H72" s="337">
        <f>IF(H$8=0,0,H$8/WWP!H$5*1000)</f>
        <v>13.432819330275402</v>
      </c>
      <c r="I72" s="337">
        <f>IF(I$8=0,0,I$8/WWP!I$5*1000)</f>
        <v>14.802200488278382</v>
      </c>
      <c r="J72" s="337">
        <f>IF(J$8=0,0,J$8/WWP!J$5*1000)</f>
        <v>14.489801256730491</v>
      </c>
      <c r="K72" s="337">
        <f>IF(K$8=0,0,K$8/WWP!K$5*1000)</f>
        <v>13.488225396320063</v>
      </c>
      <c r="L72" s="337">
        <f>IF(L$8=0,0,L$8/WWP!L$5*1000)</f>
        <v>17.470231953735073</v>
      </c>
      <c r="M72" s="337">
        <f>IF(M$8=0,0,M$8/WWP!M$5*1000)</f>
        <v>16.243244737346348</v>
      </c>
      <c r="N72" s="337">
        <f>IF(N$8=0,0,N$8/WWP!N$5*1000)</f>
        <v>17.188789855802245</v>
      </c>
      <c r="O72" s="337">
        <f>IF(O$8=0,0,O$8/WWP!O$5*1000)</f>
        <v>17.909871083049467</v>
      </c>
      <c r="P72" s="337">
        <f>IF(P$8=0,0,P$8/WWP!P$5*1000)</f>
        <v>16.335641510557121</v>
      </c>
      <c r="Q72" s="337">
        <f>IF(Q$8=0,0,Q$8/WWP!Q$5*1000)</f>
        <v>15.214956707127321</v>
      </c>
      <c r="R72" s="337">
        <f>IF(R$8=0,0,R$8/WWP!R$5*1000)</f>
        <v>15.340968610578495</v>
      </c>
      <c r="S72" s="337">
        <f>IF(S$8=0,0,S$8/WWP!S$5*1000)</f>
        <v>14.620230539223787</v>
      </c>
      <c r="T72" s="337">
        <f>IF(T$8=0,0,T$8/WWP!T$5*1000)</f>
        <v>14.370375689455752</v>
      </c>
      <c r="U72" s="337">
        <f>IF(U$8=0,0,U$8/WWP!U$5*1000)</f>
        <v>14.596805514550256</v>
      </c>
      <c r="V72" s="337">
        <f>IF(V$8=0,0,V$8/WWP!V$5*1000)</f>
        <v>15.625701487959384</v>
      </c>
      <c r="W72" s="337">
        <f>IF(W$8=0,0,W$8/WWP!W$5*1000)</f>
        <v>12.459845324424586</v>
      </c>
      <c r="DA72" s="174"/>
    </row>
    <row r="73" spans="1:105" ht="12" customHeight="1" x14ac:dyDescent="0.25">
      <c r="A73" s="202" t="s">
        <v>95</v>
      </c>
      <c r="B73" s="337">
        <f>IF(B$9=0,0,B$9/WWP!B$5*1000)</f>
        <v>39.291313456439333</v>
      </c>
      <c r="C73" s="337">
        <f>IF(C$9=0,0,C$9/WWP!C$5*1000)</f>
        <v>37.711491143942403</v>
      </c>
      <c r="D73" s="337">
        <f>IF(D$9=0,0,D$9/WWP!D$5*1000)</f>
        <v>40.200543463305252</v>
      </c>
      <c r="E73" s="337">
        <f>IF(E$9=0,0,E$9/WWP!E$5*1000)</f>
        <v>44.367339703294249</v>
      </c>
      <c r="F73" s="337">
        <f>IF(F$9=0,0,F$9/WWP!F$5*1000)</f>
        <v>47.48679421195434</v>
      </c>
      <c r="G73" s="337">
        <f>IF(G$9=0,0,G$9/WWP!G$5*1000)</f>
        <v>46.418116108954244</v>
      </c>
      <c r="H73" s="337">
        <f>IF(H$9=0,0,H$9/WWP!H$5*1000)</f>
        <v>41.165091496005246</v>
      </c>
      <c r="I73" s="337">
        <f>IF(I$9=0,0,I$9/WWP!I$5*1000)</f>
        <v>45.361582141498275</v>
      </c>
      <c r="J73" s="337">
        <f>IF(J$9=0,0,J$9/WWP!J$5*1000)</f>
        <v>44.40422965772246</v>
      </c>
      <c r="K73" s="337">
        <f>IF(K$9=0,0,K$9/WWP!K$5*1000)</f>
        <v>41.334884279045355</v>
      </c>
      <c r="L73" s="337">
        <f>IF(L$9=0,0,L$9/WWP!L$5*1000)</f>
        <v>53.537807600155858</v>
      </c>
      <c r="M73" s="337">
        <f>IF(M$9=0,0,M$9/WWP!M$5*1000)</f>
        <v>49.777685485416228</v>
      </c>
      <c r="N73" s="337">
        <f>IF(N$9=0,0,N$9/WWP!N$5*1000)</f>
        <v>52.675323751652058</v>
      </c>
      <c r="O73" s="337">
        <f>IF(O$9=0,0,O$9/WWP!O$5*1000)</f>
        <v>54.885088802893527</v>
      </c>
      <c r="P73" s="337">
        <f>IF(P$9=0,0,P$9/WWP!P$5*1000)</f>
        <v>50.060836887191201</v>
      </c>
      <c r="Q73" s="337">
        <f>IF(Q$9=0,0,Q$9/WWP!Q$5*1000)</f>
        <v>46.626480231519224</v>
      </c>
      <c r="R73" s="337">
        <f>IF(R$9=0,0,R$9/WWP!R$5*1000)</f>
        <v>47.012645742095394</v>
      </c>
      <c r="S73" s="337">
        <f>IF(S$9=0,0,S$9/WWP!S$5*1000)</f>
        <v>44.803932297621294</v>
      </c>
      <c r="T73" s="337">
        <f>IF(T$9=0,0,T$9/WWP!T$5*1000)</f>
        <v>44.038248080590208</v>
      </c>
      <c r="U73" s="337">
        <f>IF(U$9=0,0,U$9/WWP!U$5*1000)</f>
        <v>44.732145931686269</v>
      </c>
      <c r="V73" s="337">
        <f>IF(V$9=0,0,V$9/WWP!V$5*1000)</f>
        <v>47.885214237294875</v>
      </c>
      <c r="W73" s="337">
        <f>IF(W$9=0,0,W$9/WWP!W$5*1000)</f>
        <v>38.183396961946315</v>
      </c>
      <c r="DA73" s="174"/>
    </row>
    <row r="74" spans="1:105" ht="12" customHeight="1" x14ac:dyDescent="0.25">
      <c r="A74" s="56" t="s">
        <v>96</v>
      </c>
      <c r="B74" s="338">
        <f>IF(B$10=0,0,B$10/WWP!B$5*1000)</f>
        <v>8.6854482377392248</v>
      </c>
      <c r="C74" s="338">
        <f>IF(C$10=0,0,C$10/WWP!C$5*1000)</f>
        <v>8.336224358134638</v>
      </c>
      <c r="D74" s="338">
        <f>IF(D$10=0,0,D$10/WWP!D$5*1000)</f>
        <v>8.8864359234674737</v>
      </c>
      <c r="E74" s="338">
        <f>IF(E$10=0,0,E$10/WWP!E$5*1000)</f>
        <v>9.807517197570311</v>
      </c>
      <c r="F74" s="338">
        <f>IF(F$10=0,0,F$10/WWP!F$5*1000)</f>
        <v>10.497080825800438</v>
      </c>
      <c r="G74" s="338">
        <f>IF(G$10=0,0,G$10/WWP!G$5*1000)</f>
        <v>10.260846718821464</v>
      </c>
      <c r="H74" s="338">
        <f>IF(H$10=0,0,H$10/WWP!H$5*1000)</f>
        <v>9.0996518043801125</v>
      </c>
      <c r="I74" s="338">
        <f>IF(I$10=0,0,I$10/WWP!I$5*1000)</f>
        <v>10.027297104962777</v>
      </c>
      <c r="J74" s="338">
        <f>IF(J$10=0,0,J$10/WWP!J$5*1000)</f>
        <v>9.815671819075499</v>
      </c>
      <c r="K74" s="338">
        <f>IF(K$10=0,0,K$10/WWP!K$5*1000)</f>
        <v>9.1371849458942371</v>
      </c>
      <c r="L74" s="338">
        <f>IF(L$10=0,0,L$10/WWP!L$5*1000)</f>
        <v>11.834673258981825</v>
      </c>
      <c r="M74" s="338">
        <f>IF(M$10=0,0,M$10/WWP!M$5*1000)</f>
        <v>10.469015953869448</v>
      </c>
      <c r="N74" s="338">
        <f>IF(N$10=0,0,N$10/WWP!N$5*1000)</f>
        <v>11.054778595267621</v>
      </c>
      <c r="O74" s="338">
        <f>IF(O$10=0,0,O$10/WWP!O$5*1000)</f>
        <v>11.488589407384127</v>
      </c>
      <c r="P74" s="338">
        <f>IF(P$10=0,0,P$10/WWP!P$5*1000)</f>
        <v>10.480287202469333</v>
      </c>
      <c r="Q74" s="338">
        <f>IF(Q$10=0,0,Q$10/WWP!Q$5*1000)</f>
        <v>9.80704110667177</v>
      </c>
      <c r="R74" s="338">
        <f>IF(R$10=0,0,R$10/WWP!R$5*1000)</f>
        <v>9.8479567392280387</v>
      </c>
      <c r="S74" s="338">
        <f>IF(S$10=0,0,S$10/WWP!S$5*1000)</f>
        <v>9.3670666946804886</v>
      </c>
      <c r="T74" s="338">
        <f>IF(T$10=0,0,T$10/WWP!T$5*1000)</f>
        <v>9.227442177275206</v>
      </c>
      <c r="U74" s="338">
        <f>IF(U$10=0,0,U$10/WWP!U$5*1000)</f>
        <v>9.435932199988212</v>
      </c>
      <c r="V74" s="338">
        <f>IF(V$10=0,0,V$10/WWP!V$5*1000)</f>
        <v>10.126890367724348</v>
      </c>
      <c r="W74" s="338">
        <f>IF(W$10=0,0,W$10/WWP!W$5*1000)</f>
        <v>7.587134188262457</v>
      </c>
      <c r="DA74" s="68"/>
    </row>
    <row r="75" spans="1:105" ht="12" customHeight="1" x14ac:dyDescent="0.25">
      <c r="A75" s="203" t="s">
        <v>2900</v>
      </c>
      <c r="B75" s="351">
        <f>IF(B$16=0,0,B$16/WWP!B$5*1000)</f>
        <v>36.628085129336348</v>
      </c>
      <c r="C75" s="351">
        <f>IF(C$16=0,0,C$16/WWP!C$5*1000)</f>
        <v>35.068323281496653</v>
      </c>
      <c r="D75" s="351">
        <f>IF(D$16=0,0,D$16/WWP!D$5*1000)</f>
        <v>35.695896153266432</v>
      </c>
      <c r="E75" s="351">
        <f>IF(E$16=0,0,E$16/WWP!E$5*1000)</f>
        <v>38.982307717113791</v>
      </c>
      <c r="F75" s="351">
        <f>IF(F$16=0,0,F$16/WWP!F$5*1000)</f>
        <v>45.618074385568832</v>
      </c>
      <c r="G75" s="351">
        <f>IF(G$16=0,0,G$16/WWP!G$5*1000)</f>
        <v>43.353268711985564</v>
      </c>
      <c r="H75" s="351">
        <f>IF(H$16=0,0,H$16/WWP!H$5*1000)</f>
        <v>44.554116738863847</v>
      </c>
      <c r="I75" s="351">
        <f>IF(I$16=0,0,I$16/WWP!I$5*1000)</f>
        <v>37.688662261030416</v>
      </c>
      <c r="J75" s="351">
        <f>IF(J$16=0,0,J$16/WWP!J$5*1000)</f>
        <v>55.668306838259987</v>
      </c>
      <c r="K75" s="351">
        <f>IF(K$16=0,0,K$16/WWP!K$5*1000)</f>
        <v>85.352411109191394</v>
      </c>
      <c r="L75" s="351">
        <f>IF(L$16=0,0,L$16/WWP!L$5*1000)</f>
        <v>55.881048879355298</v>
      </c>
      <c r="M75" s="351">
        <f>IF(M$16=0,0,M$16/WWP!M$5*1000)</f>
        <v>67.462795195377751</v>
      </c>
      <c r="N75" s="351">
        <f>IF(N$16=0,0,N$16/WWP!N$5*1000)</f>
        <v>76.316570756617864</v>
      </c>
      <c r="O75" s="351">
        <f>IF(O$16=0,0,O$16/WWP!O$5*1000)</f>
        <v>79.922670502760525</v>
      </c>
      <c r="P75" s="351">
        <f>IF(P$16=0,0,P$16/WWP!P$5*1000)</f>
        <v>84.216785491276653</v>
      </c>
      <c r="Q75" s="351">
        <f>IF(Q$16=0,0,Q$16/WWP!Q$5*1000)</f>
        <v>90.992927864132952</v>
      </c>
      <c r="R75" s="351">
        <f>IF(R$16=0,0,R$16/WWP!R$5*1000)</f>
        <v>100.14888297699076</v>
      </c>
      <c r="S75" s="351">
        <f>IF(S$16=0,0,S$16/WWP!S$5*1000)</f>
        <v>101.88237258964774</v>
      </c>
      <c r="T75" s="351">
        <f>IF(T$16=0,0,T$16/WWP!T$5*1000)</f>
        <v>103.63622544745957</v>
      </c>
      <c r="U75" s="351">
        <f>IF(U$16=0,0,U$16/WWP!U$5*1000)</f>
        <v>92.487803251806909</v>
      </c>
      <c r="V75" s="351">
        <f>IF(V$16=0,0,V$16/WWP!V$5*1000)</f>
        <v>87.100791574016341</v>
      </c>
      <c r="W75" s="351">
        <f>IF(W$16=0,0,W$16/WWP!W$5*1000)</f>
        <v>86.572322626232165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24.195177233702122</v>
      </c>
      <c r="C76" s="351">
        <f>IF(C$27=0,0,C$27/WWP!C$5*1000)</f>
        <v>23.22233928337506</v>
      </c>
      <c r="D76" s="351">
        <f>IF(D$27=0,0,D$27/WWP!D$5*1000)</f>
        <v>24.755071501087972</v>
      </c>
      <c r="E76" s="351">
        <f>IF(E$27=0,0,E$27/WWP!E$5*1000)</f>
        <v>27.320940764660147</v>
      </c>
      <c r="F76" s="351">
        <f>IF(F$27=0,0,F$27/WWP!F$5*1000)</f>
        <v>29.241868014729789</v>
      </c>
      <c r="G76" s="351">
        <f>IF(G$27=0,0,G$27/WWP!G$5*1000)</f>
        <v>28.583787288145519</v>
      </c>
      <c r="H76" s="351">
        <f>IF(H$27=0,0,H$27/WWP!H$5*1000)</f>
        <v>25.349030026487455</v>
      </c>
      <c r="I76" s="351">
        <f>IF(I$27=0,0,I$27/WWP!I$5*1000)</f>
        <v>27.933184792396307</v>
      </c>
      <c r="J76" s="351">
        <f>IF(J$27=0,0,J$27/WWP!J$5*1000)</f>
        <v>27.343657210281748</v>
      </c>
      <c r="K76" s="351">
        <f>IF(K$27=0,0,K$27/WWP!K$5*1000)</f>
        <v>25.453586634991094</v>
      </c>
      <c r="L76" s="351">
        <f>IF(L$27=0,0,L$27/WWP!L$5*1000)</f>
        <v>32.968018364306531</v>
      </c>
      <c r="M76" s="351">
        <f>IF(M$27=0,0,M$27/WWP!M$5*1000)</f>
        <v>30.652574746282646</v>
      </c>
      <c r="N76" s="351">
        <f>IF(N$27=0,0,N$27/WWP!N$5*1000)</f>
        <v>32.436909889175226</v>
      </c>
      <c r="O76" s="351">
        <f>IF(O$27=0,0,O$27/WWP!O$5*1000)</f>
        <v>33.79765994704497</v>
      </c>
      <c r="P76" s="351">
        <f>IF(P$27=0,0,P$27/WWP!P$5*1000)</f>
        <v>30.826936398954576</v>
      </c>
      <c r="Q76" s="351">
        <f>IF(Q$27=0,0,Q$27/WWP!Q$5*1000)</f>
        <v>28.712095721514469</v>
      </c>
      <c r="R76" s="351">
        <f>IF(R$27=0,0,R$27/WWP!R$5*1000)</f>
        <v>28.949892378027172</v>
      </c>
      <c r="S76" s="351">
        <f>IF(S$27=0,0,S$27/WWP!S$5*1000)</f>
        <v>27.589789888535226</v>
      </c>
      <c r="T76" s="351">
        <f>IF(T$27=0,0,T$27/WWP!T$5*1000)</f>
        <v>27.118289607521344</v>
      </c>
      <c r="U76" s="351">
        <f>IF(U$27=0,0,U$27/WWP!U$5*1000)</f>
        <v>27.545584600038392</v>
      </c>
      <c r="V76" s="351">
        <f>IF(V$27=0,0,V$27/WWP!V$5*1000)</f>
        <v>29.48721087243948</v>
      </c>
      <c r="W76" s="351">
        <f>IF(W$27=0,0,W$27/WWP!W$5*1000)</f>
        <v>23.512933918672211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5.0353782915001535</v>
      </c>
      <c r="C77" s="351">
        <f>IF(C$28=0,0,C$28/WWP!C$5*1000)</f>
        <v>4.8258660638467061</v>
      </c>
      <c r="D77" s="351">
        <f>IF(D$28=0,0,D$28/WWP!D$5*1000)</f>
        <v>5.0077114642283229</v>
      </c>
      <c r="E77" s="351">
        <f>IF(E$28=0,0,E$28/WWP!E$5*1000)</f>
        <v>5.4932642748435105</v>
      </c>
      <c r="F77" s="351">
        <f>IF(F$28=0,0,F$28/WWP!F$5*1000)</f>
        <v>6.1950409357508471</v>
      </c>
      <c r="G77" s="351">
        <f>IF(G$28=0,0,G$28/WWP!G$5*1000)</f>
        <v>5.9553120997668589</v>
      </c>
      <c r="H77" s="351">
        <f>IF(H$28=0,0,H$28/WWP!H$5*1000)</f>
        <v>5.7761234987475794</v>
      </c>
      <c r="I77" s="351">
        <f>IF(I$28=0,0,I$28/WWP!I$5*1000)</f>
        <v>5.4407884869458654</v>
      </c>
      <c r="J77" s="351">
        <f>IF(J$28=0,0,J$28/WWP!J$5*1000)</f>
        <v>6.8470175641529814</v>
      </c>
      <c r="K77" s="351">
        <f>IF(K$28=0,0,K$28/WWP!K$5*1000)</f>
        <v>9.090322761882268</v>
      </c>
      <c r="L77" s="351">
        <f>IF(L$28=0,0,L$28/WWP!L$5*1000)</f>
        <v>7.344967431710649</v>
      </c>
      <c r="M77" s="351">
        <f>IF(M$28=0,0,M$28/WWP!M$5*1000)</f>
        <v>13.528385217563777</v>
      </c>
      <c r="N77" s="351">
        <f>IF(N$28=0,0,N$28/WWP!N$5*1000)</f>
        <v>15.088096323868511</v>
      </c>
      <c r="O77" s="351">
        <f>IF(O$28=0,0,O$28/WWP!O$5*1000)</f>
        <v>15.851472432313257</v>
      </c>
      <c r="P77" s="351">
        <f>IF(P$28=0,0,P$28/WWP!P$5*1000)</f>
        <v>16.088608667506097</v>
      </c>
      <c r="Q77" s="351">
        <f>IF(Q$28=0,0,Q$28/WWP!Q$5*1000)</f>
        <v>16.562424499851087</v>
      </c>
      <c r="R77" s="351">
        <f>IF(R$28=0,0,R$28/WWP!R$5*1000)</f>
        <v>18.017132356899033</v>
      </c>
      <c r="S77" s="351">
        <f>IF(S$28=0,0,S$28/WWP!S$5*1000)</f>
        <v>18.128410466527427</v>
      </c>
      <c r="T77" s="351">
        <f>IF(T$28=0,0,T$28/WWP!T$5*1000)</f>
        <v>18.185718723512391</v>
      </c>
      <c r="U77" s="351">
        <f>IF(U$28=0,0,U$28/WWP!U$5*1000)</f>
        <v>16.449585404805436</v>
      </c>
      <c r="V77" s="351">
        <f>IF(V$28=0,0,V$28/WWP!V$5*1000)</f>
        <v>15.909194373837737</v>
      </c>
      <c r="W77" s="351">
        <f>IF(W$28=0,0,W$28/WWP!W$5*1000)</f>
        <v>16.523205397709347</v>
      </c>
      <c r="DA77" s="175"/>
    </row>
    <row r="78" spans="1:105" ht="12" customHeight="1" x14ac:dyDescent="0.25">
      <c r="A78" s="41" t="s">
        <v>2938</v>
      </c>
      <c r="B78" s="339">
        <f>IF(B$48=0,0,B$48/WWP!B$5*1000)</f>
        <v>19.136937617152096</v>
      </c>
      <c r="C78" s="339">
        <f>IF(C$48=0,0,C$48/WWP!C$5*1000)</f>
        <v>18.367481002423325</v>
      </c>
      <c r="D78" s="339">
        <f>IF(D$48=0,0,D$48/WWP!D$5*1000)</f>
        <v>19.579780484706681</v>
      </c>
      <c r="E78" s="339">
        <f>IF(E$48=0,0,E$48/WWP!E$5*1000)</f>
        <v>21.6092295586466</v>
      </c>
      <c r="F78" s="339">
        <f>IF(F$48=0,0,F$48/WWP!F$5*1000)</f>
        <v>23.128568086180305</v>
      </c>
      <c r="G78" s="339">
        <f>IF(G$48=0,0,G$48/WWP!G$5*1000)</f>
        <v>22.608065603803311</v>
      </c>
      <c r="H78" s="339">
        <f>IF(H$48=0,0,H$48/WWP!H$5*1000)</f>
        <v>20.049566142317524</v>
      </c>
      <c r="I78" s="339">
        <f>IF(I$48=0,0,I$48/WWP!I$5*1000)</f>
        <v>22.093477954601333</v>
      </c>
      <c r="J78" s="339">
        <f>IF(J$48=0,0,J$48/WWP!J$5*1000)</f>
        <v>21.627196908029681</v>
      </c>
      <c r="K78" s="339">
        <f>IF(K$48=0,0,K$48/WWP!K$5*1000)</f>
        <v>20.132264164120308</v>
      </c>
      <c r="L78" s="339">
        <f>IF(L$48=0,0,L$48/WWP!L$5*1000)</f>
        <v>26.075730080623302</v>
      </c>
      <c r="M78" s="339">
        <f>IF(M$48=0,0,M$48/WWP!M$5*1000)</f>
        <v>24.244352709581172</v>
      </c>
      <c r="N78" s="339">
        <f>IF(N$48=0,0,N$48/WWP!N$5*1000)</f>
        <v>25.655655052515165</v>
      </c>
      <c r="O78" s="339">
        <f>IF(O$48=0,0,O$48/WWP!O$5*1000)</f>
        <v>26.731926935893533</v>
      </c>
      <c r="P78" s="339">
        <f>IF(P$48=0,0,P$48/WWP!P$5*1000)</f>
        <v>24.382262344950924</v>
      </c>
      <c r="Q78" s="339">
        <f>IF(Q$48=0,0,Q$48/WWP!Q$5*1000)</f>
        <v>22.70954989802522</v>
      </c>
      <c r="R78" s="339">
        <f>IF(R$48=0,0,R$48/WWP!R$5*1000)</f>
        <v>22.897632826176373</v>
      </c>
      <c r="S78" s="339">
        <f>IF(S$48=0,0,S$48/WWP!S$5*1000)</f>
        <v>21.821873130641457</v>
      </c>
      <c r="T78" s="339">
        <f>IF(T$48=0,0,T$48/WWP!T$5*1000)</f>
        <v>21.448944617778007</v>
      </c>
      <c r="U78" s="339">
        <f>IF(U$48=0,0,U$48/WWP!U$5*1000)</f>
        <v>21.786909392201313</v>
      </c>
      <c r="V78" s="339">
        <f>IF(V$48=0,0,V$48/WWP!V$5*1000)</f>
        <v>23.322619607996167</v>
      </c>
      <c r="W78" s="339">
        <f>IF(W$48=0,0,W$48/WWP!W$5*1000)</f>
        <v>18.597323972939552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209.51389125389051</v>
      </c>
      <c r="C5" s="225">
        <v>218.02045480673459</v>
      </c>
      <c r="D5" s="225">
        <v>218.74438974530059</v>
      </c>
      <c r="E5" s="225">
        <v>218.0263025303245</v>
      </c>
      <c r="F5" s="225">
        <v>227.46001326342989</v>
      </c>
      <c r="G5" s="225">
        <v>228.21073633523409</v>
      </c>
      <c r="H5" s="225">
        <v>243.74448779630629</v>
      </c>
      <c r="I5" s="225">
        <v>227.57507095927221</v>
      </c>
      <c r="J5" s="225">
        <v>242.9022869485629</v>
      </c>
      <c r="K5" s="225">
        <v>249.9787487609461</v>
      </c>
      <c r="L5" s="225">
        <v>210.29103753210799</v>
      </c>
      <c r="M5" s="225">
        <v>212.18753115278889</v>
      </c>
      <c r="N5" s="225">
        <v>192.09405574292779</v>
      </c>
      <c r="O5" s="225">
        <v>179.3817536856441</v>
      </c>
      <c r="P5" s="225">
        <v>182.85746094763999</v>
      </c>
      <c r="Q5" s="225">
        <v>199.1953856822004</v>
      </c>
      <c r="R5" s="225">
        <v>203.17090609883249</v>
      </c>
      <c r="S5" s="225">
        <v>209.6621391638829</v>
      </c>
      <c r="T5" s="225">
        <v>212.84030355018959</v>
      </c>
      <c r="U5" s="225">
        <v>209.7598935262879</v>
      </c>
      <c r="V5" s="225">
        <v>210.51804629667001</v>
      </c>
      <c r="W5" s="225">
        <v>268.22314731316669</v>
      </c>
      <c r="DA5" s="89" t="s">
        <v>2940</v>
      </c>
    </row>
    <row r="6" spans="1:105" ht="12" customHeight="1" x14ac:dyDescent="0.25">
      <c r="A6" s="55" t="s">
        <v>92</v>
      </c>
      <c r="B6" s="261">
        <v>6.2546276016185631</v>
      </c>
      <c r="C6" s="261">
        <v>6.5119431361675337</v>
      </c>
      <c r="D6" s="261">
        <v>6.595648189572298</v>
      </c>
      <c r="E6" s="261">
        <v>6.5878977216644721</v>
      </c>
      <c r="F6" s="261">
        <v>6.7165554889344641</v>
      </c>
      <c r="G6" s="261">
        <v>6.778559232197237</v>
      </c>
      <c r="H6" s="261">
        <v>6.9599201812404834</v>
      </c>
      <c r="I6" s="261">
        <v>6.9072169994676216</v>
      </c>
      <c r="J6" s="261">
        <v>6.7026046467000713</v>
      </c>
      <c r="K6" s="261">
        <v>5.8965559842772448</v>
      </c>
      <c r="L6" s="261">
        <v>6.0655161846672048</v>
      </c>
      <c r="M6" s="261">
        <v>5.6098177346003251</v>
      </c>
      <c r="N6" s="261">
        <v>4.9727918453329991</v>
      </c>
      <c r="O6" s="261">
        <v>4.6391309023913792</v>
      </c>
      <c r="P6" s="261">
        <v>4.5055744606638646</v>
      </c>
      <c r="Q6" s="261">
        <v>4.6832324279056037</v>
      </c>
      <c r="R6" s="261">
        <v>4.6167119491334851</v>
      </c>
      <c r="S6" s="261">
        <v>4.6397115663729984</v>
      </c>
      <c r="T6" s="261">
        <v>4.6539217506282009</v>
      </c>
      <c r="U6" s="261">
        <v>4.841146311237801</v>
      </c>
      <c r="V6" s="261">
        <v>5.0867687176147998</v>
      </c>
      <c r="W6" s="261">
        <v>5.8966527465694591</v>
      </c>
      <c r="DA6" s="67" t="s">
        <v>2941</v>
      </c>
    </row>
    <row r="7" spans="1:105" ht="12" customHeight="1" x14ac:dyDescent="0.25">
      <c r="A7" s="202" t="s">
        <v>93</v>
      </c>
      <c r="B7" s="226">
        <v>1.7637550640355899</v>
      </c>
      <c r="C7" s="226">
        <v>1.8363159910839599</v>
      </c>
      <c r="D7" s="226">
        <v>1.8599201480748291</v>
      </c>
      <c r="E7" s="226">
        <v>1.8577345779830889</v>
      </c>
      <c r="F7" s="226">
        <v>1.894015041506006</v>
      </c>
      <c r="G7" s="226">
        <v>1.9114996022399791</v>
      </c>
      <c r="H7" s="226">
        <v>1.9626419423867441</v>
      </c>
      <c r="I7" s="226">
        <v>1.947780065763008</v>
      </c>
      <c r="J7" s="226">
        <v>1.8900810153407881</v>
      </c>
      <c r="K7" s="226">
        <v>1.6627817257972379</v>
      </c>
      <c r="L7" s="226">
        <v>1.7104271537970031</v>
      </c>
      <c r="M7" s="226">
        <v>1.5819238279122401</v>
      </c>
      <c r="N7" s="226">
        <v>1.4022876113889291</v>
      </c>
      <c r="O7" s="226">
        <v>1.3081978885040879</v>
      </c>
      <c r="P7" s="226">
        <v>1.270536037881596</v>
      </c>
      <c r="Q7" s="226">
        <v>1.320634166714685</v>
      </c>
      <c r="R7" s="226">
        <v>1.301875922616182</v>
      </c>
      <c r="S7" s="226">
        <v>1.3083616311124919</v>
      </c>
      <c r="T7" s="226">
        <v>1.312368789657711</v>
      </c>
      <c r="U7" s="226">
        <v>1.365164621467357</v>
      </c>
      <c r="V7" s="226">
        <v>1.4344281796967759</v>
      </c>
      <c r="W7" s="226">
        <v>1.6628090119913601</v>
      </c>
      <c r="DA7" s="174" t="s">
        <v>2942</v>
      </c>
    </row>
    <row r="8" spans="1:105" ht="12" customHeight="1" x14ac:dyDescent="0.25">
      <c r="A8" s="202" t="s">
        <v>94</v>
      </c>
      <c r="B8" s="226">
        <v>23.927090904429861</v>
      </c>
      <c r="C8" s="226">
        <v>24.911452017261261</v>
      </c>
      <c r="D8" s="226">
        <v>25.2316658732321</v>
      </c>
      <c r="E8" s="226">
        <v>25.202016442123782</v>
      </c>
      <c r="F8" s="226">
        <v>25.69419699852228</v>
      </c>
      <c r="G8" s="226">
        <v>25.931392447389509</v>
      </c>
      <c r="H8" s="226">
        <v>26.625189135324771</v>
      </c>
      <c r="I8" s="226">
        <v>26.423573003789521</v>
      </c>
      <c r="J8" s="226">
        <v>25.640828022526129</v>
      </c>
      <c r="K8" s="226">
        <v>22.55728718722618</v>
      </c>
      <c r="L8" s="226">
        <v>23.20364478538518</v>
      </c>
      <c r="M8" s="226">
        <v>21.46036941645092</v>
      </c>
      <c r="N8" s="226">
        <v>19.023425551554759</v>
      </c>
      <c r="O8" s="226">
        <v>17.747004920060089</v>
      </c>
      <c r="P8" s="226">
        <v>17.236084474331321</v>
      </c>
      <c r="Q8" s="226">
        <v>17.915715397679861</v>
      </c>
      <c r="R8" s="226">
        <v>17.66124116772335</v>
      </c>
      <c r="S8" s="226">
        <v>17.749226251330001</v>
      </c>
      <c r="T8" s="226">
        <v>17.803587340766398</v>
      </c>
      <c r="U8" s="226">
        <v>18.519815286949569</v>
      </c>
      <c r="V8" s="226">
        <v>19.459444313628381</v>
      </c>
      <c r="W8" s="226">
        <v>22.557657351576371</v>
      </c>
      <c r="DA8" s="174" t="s">
        <v>2943</v>
      </c>
    </row>
    <row r="9" spans="1:105" ht="12" customHeight="1" x14ac:dyDescent="0.25">
      <c r="A9" s="202" t="s">
        <v>95</v>
      </c>
      <c r="B9" s="226">
        <v>54.585632835257208</v>
      </c>
      <c r="C9" s="226">
        <v>56.83128712298226</v>
      </c>
      <c r="D9" s="226">
        <v>57.561801168362933</v>
      </c>
      <c r="E9" s="226">
        <v>57.494160978976041</v>
      </c>
      <c r="F9" s="226">
        <v>58.616988122799341</v>
      </c>
      <c r="G9" s="226">
        <v>59.158109637896011</v>
      </c>
      <c r="H9" s="226">
        <v>60.740890069550552</v>
      </c>
      <c r="I9" s="226">
        <v>60.28093678172273</v>
      </c>
      <c r="J9" s="226">
        <v>58.495235781900263</v>
      </c>
      <c r="K9" s="226">
        <v>51.460656085584411</v>
      </c>
      <c r="L9" s="226">
        <v>52.935212214213237</v>
      </c>
      <c r="M9" s="226">
        <v>48.958222717267113</v>
      </c>
      <c r="N9" s="226">
        <v>43.39874523708891</v>
      </c>
      <c r="O9" s="226">
        <v>40.486806288371341</v>
      </c>
      <c r="P9" s="226">
        <v>39.321227239502797</v>
      </c>
      <c r="Q9" s="226">
        <v>40.871690862246083</v>
      </c>
      <c r="R9" s="226">
        <v>40.291150714765386</v>
      </c>
      <c r="S9" s="226">
        <v>40.491873881986841</v>
      </c>
      <c r="T9" s="226">
        <v>40.615889562804533</v>
      </c>
      <c r="U9" s="226">
        <v>42.249843136720493</v>
      </c>
      <c r="V9" s="226">
        <v>44.393448694809599</v>
      </c>
      <c r="W9" s="226">
        <v>51.461500553279592</v>
      </c>
      <c r="DA9" s="174" t="s">
        <v>2944</v>
      </c>
    </row>
    <row r="10" spans="1:105" ht="12" customHeight="1" x14ac:dyDescent="0.25">
      <c r="A10" s="56" t="s">
        <v>96</v>
      </c>
      <c r="B10" s="262">
        <v>20.101458845191541</v>
      </c>
      <c r="C10" s="262">
        <v>20.928433360289159</v>
      </c>
      <c r="D10" s="262">
        <v>21.197449166396449</v>
      </c>
      <c r="E10" s="262">
        <v>21.172540295460671</v>
      </c>
      <c r="F10" s="262">
        <v>21.586027552995031</v>
      </c>
      <c r="G10" s="262">
        <v>21.78529852048187</v>
      </c>
      <c r="H10" s="262">
        <v>22.368166100379721</v>
      </c>
      <c r="I10" s="262">
        <v>22.198785778017498</v>
      </c>
      <c r="J10" s="262">
        <v>21.54119158530963</v>
      </c>
      <c r="K10" s="262">
        <v>18.950669007958869</v>
      </c>
      <c r="L10" s="262">
        <v>19.493682394356991</v>
      </c>
      <c r="M10" s="262">
        <v>17.14195197764235</v>
      </c>
      <c r="N10" s="262">
        <v>15.16101602197187</v>
      </c>
      <c r="O10" s="262">
        <v>14.106012228692251</v>
      </c>
      <c r="P10" s="262">
        <v>13.69876125971521</v>
      </c>
      <c r="Q10" s="262">
        <v>14.304191377166219</v>
      </c>
      <c r="R10" s="262">
        <v>14.038255743198031</v>
      </c>
      <c r="S10" s="262">
        <v>14.076810907869181</v>
      </c>
      <c r="T10" s="262">
        <v>14.15177527727605</v>
      </c>
      <c r="U10" s="262">
        <v>14.82977953515379</v>
      </c>
      <c r="V10" s="262">
        <v>15.626667646018641</v>
      </c>
      <c r="W10" s="262">
        <v>16.952076600956101</v>
      </c>
      <c r="DA10" s="68" t="s">
        <v>2945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4.6555093623171402E-2</v>
      </c>
      <c r="N12" s="228">
        <v>4.9009611176850647E-2</v>
      </c>
      <c r="O12" s="228">
        <v>4.9549958230017593E-2</v>
      </c>
      <c r="P12" s="228">
        <v>6.0856584924410269E-2</v>
      </c>
      <c r="Q12" s="228">
        <v>6.9418345854678043E-2</v>
      </c>
      <c r="R12" s="228">
        <v>8.9614463278526374E-2</v>
      </c>
      <c r="S12" s="228">
        <v>0.10610969778573261</v>
      </c>
      <c r="T12" s="228">
        <v>0.1047195684656958</v>
      </c>
      <c r="U12" s="228">
        <v>7.0694525246369544E-2</v>
      </c>
      <c r="V12" s="228">
        <v>5.5708611456042112E-2</v>
      </c>
      <c r="W12" s="228">
        <v>0.36971945587556848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6.7198520716836463E-2</v>
      </c>
      <c r="DA14" s="69" t="s">
        <v>2949</v>
      </c>
    </row>
    <row r="15" spans="1:105" ht="12" customHeight="1" x14ac:dyDescent="0.25">
      <c r="A15" s="37" t="s">
        <v>38</v>
      </c>
      <c r="B15" s="228">
        <v>20.101458845191541</v>
      </c>
      <c r="C15" s="228">
        <v>20.928433360289159</v>
      </c>
      <c r="D15" s="228">
        <v>21.197449166396449</v>
      </c>
      <c r="E15" s="228">
        <v>21.172540295460671</v>
      </c>
      <c r="F15" s="228">
        <v>21.586027552995031</v>
      </c>
      <c r="G15" s="228">
        <v>21.78529852048187</v>
      </c>
      <c r="H15" s="228">
        <v>22.368166100379721</v>
      </c>
      <c r="I15" s="228">
        <v>22.198785778017498</v>
      </c>
      <c r="J15" s="228">
        <v>21.54119158530963</v>
      </c>
      <c r="K15" s="228">
        <v>18.950669007958869</v>
      </c>
      <c r="L15" s="228">
        <v>19.493682394356991</v>
      </c>
      <c r="M15" s="228">
        <v>17.09539688401917</v>
      </c>
      <c r="N15" s="228">
        <v>15.11200641079502</v>
      </c>
      <c r="O15" s="228">
        <v>14.05646227046223</v>
      </c>
      <c r="P15" s="228">
        <v>13.6379046747908</v>
      </c>
      <c r="Q15" s="228">
        <v>14.234773031311541</v>
      </c>
      <c r="R15" s="228">
        <v>13.94864127991951</v>
      </c>
      <c r="S15" s="228">
        <v>13.970701210083449</v>
      </c>
      <c r="T15" s="228">
        <v>14.04705570881036</v>
      </c>
      <c r="U15" s="228">
        <v>14.75908500990742</v>
      </c>
      <c r="V15" s="228">
        <v>15.5709590345626</v>
      </c>
      <c r="W15" s="228">
        <v>16.5151586243637</v>
      </c>
      <c r="DA15" s="69" t="s">
        <v>2950</v>
      </c>
    </row>
    <row r="16" spans="1:105" ht="12" customHeight="1" x14ac:dyDescent="0.25">
      <c r="A16" s="57" t="s">
        <v>2900</v>
      </c>
      <c r="B16" s="263">
        <v>41.62092714660043</v>
      </c>
      <c r="C16" s="263">
        <v>43.225947458258098</v>
      </c>
      <c r="D16" s="263">
        <v>41.805793686048517</v>
      </c>
      <c r="E16" s="263">
        <v>41.318412763179069</v>
      </c>
      <c r="F16" s="263">
        <v>47.045300367560799</v>
      </c>
      <c r="G16" s="263">
        <v>46.197208789559582</v>
      </c>
      <c r="H16" s="263">
        <v>56.395179685623759</v>
      </c>
      <c r="I16" s="263">
        <v>42.352416317636347</v>
      </c>
      <c r="J16" s="263">
        <v>62.075697922246079</v>
      </c>
      <c r="K16" s="263">
        <v>89.104609093443685</v>
      </c>
      <c r="L16" s="263">
        <v>47.12287375021468</v>
      </c>
      <c r="M16" s="263">
        <v>57.833369170105939</v>
      </c>
      <c r="N16" s="263">
        <v>54.906568659835727</v>
      </c>
      <c r="O16" s="263">
        <v>51.380392704668473</v>
      </c>
      <c r="P16" s="263">
        <v>57.757893726448273</v>
      </c>
      <c r="Q16" s="263">
        <v>68.336566198034092</v>
      </c>
      <c r="R16" s="263">
        <v>73.546121248455279</v>
      </c>
      <c r="S16" s="263">
        <v>78.899288927883177</v>
      </c>
      <c r="T16" s="263">
        <v>81.471957599124991</v>
      </c>
      <c r="U16" s="263">
        <v>74.173351885187657</v>
      </c>
      <c r="V16" s="263">
        <v>68.933250743734575</v>
      </c>
      <c r="W16" s="263">
        <v>101.8999146352605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2954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9.2068462539609204</v>
      </c>
      <c r="N23" s="231">
        <v>8.5051393229895638</v>
      </c>
      <c r="O23" s="231">
        <v>8.5291446038276337</v>
      </c>
      <c r="P23" s="231">
        <v>7.8722746691980827</v>
      </c>
      <c r="Q23" s="231">
        <v>6.6744638816691877</v>
      </c>
      <c r="R23" s="231">
        <v>7.2698317744740599</v>
      </c>
      <c r="S23" s="231">
        <v>7.5803467468752661</v>
      </c>
      <c r="T23" s="231">
        <v>6.9798441516907417</v>
      </c>
      <c r="U23" s="231">
        <v>6.0526901002571618</v>
      </c>
      <c r="V23" s="231">
        <v>6.1330261523157672</v>
      </c>
      <c r="W23" s="231">
        <v>28.074149096321332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41.62092714660043</v>
      </c>
      <c r="C25" s="231">
        <v>43.225947458258098</v>
      </c>
      <c r="D25" s="231">
        <v>41.805793686048517</v>
      </c>
      <c r="E25" s="231">
        <v>41.318412763179069</v>
      </c>
      <c r="F25" s="231">
        <v>40.822621940441422</v>
      </c>
      <c r="G25" s="231">
        <v>39.864679894412788</v>
      </c>
      <c r="H25" s="231">
        <v>39.864679894393859</v>
      </c>
      <c r="I25" s="231">
        <v>33.612705889898159</v>
      </c>
      <c r="J25" s="231">
        <v>48.881272344635427</v>
      </c>
      <c r="K25" s="231">
        <v>75.300881983678607</v>
      </c>
      <c r="L25" s="231">
        <v>34.9572310664025</v>
      </c>
      <c r="M25" s="231">
        <v>35.352163593683429</v>
      </c>
      <c r="N25" s="231">
        <v>32.957278227148002</v>
      </c>
      <c r="O25" s="231">
        <v>31.444706310843031</v>
      </c>
      <c r="P25" s="231">
        <v>34.713525479140287</v>
      </c>
      <c r="Q25" s="231">
        <v>48.797264100428109</v>
      </c>
      <c r="R25" s="231">
        <v>52.452605896216483</v>
      </c>
      <c r="S25" s="231">
        <v>56.267342520548709</v>
      </c>
      <c r="T25" s="231">
        <v>60.69805893208256</v>
      </c>
      <c r="U25" s="231">
        <v>56.992287988619857</v>
      </c>
      <c r="V25" s="231">
        <v>50.724008458869847</v>
      </c>
      <c r="W25" s="231">
        <v>61.046434495835882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6.2226784271193827</v>
      </c>
      <c r="G26" s="231">
        <v>6.3325288951467913</v>
      </c>
      <c r="H26" s="231">
        <v>16.5304997912299</v>
      </c>
      <c r="I26" s="231">
        <v>8.7397104277381903</v>
      </c>
      <c r="J26" s="231">
        <v>13.19442557761065</v>
      </c>
      <c r="K26" s="231">
        <v>13.80372710976507</v>
      </c>
      <c r="L26" s="231">
        <v>12.16564268381218</v>
      </c>
      <c r="M26" s="231">
        <v>13.274359322461599</v>
      </c>
      <c r="N26" s="231">
        <v>13.44415110969816</v>
      </c>
      <c r="O26" s="231">
        <v>11.406541789997791</v>
      </c>
      <c r="P26" s="231">
        <v>15.172093578109889</v>
      </c>
      <c r="Q26" s="231">
        <v>12.864838215936789</v>
      </c>
      <c r="R26" s="231">
        <v>13.82368357776474</v>
      </c>
      <c r="S26" s="231">
        <v>15.0515996604592</v>
      </c>
      <c r="T26" s="231">
        <v>13.794054515351689</v>
      </c>
      <c r="U26" s="231">
        <v>11.128373796310649</v>
      </c>
      <c r="V26" s="231">
        <v>12.076216132548961</v>
      </c>
      <c r="W26" s="231">
        <v>12.779331043103261</v>
      </c>
      <c r="DA26" s="73" t="s">
        <v>2961</v>
      </c>
    </row>
    <row r="27" spans="1:105" ht="12" customHeight="1" x14ac:dyDescent="0.25">
      <c r="A27" s="57" t="s">
        <v>2912</v>
      </c>
      <c r="B27" s="263">
        <v>29.434928399903509</v>
      </c>
      <c r="C27" s="263">
        <v>30.645882083808189</v>
      </c>
      <c r="D27" s="263">
        <v>31.03980677614986</v>
      </c>
      <c r="E27" s="263">
        <v>31.00333226759982</v>
      </c>
      <c r="F27" s="263">
        <v>31.608809109531009</v>
      </c>
      <c r="G27" s="263">
        <v>31.900605177932182</v>
      </c>
      <c r="H27" s="263">
        <v>32.754108678003867</v>
      </c>
      <c r="I27" s="263">
        <v>32.506082019865211</v>
      </c>
      <c r="J27" s="263">
        <v>31.543154994139488</v>
      </c>
      <c r="K27" s="263">
        <v>27.749806104892411</v>
      </c>
      <c r="L27" s="263">
        <v>28.54495039128042</v>
      </c>
      <c r="M27" s="263">
        <v>26.400386061632009</v>
      </c>
      <c r="N27" s="263">
        <v>23.402475932719419</v>
      </c>
      <c r="O27" s="263">
        <v>21.832232811803731</v>
      </c>
      <c r="P27" s="263">
        <v>21.203702298080099</v>
      </c>
      <c r="Q27" s="263">
        <v>22.039779180431928</v>
      </c>
      <c r="R27" s="263">
        <v>21.726726884676079</v>
      </c>
      <c r="S27" s="263">
        <v>21.834965476929771</v>
      </c>
      <c r="T27" s="263">
        <v>21.901840082860438</v>
      </c>
      <c r="U27" s="263">
        <v>22.782938349177829</v>
      </c>
      <c r="V27" s="263">
        <v>23.93886295502455</v>
      </c>
      <c r="W27" s="263">
        <v>27.750261478309412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4.663991939917195</v>
      </c>
      <c r="C28" s="263">
        <f t="shared" si="0"/>
        <v>4.8502912205746398</v>
      </c>
      <c r="D28" s="263">
        <f t="shared" si="0"/>
        <v>4.8099029804061733</v>
      </c>
      <c r="E28" s="263">
        <f t="shared" si="0"/>
        <v>4.7814630726454608</v>
      </c>
      <c r="F28" s="263">
        <f t="shared" si="0"/>
        <v>5.1306642212220197</v>
      </c>
      <c r="G28" s="263">
        <f t="shared" si="0"/>
        <v>5.1113477962544218</v>
      </c>
      <c r="H28" s="263">
        <f t="shared" si="0"/>
        <v>5.7140949675608299</v>
      </c>
      <c r="I28" s="263">
        <f t="shared" si="0"/>
        <v>4.9628529120582927</v>
      </c>
      <c r="J28" s="263">
        <f t="shared" si="0"/>
        <v>5.9066198435006765</v>
      </c>
      <c r="K28" s="263">
        <f t="shared" si="0"/>
        <v>6.9898744569125366</v>
      </c>
      <c r="L28" s="263">
        <f t="shared" si="0"/>
        <v>4.8744913925755693</v>
      </c>
      <c r="M28" s="263">
        <f t="shared" si="0"/>
        <v>8.8401767386253045</v>
      </c>
      <c r="N28" s="263">
        <f t="shared" si="0"/>
        <v>8.2317935159454017</v>
      </c>
      <c r="O28" s="263">
        <f t="shared" si="0"/>
        <v>7.7359876636168465</v>
      </c>
      <c r="P28" s="263">
        <f t="shared" si="0"/>
        <v>8.2976782107742029</v>
      </c>
      <c r="Q28" s="263">
        <f t="shared" si="0"/>
        <v>9.3860715741584482</v>
      </c>
      <c r="R28" s="263">
        <f t="shared" si="0"/>
        <v>9.9401912127725023</v>
      </c>
      <c r="S28" s="263">
        <f t="shared" si="0"/>
        <v>10.513390639136883</v>
      </c>
      <c r="T28" s="263">
        <f t="shared" si="0"/>
        <v>10.71874381818904</v>
      </c>
      <c r="U28" s="263">
        <f t="shared" si="0"/>
        <v>9.9745897225723024</v>
      </c>
      <c r="V28" s="263">
        <f t="shared" si="0"/>
        <v>9.5552652954222204</v>
      </c>
      <c r="W28" s="263">
        <f t="shared" si="0"/>
        <v>14.435345618387416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3.5909075007320612</v>
      </c>
      <c r="N29" s="331">
        <v>3.3893138546316219</v>
      </c>
      <c r="O29" s="331">
        <v>3.2102147035955571</v>
      </c>
      <c r="P29" s="331">
        <v>3.4936757070297899</v>
      </c>
      <c r="Q29" s="331">
        <v>3.9610066654266181</v>
      </c>
      <c r="R29" s="331">
        <v>4.2708332969044109</v>
      </c>
      <c r="S29" s="331">
        <v>4.5564930748388717</v>
      </c>
      <c r="T29" s="331">
        <v>4.6223963995117314</v>
      </c>
      <c r="U29" s="331">
        <v>4.1829162850943948</v>
      </c>
      <c r="V29" s="331">
        <v>3.9378899780929562</v>
      </c>
      <c r="W29" s="331">
        <v>6.7801184826563912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2965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3.5909075007320612</v>
      </c>
      <c r="N34" s="297">
        <v>3.3893138546316219</v>
      </c>
      <c r="O34" s="297">
        <v>3.2102147035955571</v>
      </c>
      <c r="P34" s="297">
        <v>3.4936757070297899</v>
      </c>
      <c r="Q34" s="297">
        <v>3.9610066654266181</v>
      </c>
      <c r="R34" s="297">
        <v>4.2708332969044109</v>
      </c>
      <c r="S34" s="297">
        <v>4.5564930748388717</v>
      </c>
      <c r="T34" s="297">
        <v>4.6223963995117314</v>
      </c>
      <c r="U34" s="297">
        <v>4.1829162850943948</v>
      </c>
      <c r="V34" s="297">
        <v>3.9378899780929562</v>
      </c>
      <c r="W34" s="297">
        <v>6.7801184826563912</v>
      </c>
      <c r="DA34" s="122" t="s">
        <v>2968</v>
      </c>
    </row>
    <row r="35" spans="1:105" ht="12" customHeight="1" x14ac:dyDescent="0.25">
      <c r="A35" s="60" t="s">
        <v>2922</v>
      </c>
      <c r="B35" s="331">
        <v>2.1641519729091581</v>
      </c>
      <c r="C35" s="331">
        <v>2.2476077753663821</v>
      </c>
      <c r="D35" s="331">
        <v>2.1737644278326709</v>
      </c>
      <c r="E35" s="331">
        <v>2.148422215198361</v>
      </c>
      <c r="F35" s="331">
        <v>2.4462016246766058</v>
      </c>
      <c r="G35" s="331">
        <v>2.4021036386977208</v>
      </c>
      <c r="H35" s="331">
        <v>2.932364744046263</v>
      </c>
      <c r="I35" s="331">
        <v>2.2021870154031209</v>
      </c>
      <c r="J35" s="331">
        <v>3.2277330981829091</v>
      </c>
      <c r="K35" s="331">
        <v>4.6331480047442</v>
      </c>
      <c r="L35" s="331">
        <v>2.4502351866519159</v>
      </c>
      <c r="M35" s="331">
        <v>3.007145889581448</v>
      </c>
      <c r="N35" s="331">
        <v>2.8549618434091339</v>
      </c>
      <c r="O35" s="331">
        <v>2.6716122360512542</v>
      </c>
      <c r="P35" s="331">
        <v>3.0032214135667119</v>
      </c>
      <c r="Q35" s="331">
        <v>3.5532777546833758</v>
      </c>
      <c r="R35" s="331">
        <v>3.8241575647519199</v>
      </c>
      <c r="S35" s="331">
        <v>4.1025047614383769</v>
      </c>
      <c r="T35" s="331">
        <v>4.2362751111689043</v>
      </c>
      <c r="U35" s="331">
        <v>3.856771504733898</v>
      </c>
      <c r="V35" s="331">
        <v>3.5843033979188998</v>
      </c>
      <c r="W35" s="331">
        <v>5.2984620097581416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2972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0.47872586822968621</v>
      </c>
      <c r="N42" s="231">
        <v>0.44223940473220691</v>
      </c>
      <c r="O42" s="231">
        <v>0.44348760075876242</v>
      </c>
      <c r="P42" s="231">
        <v>0.40933251430511142</v>
      </c>
      <c r="Q42" s="231">
        <v>0.34705027417451728</v>
      </c>
      <c r="R42" s="231">
        <v>0.37800745576929767</v>
      </c>
      <c r="S42" s="231">
        <v>0.39415321791853869</v>
      </c>
      <c r="T42" s="231">
        <v>0.36292904860755298</v>
      </c>
      <c r="U42" s="231">
        <v>0.3147200728071522</v>
      </c>
      <c r="V42" s="231">
        <v>0.31889728454839922</v>
      </c>
      <c r="W42" s="231">
        <v>1.459763857266986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2.1641519729091581</v>
      </c>
      <c r="C44" s="231">
        <v>2.2476077753663821</v>
      </c>
      <c r="D44" s="231">
        <v>2.1737644278326709</v>
      </c>
      <c r="E44" s="231">
        <v>2.148422215198361</v>
      </c>
      <c r="F44" s="231">
        <v>2.1226427152992202</v>
      </c>
      <c r="G44" s="231">
        <v>2.0728328645589098</v>
      </c>
      <c r="H44" s="231">
        <v>2.0728328645579248</v>
      </c>
      <c r="I44" s="231">
        <v>1.747750681050843</v>
      </c>
      <c r="J44" s="231">
        <v>2.5416661577562469</v>
      </c>
      <c r="K44" s="231">
        <v>3.915399379085875</v>
      </c>
      <c r="L44" s="231">
        <v>1.817661589164661</v>
      </c>
      <c r="M44" s="231">
        <v>1.8381967878417711</v>
      </c>
      <c r="N44" s="231">
        <v>1.7136705880138989</v>
      </c>
      <c r="O44" s="231">
        <v>1.6350217995016081</v>
      </c>
      <c r="P44" s="231">
        <v>1.8049896963539891</v>
      </c>
      <c r="Q44" s="231">
        <v>2.537298004043536</v>
      </c>
      <c r="R44" s="231">
        <v>2.727363812312269</v>
      </c>
      <c r="S44" s="231">
        <v>2.9257176299146201</v>
      </c>
      <c r="T44" s="231">
        <v>3.156100380151003</v>
      </c>
      <c r="U44" s="231">
        <v>2.963412421274064</v>
      </c>
      <c r="V44" s="231">
        <v>2.6374824038269971</v>
      </c>
      <c r="W44" s="231">
        <v>3.1742147691206308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0.32355890937738591</v>
      </c>
      <c r="G45" s="231">
        <v>0.32927077413881112</v>
      </c>
      <c r="H45" s="231">
        <v>0.8595318794883372</v>
      </c>
      <c r="I45" s="231">
        <v>0.45443633435227898</v>
      </c>
      <c r="J45" s="231">
        <v>0.68606694042666183</v>
      </c>
      <c r="K45" s="231">
        <v>0.71774862565832476</v>
      </c>
      <c r="L45" s="231">
        <v>0.63257359748725539</v>
      </c>
      <c r="M45" s="231">
        <v>0.69022323350999149</v>
      </c>
      <c r="N45" s="231">
        <v>0.69905185066302855</v>
      </c>
      <c r="O45" s="231">
        <v>0.59310283579088352</v>
      </c>
      <c r="P45" s="231">
        <v>0.7888992029076124</v>
      </c>
      <c r="Q45" s="231">
        <v>0.6689294764653223</v>
      </c>
      <c r="R45" s="231">
        <v>0.71878629667035288</v>
      </c>
      <c r="S45" s="231">
        <v>0.78263391360521906</v>
      </c>
      <c r="T45" s="231">
        <v>0.71724568241034869</v>
      </c>
      <c r="U45" s="231">
        <v>0.57863901065268275</v>
      </c>
      <c r="V45" s="231">
        <v>0.62792370954350341</v>
      </c>
      <c r="W45" s="231">
        <v>0.66448338337052437</v>
      </c>
      <c r="DA45" s="73" t="s">
        <v>2979</v>
      </c>
    </row>
    <row r="46" spans="1:105" ht="12" customHeight="1" x14ac:dyDescent="0.25">
      <c r="A46" s="60" t="s">
        <v>2934</v>
      </c>
      <c r="B46" s="331">
        <v>2.4998399670080369</v>
      </c>
      <c r="C46" s="331">
        <v>2.6026834452082581</v>
      </c>
      <c r="D46" s="331">
        <v>2.6361385525735028</v>
      </c>
      <c r="E46" s="331">
        <v>2.6330408574470998</v>
      </c>
      <c r="F46" s="331">
        <v>2.6844625965454139</v>
      </c>
      <c r="G46" s="331">
        <v>2.709244157556701</v>
      </c>
      <c r="H46" s="331">
        <v>2.7817302235145669</v>
      </c>
      <c r="I46" s="331">
        <v>2.7606658966551718</v>
      </c>
      <c r="J46" s="331">
        <v>2.6788867453177669</v>
      </c>
      <c r="K46" s="331">
        <v>2.3567264521683362</v>
      </c>
      <c r="L46" s="331">
        <v>2.4242562059236539</v>
      </c>
      <c r="M46" s="331">
        <v>2.2421233483117948</v>
      </c>
      <c r="N46" s="331">
        <v>1.9875178179046451</v>
      </c>
      <c r="O46" s="331">
        <v>1.8541607239700351</v>
      </c>
      <c r="P46" s="331">
        <v>1.800781090177701</v>
      </c>
      <c r="Q46" s="331">
        <v>1.8717871540484541</v>
      </c>
      <c r="R46" s="331">
        <v>1.845200351116171</v>
      </c>
      <c r="S46" s="331">
        <v>1.854392802859635</v>
      </c>
      <c r="T46" s="331">
        <v>1.8600723075084029</v>
      </c>
      <c r="U46" s="331">
        <v>1.93490193274401</v>
      </c>
      <c r="V46" s="331">
        <v>2.0330719194103648</v>
      </c>
      <c r="W46" s="331">
        <v>2.356765125972883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27.161478516936612</v>
      </c>
      <c r="C48" s="318">
        <v>28.27890241630951</v>
      </c>
      <c r="D48" s="318">
        <v>28.642401757057499</v>
      </c>
      <c r="E48" s="318">
        <v>28.608744410692051</v>
      </c>
      <c r="F48" s="318">
        <v>29.167456360358969</v>
      </c>
      <c r="G48" s="318">
        <v>29.43671513128335</v>
      </c>
      <c r="H48" s="318">
        <v>30.224297036235541</v>
      </c>
      <c r="I48" s="318">
        <v>29.995427080951991</v>
      </c>
      <c r="J48" s="318">
        <v>29.106873136899829</v>
      </c>
      <c r="K48" s="318">
        <v>25.606509114853569</v>
      </c>
      <c r="L48" s="318">
        <v>26.340239265617711</v>
      </c>
      <c r="M48" s="318">
        <v>24.361313508552691</v>
      </c>
      <c r="N48" s="318">
        <v>21.59495136708971</v>
      </c>
      <c r="O48" s="318">
        <v>20.145988277535931</v>
      </c>
      <c r="P48" s="318">
        <v>19.56600324024264</v>
      </c>
      <c r="Q48" s="318">
        <v>20.337504497863542</v>
      </c>
      <c r="R48" s="318">
        <v>20.04863125549214</v>
      </c>
      <c r="S48" s="318">
        <v>20.1485098812615</v>
      </c>
      <c r="T48" s="318">
        <v>20.21021932888226</v>
      </c>
      <c r="U48" s="318">
        <v>21.023264677821111</v>
      </c>
      <c r="V48" s="318">
        <v>22.08990975072053</v>
      </c>
      <c r="W48" s="318">
        <v>25.606929316836581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1.0000000000000002</v>
      </c>
      <c r="D52" s="234">
        <f t="shared" si="1"/>
        <v>1.0000000000000002</v>
      </c>
      <c r="E52" s="234">
        <f t="shared" si="1"/>
        <v>0.99999999999999989</v>
      </c>
      <c r="F52" s="234">
        <f t="shared" si="1"/>
        <v>1</v>
      </c>
      <c r="G52" s="234">
        <f t="shared" si="1"/>
        <v>1.0000000000000002</v>
      </c>
      <c r="H52" s="234">
        <f t="shared" si="1"/>
        <v>0.99999999999999989</v>
      </c>
      <c r="I52" s="234">
        <f t="shared" si="1"/>
        <v>1</v>
      </c>
      <c r="J52" s="234">
        <f t="shared" si="1"/>
        <v>1.0000000000000002</v>
      </c>
      <c r="K52" s="234">
        <f t="shared" si="1"/>
        <v>1.0000000000000002</v>
      </c>
      <c r="L52" s="234">
        <f t="shared" si="1"/>
        <v>1</v>
      </c>
      <c r="M52" s="234">
        <f t="shared" si="1"/>
        <v>1</v>
      </c>
      <c r="N52" s="234">
        <f t="shared" si="1"/>
        <v>0.99999999999999978</v>
      </c>
      <c r="O52" s="234">
        <f t="shared" si="1"/>
        <v>1.0000000000000002</v>
      </c>
      <c r="P52" s="234">
        <f t="shared" si="1"/>
        <v>1</v>
      </c>
      <c r="Q52" s="234">
        <f t="shared" si="1"/>
        <v>1.0000000000000004</v>
      </c>
      <c r="R52" s="234">
        <f t="shared" si="1"/>
        <v>0.99999999999999978</v>
      </c>
      <c r="S52" s="234">
        <f t="shared" si="1"/>
        <v>0.99999999999999956</v>
      </c>
      <c r="T52" s="234">
        <f t="shared" si="1"/>
        <v>1.0000000000000002</v>
      </c>
      <c r="U52" s="234">
        <f t="shared" si="1"/>
        <v>1.0000000000000002</v>
      </c>
      <c r="V52" s="234">
        <f t="shared" si="1"/>
        <v>1.0000000000000002</v>
      </c>
      <c r="W52" s="234">
        <f t="shared" si="1"/>
        <v>1.0000000000000004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2.985304489447508E-2</v>
      </c>
      <c r="C53" s="301">
        <f t="shared" si="2"/>
        <v>2.9868496247015357E-2</v>
      </c>
      <c r="D53" s="301">
        <f t="shared" si="2"/>
        <v>3.0152307893482767E-2</v>
      </c>
      <c r="E53" s="301">
        <f t="shared" si="2"/>
        <v>3.0216068635793084E-2</v>
      </c>
      <c r="F53" s="301">
        <f t="shared" si="2"/>
        <v>2.9528510935044095E-2</v>
      </c>
      <c r="G53" s="301">
        <f t="shared" si="2"/>
        <v>2.9703068931164377E-2</v>
      </c>
      <c r="H53" s="301">
        <f t="shared" si="2"/>
        <v>2.8554164420968513E-2</v>
      </c>
      <c r="I53" s="301">
        <f t="shared" si="2"/>
        <v>3.0351377988601248E-2</v>
      </c>
      <c r="J53" s="301">
        <f t="shared" si="2"/>
        <v>2.7593830963474699E-2</v>
      </c>
      <c r="K53" s="301">
        <f t="shared" si="2"/>
        <v>2.3588229053486873E-2</v>
      </c>
      <c r="L53" s="301">
        <f t="shared" si="2"/>
        <v>2.8843436486165511E-2</v>
      </c>
      <c r="M53" s="301">
        <f t="shared" si="2"/>
        <v>2.6438017842626622E-2</v>
      </c>
      <c r="N53" s="301">
        <f t="shared" si="2"/>
        <v>2.588727603309026E-2</v>
      </c>
      <c r="O53" s="301">
        <f t="shared" si="2"/>
        <v>2.5861776948179364E-2</v>
      </c>
      <c r="P53" s="301">
        <f t="shared" si="2"/>
        <v>2.4639817469378544E-2</v>
      </c>
      <c r="Q53" s="301">
        <f t="shared" si="2"/>
        <v>2.3510747560073052E-2</v>
      </c>
      <c r="R53" s="301">
        <f t="shared" si="2"/>
        <v>2.2723292610053555E-2</v>
      </c>
      <c r="S53" s="301">
        <f t="shared" si="2"/>
        <v>2.2129467842290577E-2</v>
      </c>
      <c r="T53" s="301">
        <f t="shared" si="2"/>
        <v>2.1865791736811566E-2</v>
      </c>
      <c r="U53" s="301">
        <f t="shared" si="2"/>
        <v>2.3079465906722968E-2</v>
      </c>
      <c r="V53" s="301">
        <f t="shared" si="2"/>
        <v>2.4163100537453842E-2</v>
      </c>
      <c r="W53" s="301">
        <f t="shared" si="2"/>
        <v>2.1984130771848565E-2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8.4183203962273721E-3</v>
      </c>
      <c r="C54" s="235">
        <f t="shared" si="3"/>
        <v>8.4226775543229295E-3</v>
      </c>
      <c r="D54" s="235">
        <f t="shared" si="3"/>
        <v>8.5027101734607424E-3</v>
      </c>
      <c r="E54" s="235">
        <f t="shared" si="3"/>
        <v>8.5206901939031115E-3</v>
      </c>
      <c r="F54" s="235">
        <f t="shared" si="3"/>
        <v>8.3268044098479717E-3</v>
      </c>
      <c r="G54" s="235">
        <f t="shared" si="3"/>
        <v>8.3760283715663963E-3</v>
      </c>
      <c r="H54" s="235">
        <f t="shared" si="3"/>
        <v>8.0520464693621917E-3</v>
      </c>
      <c r="I54" s="235">
        <f t="shared" si="3"/>
        <v>8.5588463514599585E-3</v>
      </c>
      <c r="J54" s="235">
        <f t="shared" si="3"/>
        <v>7.7812400989910506E-3</v>
      </c>
      <c r="K54" s="235">
        <f t="shared" si="3"/>
        <v>6.6516923300042234E-3</v>
      </c>
      <c r="L54" s="235">
        <f t="shared" si="3"/>
        <v>8.1336188830008933E-3</v>
      </c>
      <c r="M54" s="235">
        <f t="shared" si="3"/>
        <v>7.4553100237221359E-3</v>
      </c>
      <c r="N54" s="235">
        <f t="shared" si="3"/>
        <v>7.300005229029875E-3</v>
      </c>
      <c r="O54" s="235">
        <f t="shared" si="3"/>
        <v>7.2928146905990631E-3</v>
      </c>
      <c r="P54" s="235">
        <f t="shared" si="3"/>
        <v>6.9482318703167675E-3</v>
      </c>
      <c r="Q54" s="235">
        <f t="shared" si="3"/>
        <v>6.6298431672591378E-3</v>
      </c>
      <c r="R54" s="235">
        <f t="shared" si="3"/>
        <v>6.4077871562126347E-3</v>
      </c>
      <c r="S54" s="235">
        <f t="shared" si="3"/>
        <v>6.2403333111554684E-3</v>
      </c>
      <c r="T54" s="235">
        <f t="shared" si="3"/>
        <v>6.1659787538700019E-3</v>
      </c>
      <c r="U54" s="235">
        <f t="shared" si="3"/>
        <v>6.5082251831724419E-3</v>
      </c>
      <c r="V54" s="235">
        <f t="shared" si="3"/>
        <v>6.81380150030143E-3</v>
      </c>
      <c r="W54" s="235">
        <f t="shared" si="3"/>
        <v>6.1993494172593927E-3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0.11420288536111829</v>
      </c>
      <c r="C55" s="235">
        <f t="shared" si="4"/>
        <v>0.11426199454241187</v>
      </c>
      <c r="D55" s="235">
        <f t="shared" si="4"/>
        <v>0.11534771658651952</v>
      </c>
      <c r="E55" s="235">
        <f t="shared" si="4"/>
        <v>0.11559163343889907</v>
      </c>
      <c r="F55" s="235">
        <f t="shared" si="4"/>
        <v>0.11296138002403472</v>
      </c>
      <c r="G55" s="235">
        <f t="shared" si="4"/>
        <v>0.11362915200140779</v>
      </c>
      <c r="H55" s="235">
        <f t="shared" si="4"/>
        <v>0.10923401540704811</v>
      </c>
      <c r="I55" s="235">
        <f t="shared" si="4"/>
        <v>0.11610925964961423</v>
      </c>
      <c r="J55" s="235">
        <f t="shared" si="4"/>
        <v>0.10556025776717302</v>
      </c>
      <c r="K55" s="235">
        <f t="shared" si="4"/>
        <v>9.0236819325780537E-2</v>
      </c>
      <c r="L55" s="235">
        <f t="shared" si="4"/>
        <v>0.11034062629436769</v>
      </c>
      <c r="M55" s="235">
        <f t="shared" si="4"/>
        <v>0.10113869226838806</v>
      </c>
      <c r="N55" s="235">
        <f t="shared" si="4"/>
        <v>9.9031828330039998E-2</v>
      </c>
      <c r="O55" s="235">
        <f t="shared" si="4"/>
        <v>9.8934281527655613E-2</v>
      </c>
      <c r="P55" s="235">
        <f t="shared" si="4"/>
        <v>9.4259672998887142E-2</v>
      </c>
      <c r="Q55" s="235">
        <f t="shared" si="4"/>
        <v>8.9940413711504782E-2</v>
      </c>
      <c r="R55" s="235">
        <f t="shared" si="4"/>
        <v>8.6928003161693038E-2</v>
      </c>
      <c r="S55" s="235">
        <f t="shared" si="4"/>
        <v>8.4656325277003286E-2</v>
      </c>
      <c r="T55" s="235">
        <f t="shared" si="4"/>
        <v>8.3647631786844159E-2</v>
      </c>
      <c r="U55" s="235">
        <f t="shared" si="4"/>
        <v>8.8290544849216362E-2</v>
      </c>
      <c r="V55" s="235">
        <f t="shared" si="4"/>
        <v>9.2435991383871166E-2</v>
      </c>
      <c r="W55" s="235">
        <f t="shared" si="4"/>
        <v>8.4100338011614428E-2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0.26053467151306892</v>
      </c>
      <c r="C56" s="235">
        <f t="shared" si="5"/>
        <v>0.26066951916672526</v>
      </c>
      <c r="D56" s="235">
        <f t="shared" si="5"/>
        <v>0.26314641136801803</v>
      </c>
      <c r="E56" s="235">
        <f t="shared" si="5"/>
        <v>0.26370286663454001</v>
      </c>
      <c r="F56" s="235">
        <f t="shared" si="5"/>
        <v>0.25770238593502953</v>
      </c>
      <c r="G56" s="235">
        <f t="shared" si="5"/>
        <v>0.25922579536746548</v>
      </c>
      <c r="H56" s="235">
        <f t="shared" si="5"/>
        <v>0.24919903058612275</v>
      </c>
      <c r="I56" s="235">
        <f t="shared" si="5"/>
        <v>0.26488374375816787</v>
      </c>
      <c r="J56" s="235">
        <f t="shared" si="5"/>
        <v>0.24081797053762297</v>
      </c>
      <c r="K56" s="235">
        <f t="shared" si="5"/>
        <v>0.20586012347312002</v>
      </c>
      <c r="L56" s="235">
        <f t="shared" si="5"/>
        <v>0.25172357716924049</v>
      </c>
      <c r="M56" s="235">
        <f t="shared" si="5"/>
        <v>0.23073091265675735</v>
      </c>
      <c r="N56" s="235">
        <f t="shared" si="5"/>
        <v>0.22592445700229166</v>
      </c>
      <c r="O56" s="235">
        <f t="shared" si="5"/>
        <v>0.22570192038217038</v>
      </c>
      <c r="P56" s="235">
        <f t="shared" si="5"/>
        <v>0.21503758739580314</v>
      </c>
      <c r="Q56" s="235">
        <f t="shared" si="5"/>
        <v>0.20518392392609663</v>
      </c>
      <c r="R56" s="235">
        <f t="shared" si="5"/>
        <v>0.19831161601044273</v>
      </c>
      <c r="S56" s="235">
        <f t="shared" si="5"/>
        <v>0.19312916506273112</v>
      </c>
      <c r="T56" s="235">
        <f t="shared" si="5"/>
        <v>0.19082800054937413</v>
      </c>
      <c r="U56" s="235">
        <f t="shared" si="5"/>
        <v>0.20142002566103318</v>
      </c>
      <c r="V56" s="235">
        <f t="shared" si="5"/>
        <v>0.21087716457452141</v>
      </c>
      <c r="W56" s="235">
        <f t="shared" si="5"/>
        <v>0.19186077364603879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9.5943322540043147E-2</v>
      </c>
      <c r="C57" s="302">
        <f t="shared" si="6"/>
        <v>9.5992980928515548E-2</v>
      </c>
      <c r="D57" s="302">
        <f t="shared" si="6"/>
        <v>9.6905110074265777E-2</v>
      </c>
      <c r="E57" s="302">
        <f t="shared" si="6"/>
        <v>9.7110027779863203E-2</v>
      </c>
      <c r="F57" s="302">
        <f t="shared" si="6"/>
        <v>9.4900317832987427E-2</v>
      </c>
      <c r="G57" s="302">
        <f t="shared" si="6"/>
        <v>9.5461321716608372E-2</v>
      </c>
      <c r="H57" s="302">
        <f t="shared" si="6"/>
        <v>9.1768910561261477E-2</v>
      </c>
      <c r="I57" s="302">
        <f t="shared" si="6"/>
        <v>9.7544892261025751E-2</v>
      </c>
      <c r="J57" s="302">
        <f t="shared" si="6"/>
        <v>8.8682539205039282E-2</v>
      </c>
      <c r="K57" s="302">
        <f t="shared" si="6"/>
        <v>7.5809120182777356E-2</v>
      </c>
      <c r="L57" s="302">
        <f t="shared" si="6"/>
        <v>9.2698588694635292E-2</v>
      </c>
      <c r="M57" s="302">
        <f t="shared" si="6"/>
        <v>8.0786801583072401E-2</v>
      </c>
      <c r="N57" s="302">
        <f t="shared" si="6"/>
        <v>7.8924961854422424E-2</v>
      </c>
      <c r="O57" s="302">
        <f t="shared" si="6"/>
        <v>7.8636828656565599E-2</v>
      </c>
      <c r="P57" s="302">
        <f t="shared" si="6"/>
        <v>7.4914970320176105E-2</v>
      </c>
      <c r="Q57" s="302">
        <f t="shared" si="6"/>
        <v>7.1809853065509063E-2</v>
      </c>
      <c r="R57" s="302">
        <f t="shared" si="6"/>
        <v>6.909579729082431E-2</v>
      </c>
      <c r="S57" s="302">
        <f t="shared" si="6"/>
        <v>6.7140452558609107E-2</v>
      </c>
      <c r="T57" s="302">
        <f t="shared" si="6"/>
        <v>6.649011038428132E-2</v>
      </c>
      <c r="U57" s="302">
        <f t="shared" si="6"/>
        <v>7.0698832297487163E-2</v>
      </c>
      <c r="V57" s="302">
        <f t="shared" si="6"/>
        <v>7.4229587063509739E-2</v>
      </c>
      <c r="W57" s="302">
        <f t="shared" si="6"/>
        <v>6.3201393208482226E-2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0.19865473786730389</v>
      </c>
      <c r="C58" s="303">
        <f t="shared" si="7"/>
        <v>0.19826555951631222</v>
      </c>
      <c r="D58" s="303">
        <f t="shared" si="7"/>
        <v>0.19111710126474982</v>
      </c>
      <c r="E58" s="303">
        <f t="shared" si="7"/>
        <v>0.18951113826017499</v>
      </c>
      <c r="F58" s="303">
        <f t="shared" si="7"/>
        <v>0.20682888254770251</v>
      </c>
      <c r="G58" s="303">
        <f t="shared" si="7"/>
        <v>0.20243223229295135</v>
      </c>
      <c r="H58" s="303">
        <f t="shared" si="7"/>
        <v>0.23137007197780154</v>
      </c>
      <c r="I58" s="303">
        <f t="shared" si="7"/>
        <v>0.18610305662704116</v>
      </c>
      <c r="J58" s="303">
        <f t="shared" si="7"/>
        <v>0.25555830989516892</v>
      </c>
      <c r="K58" s="303">
        <f t="shared" si="7"/>
        <v>0.35644873628299556</v>
      </c>
      <c r="L58" s="303">
        <f t="shared" si="7"/>
        <v>0.22408408034517302</v>
      </c>
      <c r="M58" s="303">
        <f t="shared" si="7"/>
        <v>0.27255781174277455</v>
      </c>
      <c r="N58" s="303">
        <f t="shared" si="7"/>
        <v>0.28583169035337103</v>
      </c>
      <c r="O58" s="303">
        <f t="shared" si="7"/>
        <v>0.28643042923256046</v>
      </c>
      <c r="P58" s="303">
        <f t="shared" si="7"/>
        <v>0.31586293185481151</v>
      </c>
      <c r="Q58" s="303">
        <f t="shared" si="7"/>
        <v>0.34306299799062301</v>
      </c>
      <c r="R58" s="303">
        <f t="shared" si="7"/>
        <v>0.36199140251251705</v>
      </c>
      <c r="S58" s="303">
        <f t="shared" si="7"/>
        <v>0.37631634038709949</v>
      </c>
      <c r="T58" s="303">
        <f t="shared" si="7"/>
        <v>0.38278444561564534</v>
      </c>
      <c r="U58" s="303">
        <f t="shared" si="7"/>
        <v>0.3536107433992951</v>
      </c>
      <c r="V58" s="303">
        <f t="shared" si="7"/>
        <v>0.32744580313362409</v>
      </c>
      <c r="W58" s="303">
        <f t="shared" si="7"/>
        <v>0.37990723640374785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0.14049153602055933</v>
      </c>
      <c r="C59" s="303">
        <f t="shared" si="8"/>
        <v>0.14056425169360554</v>
      </c>
      <c r="D59" s="303">
        <f t="shared" si="8"/>
        <v>0.14189989883759616</v>
      </c>
      <c r="E59" s="303">
        <f t="shared" si="8"/>
        <v>0.14219996352636249</v>
      </c>
      <c r="F59" s="303">
        <f t="shared" si="8"/>
        <v>0.13896424543387181</v>
      </c>
      <c r="G59" s="303">
        <f t="shared" si="8"/>
        <v>0.13978573352951826</v>
      </c>
      <c r="H59" s="303">
        <f t="shared" si="8"/>
        <v>0.13437886934032328</v>
      </c>
      <c r="I59" s="303">
        <f t="shared" si="8"/>
        <v>0.14283674342205363</v>
      </c>
      <c r="J59" s="303">
        <f t="shared" si="8"/>
        <v>0.12985944014935966</v>
      </c>
      <c r="K59" s="303">
        <f t="shared" si="8"/>
        <v>0.1110086607059125</v>
      </c>
      <c r="L59" s="303">
        <f t="shared" si="8"/>
        <v>0.13574021378311035</v>
      </c>
      <c r="M59" s="303">
        <f t="shared" si="8"/>
        <v>0.12442006331947</v>
      </c>
      <c r="N59" s="303">
        <f t="shared" si="8"/>
        <v>0.12182821504918438</v>
      </c>
      <c r="O59" s="303">
        <f t="shared" si="8"/>
        <v>0.12170821370195448</v>
      </c>
      <c r="P59" s="303">
        <f t="shared" si="8"/>
        <v>0.11595754522781894</v>
      </c>
      <c r="Q59" s="303">
        <f t="shared" si="8"/>
        <v>0.11064402473456166</v>
      </c>
      <c r="R59" s="303">
        <f t="shared" si="8"/>
        <v>0.10693817979089541</v>
      </c>
      <c r="S59" s="303">
        <f t="shared" si="8"/>
        <v>0.10414357863563731</v>
      </c>
      <c r="T59" s="303">
        <f t="shared" si="8"/>
        <v>0.10290269144300386</v>
      </c>
      <c r="U59" s="303">
        <f t="shared" si="8"/>
        <v>0.10861436839127012</v>
      </c>
      <c r="V59" s="303">
        <f t="shared" si="8"/>
        <v>0.11371406573519592</v>
      </c>
      <c r="W59" s="303">
        <f t="shared" si="8"/>
        <v>0.10345960725719659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2.2261015305497497E-2</v>
      </c>
      <c r="C60" s="303">
        <f t="shared" si="9"/>
        <v>2.2246954878037507E-2</v>
      </c>
      <c r="D60" s="303">
        <f t="shared" si="9"/>
        <v>2.1988691851739284E-2</v>
      </c>
      <c r="E60" s="303">
        <f t="shared" si="9"/>
        <v>2.1930670828031972E-2</v>
      </c>
      <c r="F60" s="303">
        <f t="shared" si="9"/>
        <v>2.2556334837103904E-2</v>
      </c>
      <c r="G60" s="303">
        <f t="shared" si="9"/>
        <v>2.2397490487678105E-2</v>
      </c>
      <c r="H60" s="303">
        <f t="shared" si="9"/>
        <v>2.3442971035866116E-2</v>
      </c>
      <c r="I60" s="303">
        <f t="shared" si="9"/>
        <v>2.1807541973463629E-2</v>
      </c>
      <c r="J60" s="303">
        <f t="shared" si="9"/>
        <v>2.4316855628252955E-2</v>
      </c>
      <c r="K60" s="303">
        <f t="shared" si="9"/>
        <v>2.7961874725586901E-2</v>
      </c>
      <c r="L60" s="303">
        <f t="shared" si="9"/>
        <v>2.3179739135726667E-2</v>
      </c>
      <c r="M60" s="303">
        <f t="shared" si="9"/>
        <v>4.1662093387852275E-2</v>
      </c>
      <c r="N60" s="303">
        <f t="shared" si="9"/>
        <v>4.285293203950933E-2</v>
      </c>
      <c r="O60" s="303">
        <f t="shared" si="9"/>
        <v>4.3125833618360684E-2</v>
      </c>
      <c r="P60" s="303">
        <f t="shared" si="9"/>
        <v>4.5377848777798505E-2</v>
      </c>
      <c r="Q60" s="303">
        <f t="shared" si="9"/>
        <v>4.7119924701133097E-2</v>
      </c>
      <c r="R60" s="303">
        <f t="shared" si="9"/>
        <v>4.8925268896212411E-2</v>
      </c>
      <c r="S60" s="303">
        <f t="shared" si="9"/>
        <v>5.0144440389015908E-2</v>
      </c>
      <c r="T60" s="303">
        <f t="shared" si="9"/>
        <v>5.0360498643347719E-2</v>
      </c>
      <c r="U60" s="303">
        <f t="shared" si="9"/>
        <v>4.7552416026194491E-2</v>
      </c>
      <c r="V60" s="303">
        <f t="shared" si="9"/>
        <v>4.5389293048808642E-2</v>
      </c>
      <c r="W60" s="303">
        <f t="shared" si="9"/>
        <v>5.3818418592834122E-2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1.6923272923828749E-2</v>
      </c>
      <c r="N61" s="304">
        <f t="shared" si="10"/>
        <v>1.76440329791746E-2</v>
      </c>
      <c r="O61" s="304">
        <f t="shared" si="10"/>
        <v>1.7895993531322412E-2</v>
      </c>
      <c r="P61" s="304">
        <f t="shared" si="10"/>
        <v>1.9106005786825295E-2</v>
      </c>
      <c r="Q61" s="304">
        <f t="shared" si="10"/>
        <v>1.9885032235365498E-2</v>
      </c>
      <c r="R61" s="304">
        <f t="shared" si="10"/>
        <v>2.1020890140770767E-2</v>
      </c>
      <c r="S61" s="304">
        <f t="shared" si="10"/>
        <v>2.173255072665875E-2</v>
      </c>
      <c r="T61" s="304">
        <f t="shared" si="10"/>
        <v>2.1717674342734295E-2</v>
      </c>
      <c r="U61" s="304">
        <f t="shared" si="10"/>
        <v>1.9941449315095956E-2</v>
      </c>
      <c r="V61" s="304">
        <f t="shared" si="10"/>
        <v>1.8705712158013914E-2</v>
      </c>
      <c r="W61" s="304">
        <f t="shared" si="10"/>
        <v>2.5277902189180541E-2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1.0329396108092052E-2</v>
      </c>
      <c r="C62" s="304">
        <f t="shared" si="11"/>
        <v>1.0309160107746707E-2</v>
      </c>
      <c r="D62" s="304">
        <f t="shared" si="11"/>
        <v>9.937463677874148E-3</v>
      </c>
      <c r="E62" s="304">
        <f t="shared" si="11"/>
        <v>9.8539588584709622E-3</v>
      </c>
      <c r="F62" s="304">
        <f t="shared" si="11"/>
        <v>1.0754424874861715E-2</v>
      </c>
      <c r="G62" s="304">
        <f t="shared" si="11"/>
        <v>1.0525813453268515E-2</v>
      </c>
      <c r="H62" s="304">
        <f t="shared" si="11"/>
        <v>1.2030486394001236E-2</v>
      </c>
      <c r="I62" s="304">
        <f t="shared" si="11"/>
        <v>9.6767497692980334E-3</v>
      </c>
      <c r="J62" s="304">
        <f t="shared" si="11"/>
        <v>1.3288195589802805E-2</v>
      </c>
      <c r="K62" s="304">
        <f t="shared" si="11"/>
        <v>1.8534167515074911E-2</v>
      </c>
      <c r="L62" s="304">
        <f t="shared" si="11"/>
        <v>1.1651638678504333E-2</v>
      </c>
      <c r="M62" s="304">
        <f t="shared" si="11"/>
        <v>1.4172114041027728E-2</v>
      </c>
      <c r="N62" s="304">
        <f t="shared" si="11"/>
        <v>1.4862312279094264E-2</v>
      </c>
      <c r="O62" s="304">
        <f t="shared" si="11"/>
        <v>1.4893444740946709E-2</v>
      </c>
      <c r="P62" s="304">
        <f t="shared" si="11"/>
        <v>1.6423838535232993E-2</v>
      </c>
      <c r="Q62" s="304">
        <f t="shared" si="11"/>
        <v>1.7838152939708824E-2</v>
      </c>
      <c r="R62" s="304">
        <f t="shared" si="11"/>
        <v>1.8822368016076368E-2</v>
      </c>
      <c r="S62" s="304">
        <f t="shared" si="11"/>
        <v>1.956721789541432E-2</v>
      </c>
      <c r="T62" s="304">
        <f t="shared" si="11"/>
        <v>1.990353819510483E-2</v>
      </c>
      <c r="U62" s="304">
        <f t="shared" si="11"/>
        <v>1.8386601174788225E-2</v>
      </c>
      <c r="V62" s="304">
        <f t="shared" si="11"/>
        <v>1.7026109927258986E-2</v>
      </c>
      <c r="W62" s="304">
        <f t="shared" si="11"/>
        <v>1.9753932734119579E-2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1.1931619197405445E-2</v>
      </c>
      <c r="C63" s="304">
        <f t="shared" si="12"/>
        <v>1.1937794770290801E-2</v>
      </c>
      <c r="D63" s="304">
        <f t="shared" si="12"/>
        <v>1.2051228173865138E-2</v>
      </c>
      <c r="E63" s="304">
        <f t="shared" si="12"/>
        <v>1.207671196956101E-2</v>
      </c>
      <c r="F63" s="304">
        <f t="shared" si="12"/>
        <v>1.180190996224219E-2</v>
      </c>
      <c r="G63" s="304">
        <f t="shared" si="12"/>
        <v>1.1871677034409592E-2</v>
      </c>
      <c r="H63" s="304">
        <f t="shared" si="12"/>
        <v>1.1412484641864879E-2</v>
      </c>
      <c r="I63" s="304">
        <f t="shared" si="12"/>
        <v>1.2130792204165597E-2</v>
      </c>
      <c r="J63" s="304">
        <f t="shared" si="12"/>
        <v>1.1028660038450148E-2</v>
      </c>
      <c r="K63" s="304">
        <f t="shared" si="12"/>
        <v>9.4277072105119885E-3</v>
      </c>
      <c r="L63" s="304">
        <f t="shared" si="12"/>
        <v>1.1528100457222338E-2</v>
      </c>
      <c r="M63" s="304">
        <f t="shared" si="12"/>
        <v>1.0566706422995795E-2</v>
      </c>
      <c r="N63" s="304">
        <f t="shared" si="12"/>
        <v>1.0346586781240461E-2</v>
      </c>
      <c r="O63" s="304">
        <f t="shared" si="12"/>
        <v>1.0336395346091565E-2</v>
      </c>
      <c r="P63" s="304">
        <f t="shared" si="12"/>
        <v>9.8480044557402151E-3</v>
      </c>
      <c r="Q63" s="304">
        <f t="shared" si="12"/>
        <v>9.3967395260587724E-3</v>
      </c>
      <c r="R63" s="304">
        <f t="shared" si="12"/>
        <v>9.0820107393652771E-3</v>
      </c>
      <c r="S63" s="304">
        <f t="shared" si="12"/>
        <v>8.8446717669428358E-3</v>
      </c>
      <c r="T63" s="304">
        <f t="shared" si="12"/>
        <v>8.7392861055085921E-3</v>
      </c>
      <c r="U63" s="304">
        <f t="shared" si="12"/>
        <v>9.2243655363103087E-3</v>
      </c>
      <c r="V63" s="304">
        <f t="shared" si="12"/>
        <v>9.6574709635357473E-3</v>
      </c>
      <c r="W63" s="304">
        <f t="shared" si="12"/>
        <v>8.786583669534E-3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0.12964046610170649</v>
      </c>
      <c r="C65" s="237">
        <f t="shared" si="14"/>
        <v>0.12970756547305387</v>
      </c>
      <c r="D65" s="237">
        <f t="shared" si="14"/>
        <v>0.1309400519501682</v>
      </c>
      <c r="E65" s="237">
        <f t="shared" si="14"/>
        <v>0.13121694070243181</v>
      </c>
      <c r="F65" s="237">
        <f t="shared" si="14"/>
        <v>0.12823113804437819</v>
      </c>
      <c r="G65" s="237">
        <f t="shared" si="14"/>
        <v>0.12898917730164008</v>
      </c>
      <c r="H65" s="237">
        <f t="shared" si="14"/>
        <v>0.12399992020124592</v>
      </c>
      <c r="I65" s="237">
        <f t="shared" si="14"/>
        <v>0.13180453796857258</v>
      </c>
      <c r="J65" s="237">
        <f t="shared" si="14"/>
        <v>0.11982955575491767</v>
      </c>
      <c r="K65" s="237">
        <f t="shared" si="14"/>
        <v>0.10243474392033618</v>
      </c>
      <c r="L65" s="237">
        <f t="shared" si="14"/>
        <v>0.1252561192085801</v>
      </c>
      <c r="M65" s="237">
        <f t="shared" si="14"/>
        <v>0.11481029717533663</v>
      </c>
      <c r="N65" s="237">
        <f t="shared" si="14"/>
        <v>0.11241863410906069</v>
      </c>
      <c r="O65" s="237">
        <f t="shared" si="14"/>
        <v>0.11230790124195453</v>
      </c>
      <c r="P65" s="237">
        <f t="shared" si="14"/>
        <v>0.10700139408500939</v>
      </c>
      <c r="Q65" s="237">
        <f t="shared" si="14"/>
        <v>0.1020982711432399</v>
      </c>
      <c r="R65" s="237">
        <f t="shared" si="14"/>
        <v>9.8678652571148565E-2</v>
      </c>
      <c r="S65" s="237">
        <f t="shared" si="14"/>
        <v>9.6099896536457494E-2</v>
      </c>
      <c r="T65" s="237">
        <f t="shared" si="14"/>
        <v>9.495485108682207E-2</v>
      </c>
      <c r="U65" s="237">
        <f t="shared" si="14"/>
        <v>0.10022537828560824</v>
      </c>
      <c r="V65" s="237">
        <f t="shared" si="14"/>
        <v>0.10493119302271403</v>
      </c>
      <c r="W65" s="237">
        <f t="shared" si="14"/>
        <v>9.5468752690978403E-2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0.45032743669648412</v>
      </c>
      <c r="C69" s="324">
        <f>IF(C$5=0,0,C$5/WWP_fec!C$5)</f>
        <v>0.4503779540595424</v>
      </c>
      <c r="D69" s="324">
        <f>IF(D$5=0,0,D$5/WWP_fec!D$5)</f>
        <v>0.45130788113875986</v>
      </c>
      <c r="E69" s="324">
        <f>IF(E$5=0,0,E$5/WWP_fec!E$5)</f>
        <v>0.4515173258228431</v>
      </c>
      <c r="F69" s="324">
        <f>IF(F$5=0,0,F$5/WWP_fec!F$5)</f>
        <v>0.45177353842604229</v>
      </c>
      <c r="G69" s="324">
        <f>IF(G$5=0,0,G$5/WWP_fec!G$5)</f>
        <v>0.45238470739411857</v>
      </c>
      <c r="H69" s="324">
        <f>IF(H$5=0,0,H$5/WWP_fec!H$5)</f>
        <v>0.45229332159091212</v>
      </c>
      <c r="I69" s="324">
        <f>IF(I$5=0,0,I$5/WWP_fec!I$5)</f>
        <v>0.45552874388229048</v>
      </c>
      <c r="J69" s="324">
        <f>IF(J$5=0,0,J$5/WWP_fec!J$5)</f>
        <v>0.44792349518807884</v>
      </c>
      <c r="K69" s="324">
        <f>IF(K$5=0,0,K$5/WWP_fec!K$5)</f>
        <v>0.43540938522753192</v>
      </c>
      <c r="L69" s="324">
        <f>IF(L$5=0,0,L$5/WWP_fec!L$5)</f>
        <v>0.45232753372566298</v>
      </c>
      <c r="M69" s="324">
        <f>IF(M$5=0,0,M$5/WWP_fec!M$5)</f>
        <v>0.44594145036301319</v>
      </c>
      <c r="N69" s="324">
        <f>IF(N$5=0,0,N$5/WWP_fec!N$5)</f>
        <v>0.44482383455386498</v>
      </c>
      <c r="O69" s="324">
        <f>IF(O$5=0,0,O$5/WWP_fec!O$5)</f>
        <v>0.44437865249314595</v>
      </c>
      <c r="P69" s="324">
        <f>IF(P$5=0,0,P$5/WWP_fec!P$5)</f>
        <v>0.44176506224855422</v>
      </c>
      <c r="Q69" s="324">
        <f>IF(Q$5=0,0,Q$5/WWP_fec!Q$5)</f>
        <v>0.43590285438784865</v>
      </c>
      <c r="R69" s="324">
        <f>IF(R$5=0,0,R$5/WWP_fec!R$5)</f>
        <v>0.43382760746637461</v>
      </c>
      <c r="S69" s="324">
        <f>IF(S$5=0,0,S$5/WWP_fec!S$5)</f>
        <v>0.43229743897846473</v>
      </c>
      <c r="T69" s="324">
        <f>IF(T$5=0,0,T$5/WWP_fec!T$5)</f>
        <v>0.43069263993692802</v>
      </c>
      <c r="U69" s="324">
        <f>IF(U$5=0,0,U$5/WWP_fec!U$5)</f>
        <v>0.4332812926805133</v>
      </c>
      <c r="V69" s="324">
        <f>IF(V$5=0,0,V$5/WWP_fec!V$5)</f>
        <v>0.43711688226159978</v>
      </c>
      <c r="W69" s="324">
        <f>IF(W$5=0,0,W$5/WWP_fec!W$5)</f>
        <v>0.43429239196903263</v>
      </c>
      <c r="DA69" s="95"/>
    </row>
    <row r="70" spans="1:105" ht="12" customHeight="1" x14ac:dyDescent="0.25">
      <c r="A70" s="55" t="s">
        <v>92</v>
      </c>
      <c r="B70" s="336">
        <f>IF(B$6=0,0,B$6/WWP_fec!B$6)</f>
        <v>0.44013965061370708</v>
      </c>
      <c r="C70" s="336">
        <f>IF(C$6=0,0,C$6/WWP_fec!C$6)</f>
        <v>0.44013965061370697</v>
      </c>
      <c r="D70" s="336">
        <f>IF(D$6=0,0,D$6/WWP_fec!D$6)</f>
        <v>0.44013965061370686</v>
      </c>
      <c r="E70" s="336">
        <f>IF(E$6=0,0,E$6/WWP_fec!E$6)</f>
        <v>0.44013965061370702</v>
      </c>
      <c r="F70" s="336">
        <f>IF(F$6=0,0,F$6/WWP_fec!F$6)</f>
        <v>0.44013965061370702</v>
      </c>
      <c r="G70" s="336">
        <f>IF(G$6=0,0,G$6/WWP_fec!G$6)</f>
        <v>0.44013965061370697</v>
      </c>
      <c r="H70" s="336">
        <f>IF(H$6=0,0,H$6/WWP_fec!H$6)</f>
        <v>0.44013965061370713</v>
      </c>
      <c r="I70" s="336">
        <f>IF(I$6=0,0,I$6/WWP_fec!I$6)</f>
        <v>0.44013965061370702</v>
      </c>
      <c r="J70" s="336">
        <f>IF(J$6=0,0,J$6/WWP_fec!J$6)</f>
        <v>0.44013965061370702</v>
      </c>
      <c r="K70" s="336">
        <f>IF(K$6=0,0,K$6/WWP_fec!K$6)</f>
        <v>0.44013965061370697</v>
      </c>
      <c r="L70" s="336">
        <f>IF(L$6=0,0,L$6/WWP_fec!L$6)</f>
        <v>0.44013965061370702</v>
      </c>
      <c r="M70" s="336">
        <f>IF(M$6=0,0,M$6/WWP_fec!M$6)</f>
        <v>0.44013965061370697</v>
      </c>
      <c r="N70" s="336">
        <f>IF(N$6=0,0,N$6/WWP_fec!N$6)</f>
        <v>0.44013965061370691</v>
      </c>
      <c r="O70" s="336">
        <f>IF(O$6=0,0,O$6/WWP_fec!O$6)</f>
        <v>0.44013965061370719</v>
      </c>
      <c r="P70" s="336">
        <f>IF(P$6=0,0,P$6/WWP_fec!P$6)</f>
        <v>0.44013965061370691</v>
      </c>
      <c r="Q70" s="336">
        <f>IF(Q$6=0,0,Q$6/WWP_fec!Q$6)</f>
        <v>0.44013965061370686</v>
      </c>
      <c r="R70" s="336">
        <f>IF(R$6=0,0,R$6/WWP_fec!R$6)</f>
        <v>0.44013965061370719</v>
      </c>
      <c r="S70" s="336">
        <f>IF(S$6=0,0,S$6/WWP_fec!S$6)</f>
        <v>0.44013965061370702</v>
      </c>
      <c r="T70" s="336">
        <f>IF(T$6=0,0,T$6/WWP_fec!T$6)</f>
        <v>0.44013965061370686</v>
      </c>
      <c r="U70" s="336">
        <f>IF(U$6=0,0,U$6/WWP_fec!U$6)</f>
        <v>0.44013965061370686</v>
      </c>
      <c r="V70" s="336">
        <f>IF(V$6=0,0,V$6/WWP_fec!V$6)</f>
        <v>0.44013965061370702</v>
      </c>
      <c r="W70" s="336">
        <f>IF(W$6=0,0,W$6/WWP_fec!W$6)</f>
        <v>0.44013965061370686</v>
      </c>
      <c r="DA70" s="67"/>
    </row>
    <row r="71" spans="1:105" ht="12" customHeight="1" x14ac:dyDescent="0.25">
      <c r="A71" s="202" t="s">
        <v>93</v>
      </c>
      <c r="B71" s="337">
        <f>IF(B$7=0,0,B$7/WWP_fec!B$7)</f>
        <v>0.11418659912793853</v>
      </c>
      <c r="C71" s="337">
        <f>IF(C$7=0,0,C$7/WWP_fec!C$7)</f>
        <v>0.11418659912793849</v>
      </c>
      <c r="D71" s="337">
        <f>IF(D$7=0,0,D$7/WWP_fec!D$7)</f>
        <v>0.11418659912793852</v>
      </c>
      <c r="E71" s="337">
        <f>IF(E$7=0,0,E$7/WWP_fec!E$7)</f>
        <v>0.11418659912793853</v>
      </c>
      <c r="F71" s="337">
        <f>IF(F$7=0,0,F$7/WWP_fec!F$7)</f>
        <v>0.11418659912793847</v>
      </c>
      <c r="G71" s="337">
        <f>IF(G$7=0,0,G$7/WWP_fec!G$7)</f>
        <v>0.11418659912793853</v>
      </c>
      <c r="H71" s="337">
        <f>IF(H$7=0,0,H$7/WWP_fec!H$7)</f>
        <v>0.11418659912793848</v>
      </c>
      <c r="I71" s="337">
        <f>IF(I$7=0,0,I$7/WWP_fec!I$7)</f>
        <v>0.11418659912793851</v>
      </c>
      <c r="J71" s="337">
        <f>IF(J$7=0,0,J$7/WWP_fec!J$7)</f>
        <v>0.11418659912793853</v>
      </c>
      <c r="K71" s="337">
        <f>IF(K$7=0,0,K$7/WWP_fec!K$7)</f>
        <v>0.11418659912793851</v>
      </c>
      <c r="L71" s="337">
        <f>IF(L$7=0,0,L$7/WWP_fec!L$7)</f>
        <v>0.11418659912793851</v>
      </c>
      <c r="M71" s="337">
        <f>IF(M$7=0,0,M$7/WWP_fec!M$7)</f>
        <v>0.1141865991279386</v>
      </c>
      <c r="N71" s="337">
        <f>IF(N$7=0,0,N$7/WWP_fec!N$7)</f>
        <v>0.11418659912793847</v>
      </c>
      <c r="O71" s="337">
        <f>IF(O$7=0,0,O$7/WWP_fec!O$7)</f>
        <v>0.11418659912793845</v>
      </c>
      <c r="P71" s="337">
        <f>IF(P$7=0,0,P$7/WWP_fec!P$7)</f>
        <v>0.11418659912793858</v>
      </c>
      <c r="Q71" s="337">
        <f>IF(Q$7=0,0,Q$7/WWP_fec!Q$7)</f>
        <v>0.11418659912793849</v>
      </c>
      <c r="R71" s="337">
        <f>IF(R$7=0,0,R$7/WWP_fec!R$7)</f>
        <v>0.11418659912793858</v>
      </c>
      <c r="S71" s="337">
        <f>IF(S$7=0,0,S$7/WWP_fec!S$7)</f>
        <v>0.11418659912793849</v>
      </c>
      <c r="T71" s="337">
        <f>IF(T$7=0,0,T$7/WWP_fec!T$7)</f>
        <v>0.11418659912793852</v>
      </c>
      <c r="U71" s="337">
        <f>IF(U$7=0,0,U$7/WWP_fec!U$7)</f>
        <v>0.11418659912793848</v>
      </c>
      <c r="V71" s="337">
        <f>IF(V$7=0,0,V$7/WWP_fec!V$7)</f>
        <v>0.11418659912793855</v>
      </c>
      <c r="W71" s="337">
        <f>IF(W$7=0,0,W$7/WWP_fec!W$7)</f>
        <v>0.11418659912793851</v>
      </c>
      <c r="DA71" s="174"/>
    </row>
    <row r="72" spans="1:105" ht="12" customHeight="1" x14ac:dyDescent="0.25">
      <c r="A72" s="202" t="s">
        <v>94</v>
      </c>
      <c r="B72" s="337">
        <f>IF(B$8=0,0,B$8/WWP_fec!B$8)</f>
        <v>0.62461884569021231</v>
      </c>
      <c r="C72" s="337">
        <f>IF(C$8=0,0,C$8/WWP_fec!C$8)</f>
        <v>0.62461884569021209</v>
      </c>
      <c r="D72" s="337">
        <f>IF(D$8=0,0,D$8/WWP_fec!D$8)</f>
        <v>0.6246188456902122</v>
      </c>
      <c r="E72" s="337">
        <f>IF(E$8=0,0,E$8/WWP_fec!E$8)</f>
        <v>0.62461884569021209</v>
      </c>
      <c r="F72" s="337">
        <f>IF(F$8=0,0,F$8/WWP_fec!F$8)</f>
        <v>0.62461884569021209</v>
      </c>
      <c r="G72" s="337">
        <f>IF(G$8=0,0,G$8/WWP_fec!G$8)</f>
        <v>0.62461884569021198</v>
      </c>
      <c r="H72" s="337">
        <f>IF(H$8=0,0,H$8/WWP_fec!H$8)</f>
        <v>0.62461884569021209</v>
      </c>
      <c r="I72" s="337">
        <f>IF(I$8=0,0,I$8/WWP_fec!I$8)</f>
        <v>0.62461884569021198</v>
      </c>
      <c r="J72" s="337">
        <f>IF(J$8=0,0,J$8/WWP_fec!J$8)</f>
        <v>0.62461884569021198</v>
      </c>
      <c r="K72" s="337">
        <f>IF(K$8=0,0,K$8/WWP_fec!K$8)</f>
        <v>0.62461884569021209</v>
      </c>
      <c r="L72" s="337">
        <f>IF(L$8=0,0,L$8/WWP_fec!L$8)</f>
        <v>0.6246188456902122</v>
      </c>
      <c r="M72" s="337">
        <f>IF(M$8=0,0,M$8/WWP_fec!M$8)</f>
        <v>0.62461884569021209</v>
      </c>
      <c r="N72" s="337">
        <f>IF(N$8=0,0,N$8/WWP_fec!N$8)</f>
        <v>0.62461884569021198</v>
      </c>
      <c r="O72" s="337">
        <f>IF(O$8=0,0,O$8/WWP_fec!O$8)</f>
        <v>0.62461884569021187</v>
      </c>
      <c r="P72" s="337">
        <f>IF(P$8=0,0,P$8/WWP_fec!P$8)</f>
        <v>0.6246188456902122</v>
      </c>
      <c r="Q72" s="337">
        <f>IF(Q$8=0,0,Q$8/WWP_fec!Q$8)</f>
        <v>0.62461884569021209</v>
      </c>
      <c r="R72" s="337">
        <f>IF(R$8=0,0,R$8/WWP_fec!R$8)</f>
        <v>0.62461884569021231</v>
      </c>
      <c r="S72" s="337">
        <f>IF(S$8=0,0,S$8/WWP_fec!S$8)</f>
        <v>0.62461884569021209</v>
      </c>
      <c r="T72" s="337">
        <f>IF(T$8=0,0,T$8/WWP_fec!T$8)</f>
        <v>0.62461884569021209</v>
      </c>
      <c r="U72" s="337">
        <f>IF(U$8=0,0,U$8/WWP_fec!U$8)</f>
        <v>0.62461884569021187</v>
      </c>
      <c r="V72" s="337">
        <f>IF(V$8=0,0,V$8/WWP_fec!V$8)</f>
        <v>0.62461884569021209</v>
      </c>
      <c r="W72" s="337">
        <f>IF(W$8=0,0,W$8/WWP_fec!W$8)</f>
        <v>0.62461884569021209</v>
      </c>
      <c r="DA72" s="174"/>
    </row>
    <row r="73" spans="1:105" ht="12" customHeight="1" x14ac:dyDescent="0.25">
      <c r="A73" s="202" t="s">
        <v>95</v>
      </c>
      <c r="B73" s="337">
        <f>IF(B$9=0,0,B$9/WWP_fec!B$9)</f>
        <v>0.46498786816886079</v>
      </c>
      <c r="C73" s="337">
        <f>IF(C$9=0,0,C$9/WWP_fec!C$9)</f>
        <v>0.46498786816886067</v>
      </c>
      <c r="D73" s="337">
        <f>IF(D$9=0,0,D$9/WWP_fec!D$9)</f>
        <v>0.46498786816886073</v>
      </c>
      <c r="E73" s="337">
        <f>IF(E$9=0,0,E$9/WWP_fec!E$9)</f>
        <v>0.46498786816886073</v>
      </c>
      <c r="F73" s="337">
        <f>IF(F$9=0,0,F$9/WWP_fec!F$9)</f>
        <v>0.46498786816886084</v>
      </c>
      <c r="G73" s="337">
        <f>IF(G$9=0,0,G$9/WWP_fec!G$9)</f>
        <v>0.46498786816886073</v>
      </c>
      <c r="H73" s="337">
        <f>IF(H$9=0,0,H$9/WWP_fec!H$9)</f>
        <v>0.46498786816886084</v>
      </c>
      <c r="I73" s="337">
        <f>IF(I$9=0,0,I$9/WWP_fec!I$9)</f>
        <v>0.46498786816886067</v>
      </c>
      <c r="J73" s="337">
        <f>IF(J$9=0,0,J$9/WWP_fec!J$9)</f>
        <v>0.46498786816886095</v>
      </c>
      <c r="K73" s="337">
        <f>IF(K$9=0,0,K$9/WWP_fec!K$9)</f>
        <v>0.46498786816886079</v>
      </c>
      <c r="L73" s="337">
        <f>IF(L$9=0,0,L$9/WWP_fec!L$9)</f>
        <v>0.46498786816886084</v>
      </c>
      <c r="M73" s="337">
        <f>IF(M$9=0,0,M$9/WWP_fec!M$9)</f>
        <v>0.46498786816886079</v>
      </c>
      <c r="N73" s="337">
        <f>IF(N$9=0,0,N$9/WWP_fec!N$9)</f>
        <v>0.46498786816886073</v>
      </c>
      <c r="O73" s="337">
        <f>IF(O$9=0,0,O$9/WWP_fec!O$9)</f>
        <v>0.46498786816886073</v>
      </c>
      <c r="P73" s="337">
        <f>IF(P$9=0,0,P$9/WWP_fec!P$9)</f>
        <v>0.46498786816886079</v>
      </c>
      <c r="Q73" s="337">
        <f>IF(Q$9=0,0,Q$9/WWP_fec!Q$9)</f>
        <v>0.46498786816886079</v>
      </c>
      <c r="R73" s="337">
        <f>IF(R$9=0,0,R$9/WWP_fec!R$9)</f>
        <v>0.46498786816886062</v>
      </c>
      <c r="S73" s="337">
        <f>IF(S$9=0,0,S$9/WWP_fec!S$9)</f>
        <v>0.46498786816886073</v>
      </c>
      <c r="T73" s="337">
        <f>IF(T$9=0,0,T$9/WWP_fec!T$9)</f>
        <v>0.46498786816886084</v>
      </c>
      <c r="U73" s="337">
        <f>IF(U$9=0,0,U$9/WWP_fec!U$9)</f>
        <v>0.46498786816886079</v>
      </c>
      <c r="V73" s="337">
        <f>IF(V$9=0,0,V$9/WWP_fec!V$9)</f>
        <v>0.46498786816886073</v>
      </c>
      <c r="W73" s="337">
        <f>IF(W$9=0,0,W$9/WWP_fec!W$9)</f>
        <v>0.46498786816886067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0.7746315118636713</v>
      </c>
      <c r="C74" s="338">
        <f>IF(C$10=0,0,C$10/WWP_fec!C$10)</f>
        <v>0.77463151186367163</v>
      </c>
      <c r="D74" s="338">
        <f>IF(D$10=0,0,D$10/WWP_fec!D$10)</f>
        <v>0.77463151186367152</v>
      </c>
      <c r="E74" s="338">
        <f>IF(E$10=0,0,E$10/WWP_fec!E$10)</f>
        <v>0.77463151186367141</v>
      </c>
      <c r="F74" s="338">
        <f>IF(F$10=0,0,F$10/WWP_fec!F$10)</f>
        <v>0.77463151186367152</v>
      </c>
      <c r="G74" s="338">
        <f>IF(G$10=0,0,G$10/WWP_fec!G$10)</f>
        <v>0.77463151186367152</v>
      </c>
      <c r="H74" s="338">
        <f>IF(H$10=0,0,H$10/WWP_fec!H$10)</f>
        <v>0.77463151186367152</v>
      </c>
      <c r="I74" s="338">
        <f>IF(I$10=0,0,I$10/WWP_fec!I$10)</f>
        <v>0.77463151186367152</v>
      </c>
      <c r="J74" s="338">
        <f>IF(J$10=0,0,J$10/WWP_fec!J$10)</f>
        <v>0.77463151186367141</v>
      </c>
      <c r="K74" s="338">
        <f>IF(K$10=0,0,K$10/WWP_fec!K$10)</f>
        <v>0.77463151186367141</v>
      </c>
      <c r="L74" s="338">
        <f>IF(L$10=0,0,L$10/WWP_fec!L$10)</f>
        <v>0.77463151186367185</v>
      </c>
      <c r="M74" s="338">
        <f>IF(M$10=0,0,M$10/WWP_fec!M$10)</f>
        <v>0.77411430008732907</v>
      </c>
      <c r="N74" s="338">
        <f>IF(N$10=0,0,N$10/WWP_fec!N$10)</f>
        <v>0.77401596764779579</v>
      </c>
      <c r="O74" s="338">
        <f>IF(O$10=0,0,O$10/WWP_fec!O$10)</f>
        <v>0.77396268233001109</v>
      </c>
      <c r="P74" s="338">
        <f>IF(P$10=0,0,P$10/WWP_fec!P$10)</f>
        <v>0.77378583696274095</v>
      </c>
      <c r="Q74" s="338">
        <f>IF(Q$10=0,0,Q$10/WWP_fec!Q$10)</f>
        <v>0.77370778345769653</v>
      </c>
      <c r="R74" s="338">
        <f>IF(R$10=0,0,R$10/WWP_fec!R$10)</f>
        <v>0.77341690703314625</v>
      </c>
      <c r="S74" s="338">
        <f>IF(S$10=0,0,S$10/WWP_fec!S$10)</f>
        <v>0.77319768164783353</v>
      </c>
      <c r="T74" s="338">
        <f>IF(T$10=0,0,T$10/WWP_fec!T$10)</f>
        <v>0.77322391405553381</v>
      </c>
      <c r="U74" s="338">
        <f>IF(U$10=0,0,U$10/WWP_fec!U$10)</f>
        <v>0.7737241226568996</v>
      </c>
      <c r="V74" s="338">
        <f>IF(V$10=0,0,V$10/WWP_fec!V$10)</f>
        <v>0.77395273538882303</v>
      </c>
      <c r="W74" s="338">
        <f>IF(W$10=0,0,W$10/WWP_fec!W$10)</f>
        <v>0.77086598036791187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0.38032717253018616</v>
      </c>
      <c r="C75" s="351">
        <f>IF(C$16=0,0,C$16/WWP_fec!C$16)</f>
        <v>0.38032717253018611</v>
      </c>
      <c r="D75" s="351">
        <f>IF(D$16=0,0,D$16/WWP_fec!D$16)</f>
        <v>0.38032717253018611</v>
      </c>
      <c r="E75" s="351">
        <f>IF(E$16=0,0,E$16/WWP_fec!E$16)</f>
        <v>0.38032717253018594</v>
      </c>
      <c r="F75" s="351">
        <f>IF(F$16=0,0,F$16/WWP_fec!F$16)</f>
        <v>0.38848143637207061</v>
      </c>
      <c r="G75" s="351">
        <f>IF(G$16=0,0,G$16/WWP_fec!G$16)</f>
        <v>0.38878431317794593</v>
      </c>
      <c r="H75" s="351">
        <f>IF(H$16=0,0,H$16/WWP_fec!H$16)</f>
        <v>0.39888132313974783</v>
      </c>
      <c r="I75" s="351">
        <f>IF(I$16=0,0,I$16/WWP_fec!I$16)</f>
        <v>0.39320342607629977</v>
      </c>
      <c r="J75" s="351">
        <f>IF(J$16=0,0,J$16/WWP_fec!J$16)</f>
        <v>0.39360360277183426</v>
      </c>
      <c r="K75" s="351">
        <f>IF(K$16=0,0,K$16/WWP_fec!K$16)</f>
        <v>0.38991272119576975</v>
      </c>
      <c r="L75" s="351">
        <f>IF(L$16=0,0,L$16/WWP_fec!L$16)</f>
        <v>0.39657448114111077</v>
      </c>
      <c r="M75" s="351">
        <f>IF(M$16=0,0,M$16/WWP_fec!M$16)</f>
        <v>0.40528902160544672</v>
      </c>
      <c r="N75" s="351">
        <f>IF(N$16=0,0,N$16/WWP_fec!N$16)</f>
        <v>0.40604775971577378</v>
      </c>
      <c r="O75" s="351">
        <f>IF(O$16=0,0,O$16/WWP_fec!O$16)</f>
        <v>0.40523775990223765</v>
      </c>
      <c r="P75" s="351">
        <f>IF(P$16=0,0,P$16/WWP_fec!P$16)</f>
        <v>0.4059993612864109</v>
      </c>
      <c r="Q75" s="351">
        <f>IF(Q$16=0,0,Q$16/WWP_fec!Q$16)</f>
        <v>0.39837966540079484</v>
      </c>
      <c r="R75" s="351">
        <f>IF(R$16=0,0,R$16/WWP_fec!R$16)</f>
        <v>0.39843759268335366</v>
      </c>
      <c r="S75" s="351">
        <f>IF(S$16=0,0,S$16/WWP_fec!S$16)</f>
        <v>0.39844090508073698</v>
      </c>
      <c r="T75" s="351">
        <f>IF(T$16=0,0,T$16/WWP_fec!T$16)</f>
        <v>0.39634396585837406</v>
      </c>
      <c r="U75" s="351">
        <f>IF(U$16=0,0,U$16/WWP_fec!U$16)</f>
        <v>0.39482050082031134</v>
      </c>
      <c r="V75" s="351">
        <f>IF(V$16=0,0,V$16/WWP_fec!V$16)</f>
        <v>0.39694545152585736</v>
      </c>
      <c r="W75" s="351">
        <f>IF(W$16=0,0,W$16/WWP_fec!W$16)</f>
        <v>0.40609579256617695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0.40718708551891508</v>
      </c>
      <c r="C76" s="351">
        <f>IF(C$27=0,0,C$27/WWP_fec!C$27)</f>
        <v>0.40718708551891503</v>
      </c>
      <c r="D76" s="351">
        <f>IF(D$27=0,0,D$27/WWP_fec!D$27)</f>
        <v>0.40718708551891503</v>
      </c>
      <c r="E76" s="351">
        <f>IF(E$27=0,0,E$27/WWP_fec!E$27)</f>
        <v>0.40718708551891514</v>
      </c>
      <c r="F76" s="351">
        <f>IF(F$27=0,0,F$27/WWP_fec!F$27)</f>
        <v>0.40718708551891508</v>
      </c>
      <c r="G76" s="351">
        <f>IF(G$27=0,0,G$27/WWP_fec!G$27)</f>
        <v>0.40718708551891503</v>
      </c>
      <c r="H76" s="351">
        <f>IF(H$27=0,0,H$27/WWP_fec!H$27)</f>
        <v>0.40718708551891503</v>
      </c>
      <c r="I76" s="351">
        <f>IF(I$27=0,0,I$27/WWP_fec!I$27)</f>
        <v>0.40718708551891503</v>
      </c>
      <c r="J76" s="351">
        <f>IF(J$27=0,0,J$27/WWP_fec!J$27)</f>
        <v>0.40718708551891503</v>
      </c>
      <c r="K76" s="351">
        <f>IF(K$27=0,0,K$27/WWP_fec!K$27)</f>
        <v>0.40718708551891503</v>
      </c>
      <c r="L76" s="351">
        <f>IF(L$27=0,0,L$27/WWP_fec!L$27)</f>
        <v>0.40718708551891497</v>
      </c>
      <c r="M76" s="351">
        <f>IF(M$27=0,0,M$27/WWP_fec!M$27)</f>
        <v>0.40718708551891503</v>
      </c>
      <c r="N76" s="351">
        <f>IF(N$27=0,0,N$27/WWP_fec!N$27)</f>
        <v>0.40718708551891508</v>
      </c>
      <c r="O76" s="351">
        <f>IF(O$27=0,0,O$27/WWP_fec!O$27)</f>
        <v>0.40718708551891503</v>
      </c>
      <c r="P76" s="351">
        <f>IF(P$27=0,0,P$27/WWP_fec!P$27)</f>
        <v>0.40718708551891508</v>
      </c>
      <c r="Q76" s="351">
        <f>IF(Q$27=0,0,Q$27/WWP_fec!Q$27)</f>
        <v>0.40718708551891497</v>
      </c>
      <c r="R76" s="351">
        <f>IF(R$27=0,0,R$27/WWP_fec!R$27)</f>
        <v>0.40718708551891486</v>
      </c>
      <c r="S76" s="351">
        <f>IF(S$27=0,0,S$27/WWP_fec!S$27)</f>
        <v>0.40718708551891492</v>
      </c>
      <c r="T76" s="351">
        <f>IF(T$27=0,0,T$27/WWP_fec!T$27)</f>
        <v>0.40718708551891503</v>
      </c>
      <c r="U76" s="351">
        <f>IF(U$27=0,0,U$27/WWP_fec!U$27)</f>
        <v>0.40718708551891497</v>
      </c>
      <c r="V76" s="351">
        <f>IF(V$27=0,0,V$27/WWP_fec!V$27)</f>
        <v>0.40718708551891508</v>
      </c>
      <c r="W76" s="351">
        <f>IF(W$27=0,0,W$27/WWP_fec!W$27)</f>
        <v>0.40718708551891497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0.31001699855568587</v>
      </c>
      <c r="C77" s="351">
        <f>IF(C$28=0,0,C$28/WWP_fec!C$28)</f>
        <v>0.31011329526717457</v>
      </c>
      <c r="D77" s="351">
        <f>IF(D$28=0,0,D$28/WWP_fec!D$28)</f>
        <v>0.31191494941453157</v>
      </c>
      <c r="E77" s="351">
        <f>IF(E$28=0,0,E$28/WWP_fec!E$28)</f>
        <v>0.31232847694923388</v>
      </c>
      <c r="F77" s="351">
        <f>IF(F$28=0,0,F$28/WWP_fec!F$28)</f>
        <v>0.31197542619150348</v>
      </c>
      <c r="G77" s="351">
        <f>IF(G$28=0,0,G$28/WWP_fec!G$28)</f>
        <v>0.31314519434023685</v>
      </c>
      <c r="H77" s="351">
        <f>IF(H$28=0,0,H$28/WWP_fec!H$28)</f>
        <v>0.31174574837248703</v>
      </c>
      <c r="I77" s="351">
        <f>IF(I$28=0,0,I$28/WWP_fec!I$28)</f>
        <v>0.31916803068500837</v>
      </c>
      <c r="J77" s="351">
        <f>IF(J$28=0,0,J$28/WWP_fec!J$28)</f>
        <v>0.30449701842366184</v>
      </c>
      <c r="K77" s="351">
        <f>IF(K$28=0,0,K$28/WWP_fec!K$28)</f>
        <v>0.28719250469736385</v>
      </c>
      <c r="L77" s="351">
        <f>IF(L$28=0,0,L$28/WWP_fec!L$28)</f>
        <v>0.31210230750041901</v>
      </c>
      <c r="M77" s="351">
        <f>IF(M$28=0,0,M$28/WWP_fec!M$28)</f>
        <v>0.30893396920936883</v>
      </c>
      <c r="N77" s="351">
        <f>IF(N$28=0,0,N$28/WWP_fec!N$28)</f>
        <v>0.30791559314374511</v>
      </c>
      <c r="O77" s="351">
        <f>IF(O$28=0,0,O$28/WWP_fec!O$28)</f>
        <v>0.30762996229170436</v>
      </c>
      <c r="P77" s="351">
        <f>IF(P$28=0,0,P$28/WWP_fec!P$28)</f>
        <v>0.30531684366905421</v>
      </c>
      <c r="Q77" s="351">
        <f>IF(Q$28=0,0,Q$28/WWP_fec!Q$28)</f>
        <v>0.30061565935810403</v>
      </c>
      <c r="R77" s="351">
        <f>IF(R$28=0,0,R$28/WWP_fec!R$28)</f>
        <v>0.29933376864481609</v>
      </c>
      <c r="S77" s="351">
        <f>IF(S$28=0,0,S$28/WWP_fec!S$28)</f>
        <v>0.29838222927278796</v>
      </c>
      <c r="T77" s="351">
        <f>IF(T$28=0,0,T$28/WWP_fec!T$28)</f>
        <v>0.2971591502420331</v>
      </c>
      <c r="U77" s="351">
        <f>IF(U$28=0,0,U$28/WWP_fec!U$28)</f>
        <v>0.29852199749562663</v>
      </c>
      <c r="V77" s="351">
        <f>IF(V$28=0,0,V$28/WWP_fec!V$28)</f>
        <v>0.30124422768435882</v>
      </c>
      <c r="W77" s="351">
        <f>IF(W$28=0,0,W$28/WWP_fec!W$28)</f>
        <v>0.30141622328852924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0.47505159977206751</v>
      </c>
      <c r="C78" s="339">
        <f>IF(C$48=0,0,C$48/WWP_fec!C$48)</f>
        <v>0.47505159977206751</v>
      </c>
      <c r="D78" s="339">
        <f>IF(D$48=0,0,D$48/WWP_fec!D$48)</f>
        <v>0.47505159977206762</v>
      </c>
      <c r="E78" s="339">
        <f>IF(E$48=0,0,E$48/WWP_fec!E$48)</f>
        <v>0.47505159977206751</v>
      </c>
      <c r="F78" s="339">
        <f>IF(F$48=0,0,F$48/WWP_fec!F$48)</f>
        <v>0.4750515997720674</v>
      </c>
      <c r="G78" s="339">
        <f>IF(G$48=0,0,G$48/WWP_fec!G$48)</f>
        <v>0.47505159977206751</v>
      </c>
      <c r="H78" s="339">
        <f>IF(H$48=0,0,H$48/WWP_fec!H$48)</f>
        <v>0.47505159977206751</v>
      </c>
      <c r="I78" s="339">
        <f>IF(I$48=0,0,I$48/WWP_fec!I$48)</f>
        <v>0.47505159977206757</v>
      </c>
      <c r="J78" s="339">
        <f>IF(J$48=0,0,J$48/WWP_fec!J$48)</f>
        <v>0.47505159977206757</v>
      </c>
      <c r="K78" s="339">
        <f>IF(K$48=0,0,K$48/WWP_fec!K$48)</f>
        <v>0.47505159977206751</v>
      </c>
      <c r="L78" s="339">
        <f>IF(L$48=0,0,L$48/WWP_fec!L$48)</f>
        <v>0.47505159977206757</v>
      </c>
      <c r="M78" s="339">
        <f>IF(M$48=0,0,M$48/WWP_fec!M$48)</f>
        <v>0.47505159977206751</v>
      </c>
      <c r="N78" s="339">
        <f>IF(N$48=0,0,N$48/WWP_fec!N$48)</f>
        <v>0.47505159977206746</v>
      </c>
      <c r="O78" s="339">
        <f>IF(O$48=0,0,O$48/WWP_fec!O$48)</f>
        <v>0.4750515997720674</v>
      </c>
      <c r="P78" s="339">
        <f>IF(P$48=0,0,P$48/WWP_fec!P$48)</f>
        <v>0.47505159977206751</v>
      </c>
      <c r="Q78" s="339">
        <f>IF(Q$48=0,0,Q$48/WWP_fec!Q$48)</f>
        <v>0.47505159977206757</v>
      </c>
      <c r="R78" s="339">
        <f>IF(R$48=0,0,R$48/WWP_fec!R$48)</f>
        <v>0.47505159977206751</v>
      </c>
      <c r="S78" s="339">
        <f>IF(S$48=0,0,S$48/WWP_fec!S$48)</f>
        <v>0.47505159977206746</v>
      </c>
      <c r="T78" s="339">
        <f>IF(T$48=0,0,T$48/WWP_fec!T$48)</f>
        <v>0.47505159977206762</v>
      </c>
      <c r="U78" s="339">
        <f>IF(U$48=0,0,U$48/WWP_fec!U$48)</f>
        <v>0.47505159977206746</v>
      </c>
      <c r="V78" s="339">
        <f>IF(V$48=0,0,V$48/WWP_fec!V$48)</f>
        <v>0.47505159977206751</v>
      </c>
      <c r="W78" s="339">
        <f>IF(W$48=0,0,W$48/WWP_fec!W$48)</f>
        <v>0.47505159977206751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IT: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79.395188400434762</v>
      </c>
      <c r="N5" s="225">
        <v>73.656554400374901</v>
      </c>
      <c r="O5" s="225">
        <v>72.444794400365652</v>
      </c>
      <c r="P5" s="225">
        <v>70.786980000303117</v>
      </c>
      <c r="Q5" s="225">
        <v>91.630281600329127</v>
      </c>
      <c r="R5" s="225">
        <v>103.96374120032939</v>
      </c>
      <c r="S5" s="225">
        <v>111.2049259203195</v>
      </c>
      <c r="T5" s="225">
        <v>109.63965276030071</v>
      </c>
      <c r="U5" s="225">
        <v>88.235627040294901</v>
      </c>
      <c r="V5" s="225">
        <v>87.072095880345046</v>
      </c>
      <c r="W5" s="225">
        <v>239.6306998806219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0.17588927722759179</v>
      </c>
      <c r="N10" s="262">
        <v>0.1851626624763372</v>
      </c>
      <c r="O10" s="262">
        <v>0.18720414161936891</v>
      </c>
      <c r="P10" s="262">
        <v>0.22992158116005751</v>
      </c>
      <c r="Q10" s="262">
        <v>0.26226867413359001</v>
      </c>
      <c r="R10" s="262">
        <v>0.33857139892751492</v>
      </c>
      <c r="S10" s="262">
        <v>0.40089185946951861</v>
      </c>
      <c r="T10" s="262">
        <v>0.39563982747204762</v>
      </c>
      <c r="U10" s="262">
        <v>0.26709019318442151</v>
      </c>
      <c r="V10" s="262">
        <v>0.2104720803198869</v>
      </c>
      <c r="W10" s="262">
        <v>1.3968329308345691</v>
      </c>
      <c r="DA10" s="68" t="s">
        <v>2988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0.17588927722759179</v>
      </c>
      <c r="N12" s="228">
        <v>0.1851626624763372</v>
      </c>
      <c r="O12" s="228">
        <v>0.18720414161936891</v>
      </c>
      <c r="P12" s="228">
        <v>0.22992158116005751</v>
      </c>
      <c r="Q12" s="228">
        <v>0.26226867413359001</v>
      </c>
      <c r="R12" s="228">
        <v>0.33857139892751492</v>
      </c>
      <c r="S12" s="228">
        <v>0.40089185946951861</v>
      </c>
      <c r="T12" s="228">
        <v>0.39563982747204762</v>
      </c>
      <c r="U12" s="228">
        <v>0.26709019318442151</v>
      </c>
      <c r="V12" s="228">
        <v>0.2104720803198869</v>
      </c>
      <c r="W12" s="228">
        <v>1.3968329308345691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48.267190361076842</v>
      </c>
      <c r="N16" s="263">
        <v>44.354401408188828</v>
      </c>
      <c r="O16" s="263">
        <v>44.479215569142752</v>
      </c>
      <c r="P16" s="263">
        <v>40.931466882759928</v>
      </c>
      <c r="Q16" s="263">
        <v>56.927237105174719</v>
      </c>
      <c r="R16" s="263">
        <v>66.107473376428786</v>
      </c>
      <c r="S16" s="263">
        <v>70.758352998252533</v>
      </c>
      <c r="T16" s="263">
        <v>68.856145855470132</v>
      </c>
      <c r="U16" s="263">
        <v>52.236650860416972</v>
      </c>
      <c r="V16" s="263">
        <v>52.919607933278257</v>
      </c>
      <c r="W16" s="263">
        <v>173.1478529966314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2997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47.870499744269203</v>
      </c>
      <c r="N23" s="231">
        <v>44.222012462843722</v>
      </c>
      <c r="O23" s="231">
        <v>44.346826623797647</v>
      </c>
      <c r="P23" s="231">
        <v>40.931466882759928</v>
      </c>
      <c r="Q23" s="231">
        <v>34.703514398659699</v>
      </c>
      <c r="R23" s="231">
        <v>37.79909759556606</v>
      </c>
      <c r="S23" s="231">
        <v>39.413603420568712</v>
      </c>
      <c r="T23" s="231">
        <v>36.291322616015613</v>
      </c>
      <c r="U23" s="231">
        <v>31.470635210384721</v>
      </c>
      <c r="V23" s="231">
        <v>31.888338173315439</v>
      </c>
      <c r="W23" s="231">
        <v>145.9700216627219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0.39669061680763318</v>
      </c>
      <c r="N25" s="231">
        <v>0.13238894534511361</v>
      </c>
      <c r="O25" s="231">
        <v>0.13238894534510801</v>
      </c>
      <c r="P25" s="231">
        <v>0</v>
      </c>
      <c r="Q25" s="231">
        <v>22.223722706515019</v>
      </c>
      <c r="R25" s="231">
        <v>28.308375780862729</v>
      </c>
      <c r="S25" s="231">
        <v>31.344749577683832</v>
      </c>
      <c r="T25" s="231">
        <v>32.564823239454519</v>
      </c>
      <c r="U25" s="231">
        <v>20.766015650032251</v>
      </c>
      <c r="V25" s="231">
        <v>21.031269759962829</v>
      </c>
      <c r="W25" s="231">
        <v>27.177831333909481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0</v>
      </c>
      <c r="F28" s="263">
        <f t="shared" si="0"/>
        <v>0</v>
      </c>
      <c r="G28" s="263">
        <f t="shared" si="0"/>
        <v>0</v>
      </c>
      <c r="H28" s="263">
        <f t="shared" si="0"/>
        <v>0</v>
      </c>
      <c r="I28" s="263">
        <f t="shared" si="0"/>
        <v>0</v>
      </c>
      <c r="J28" s="263">
        <f t="shared" si="0"/>
        <v>0</v>
      </c>
      <c r="K28" s="263">
        <f t="shared" si="0"/>
        <v>0</v>
      </c>
      <c r="L28" s="263">
        <f t="shared" si="0"/>
        <v>0</v>
      </c>
      <c r="M28" s="263">
        <f t="shared" si="0"/>
        <v>30.952108762130329</v>
      </c>
      <c r="N28" s="263">
        <f t="shared" si="0"/>
        <v>29.116990329709726</v>
      </c>
      <c r="O28" s="263">
        <f t="shared" si="0"/>
        <v>27.778374689603524</v>
      </c>
      <c r="P28" s="263">
        <f t="shared" si="0"/>
        <v>29.625591536383123</v>
      </c>
      <c r="Q28" s="263">
        <f t="shared" si="0"/>
        <v>34.440775821020836</v>
      </c>
      <c r="R28" s="263">
        <f t="shared" si="0"/>
        <v>37.517696424973074</v>
      </c>
      <c r="S28" s="263">
        <f t="shared" si="0"/>
        <v>40.045681062597446</v>
      </c>
      <c r="T28" s="263">
        <f t="shared" si="0"/>
        <v>40.387867077358521</v>
      </c>
      <c r="U28" s="263">
        <f t="shared" si="0"/>
        <v>35.73188598669352</v>
      </c>
      <c r="V28" s="263">
        <f t="shared" si="0"/>
        <v>33.9420158667469</v>
      </c>
      <c r="W28" s="263">
        <f t="shared" si="0"/>
        <v>65.086013953155884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0</v>
      </c>
      <c r="G29" s="331">
        <v>0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27.041755369539</v>
      </c>
      <c r="N29" s="331">
        <v>25.52363047749148</v>
      </c>
      <c r="O29" s="331">
        <v>24.17490305184155</v>
      </c>
      <c r="P29" s="331">
        <v>26.309539800382112</v>
      </c>
      <c r="Q29" s="331">
        <v>29.82883108009424</v>
      </c>
      <c r="R29" s="331">
        <v>32.162017321645372</v>
      </c>
      <c r="S29" s="331">
        <v>34.313212202673547</v>
      </c>
      <c r="T29" s="331">
        <v>34.809505015417813</v>
      </c>
      <c r="U29" s="331">
        <v>31.499947823697379</v>
      </c>
      <c r="V29" s="331">
        <v>29.65474812092485</v>
      </c>
      <c r="W29" s="331">
        <v>51.058487401055629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3008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27.041755369539</v>
      </c>
      <c r="N34" s="297">
        <v>25.52363047749148</v>
      </c>
      <c r="O34" s="297">
        <v>24.17490305184155</v>
      </c>
      <c r="P34" s="297">
        <v>26.309539800382112</v>
      </c>
      <c r="Q34" s="297">
        <v>29.82883108009424</v>
      </c>
      <c r="R34" s="297">
        <v>32.162017321645372</v>
      </c>
      <c r="S34" s="297">
        <v>34.313212202673547</v>
      </c>
      <c r="T34" s="297">
        <v>34.809505015417813</v>
      </c>
      <c r="U34" s="297">
        <v>31.499947823697379</v>
      </c>
      <c r="V34" s="297">
        <v>29.65474812092485</v>
      </c>
      <c r="W34" s="297">
        <v>51.058487401055629</v>
      </c>
      <c r="DA34" s="122" t="s">
        <v>3011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3.9103533925913299</v>
      </c>
      <c r="N35" s="331">
        <v>3.5933598522182448</v>
      </c>
      <c r="O35" s="331">
        <v>3.6034716377619751</v>
      </c>
      <c r="P35" s="331">
        <v>3.3160517360010102</v>
      </c>
      <c r="Q35" s="331">
        <v>4.6119447409265941</v>
      </c>
      <c r="R35" s="331">
        <v>5.3556791033276996</v>
      </c>
      <c r="S35" s="331">
        <v>5.7324688599238964</v>
      </c>
      <c r="T35" s="331">
        <v>5.5783620619407071</v>
      </c>
      <c r="U35" s="331">
        <v>4.2319381629961379</v>
      </c>
      <c r="V35" s="331">
        <v>4.2872677458220529</v>
      </c>
      <c r="W35" s="331">
        <v>14.02752655210025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3015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3.8782156093966038</v>
      </c>
      <c r="N42" s="231">
        <v>3.582634397562626</v>
      </c>
      <c r="O42" s="231">
        <v>3.5927461831063559</v>
      </c>
      <c r="P42" s="231">
        <v>3.3160517360010102</v>
      </c>
      <c r="Q42" s="231">
        <v>2.8114958473545908</v>
      </c>
      <c r="R42" s="231">
        <v>3.0622836840925052</v>
      </c>
      <c r="S42" s="231">
        <v>3.1930824375092488</v>
      </c>
      <c r="T42" s="231">
        <v>2.940131701297501</v>
      </c>
      <c r="U42" s="231">
        <v>2.5495850129526079</v>
      </c>
      <c r="V42" s="231">
        <v>2.5834251056941322</v>
      </c>
      <c r="W42" s="231">
        <v>11.82572188593246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3.2137783194726412E-2</v>
      </c>
      <c r="N44" s="231">
        <v>1.0725454655618871E-2</v>
      </c>
      <c r="O44" s="231">
        <v>1.07254546556184E-2</v>
      </c>
      <c r="P44" s="231">
        <v>0</v>
      </c>
      <c r="Q44" s="231">
        <v>1.800448893572002</v>
      </c>
      <c r="R44" s="231">
        <v>2.2933954192351962</v>
      </c>
      <c r="S44" s="231">
        <v>2.5393864224146481</v>
      </c>
      <c r="T44" s="231">
        <v>2.638230360643206</v>
      </c>
      <c r="U44" s="231">
        <v>1.6823531500435289</v>
      </c>
      <c r="V44" s="231">
        <v>1.7038426401279221</v>
      </c>
      <c r="W44" s="231">
        <v>2.201804666167789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0</v>
      </c>
      <c r="F52" s="234">
        <f t="shared" si="1"/>
        <v>0</v>
      </c>
      <c r="G52" s="234">
        <f t="shared" si="1"/>
        <v>0</v>
      </c>
      <c r="H52" s="234">
        <f t="shared" si="1"/>
        <v>0</v>
      </c>
      <c r="I52" s="234">
        <f t="shared" si="1"/>
        <v>0</v>
      </c>
      <c r="J52" s="234">
        <f t="shared" si="1"/>
        <v>0</v>
      </c>
      <c r="K52" s="234">
        <f t="shared" si="1"/>
        <v>0</v>
      </c>
      <c r="L52" s="234">
        <f t="shared" si="1"/>
        <v>0</v>
      </c>
      <c r="M52" s="234">
        <f t="shared" si="1"/>
        <v>1</v>
      </c>
      <c r="N52" s="234">
        <f t="shared" si="1"/>
        <v>1</v>
      </c>
      <c r="O52" s="234">
        <f t="shared" si="1"/>
        <v>1</v>
      </c>
      <c r="P52" s="234">
        <f t="shared" si="1"/>
        <v>0.99999999999999989</v>
      </c>
      <c r="Q52" s="234">
        <f t="shared" si="1"/>
        <v>1</v>
      </c>
      <c r="R52" s="234">
        <f t="shared" si="1"/>
        <v>0.99999999999999978</v>
      </c>
      <c r="S52" s="234">
        <f t="shared" si="1"/>
        <v>1</v>
      </c>
      <c r="T52" s="234">
        <f t="shared" si="1"/>
        <v>1</v>
      </c>
      <c r="U52" s="234">
        <f t="shared" si="1"/>
        <v>1.0000000000000002</v>
      </c>
      <c r="V52" s="234">
        <f t="shared" si="1"/>
        <v>1</v>
      </c>
      <c r="W52" s="234">
        <f t="shared" si="1"/>
        <v>0.99999999999999967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0</v>
      </c>
      <c r="F57" s="302">
        <f t="shared" si="6"/>
        <v>0</v>
      </c>
      <c r="G57" s="302">
        <f t="shared" si="6"/>
        <v>0</v>
      </c>
      <c r="H57" s="302">
        <f t="shared" si="6"/>
        <v>0</v>
      </c>
      <c r="I57" s="302">
        <f t="shared" si="6"/>
        <v>0</v>
      </c>
      <c r="J57" s="302">
        <f t="shared" si="6"/>
        <v>0</v>
      </c>
      <c r="K57" s="302">
        <f t="shared" si="6"/>
        <v>0</v>
      </c>
      <c r="L57" s="302">
        <f t="shared" si="6"/>
        <v>0</v>
      </c>
      <c r="M57" s="302">
        <f t="shared" si="6"/>
        <v>2.2153644417402581E-3</v>
      </c>
      <c r="N57" s="302">
        <f t="shared" si="6"/>
        <v>2.5138653848759828E-3</v>
      </c>
      <c r="O57" s="302">
        <f t="shared" si="6"/>
        <v>2.5840937664173154E-3</v>
      </c>
      <c r="P57" s="302">
        <f t="shared" si="6"/>
        <v>3.2480772757797118E-3</v>
      </c>
      <c r="Q57" s="302">
        <f t="shared" si="6"/>
        <v>2.8622489154573106E-3</v>
      </c>
      <c r="R57" s="302">
        <f t="shared" si="6"/>
        <v>3.2566296193123358E-3</v>
      </c>
      <c r="S57" s="302">
        <f t="shared" si="6"/>
        <v>3.6049829281552281E-3</v>
      </c>
      <c r="T57" s="302">
        <f t="shared" si="6"/>
        <v>3.6085468852862365E-3</v>
      </c>
      <c r="U57" s="302">
        <f t="shared" si="6"/>
        <v>3.0270107681384575E-3</v>
      </c>
      <c r="V57" s="302">
        <f t="shared" si="6"/>
        <v>2.4172161952908402E-3</v>
      </c>
      <c r="W57" s="302">
        <f t="shared" si="6"/>
        <v>5.8291067527259099E-3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</v>
      </c>
      <c r="G58" s="303">
        <f t="shared" si="7"/>
        <v>0</v>
      </c>
      <c r="H58" s="303">
        <f t="shared" si="7"/>
        <v>0</v>
      </c>
      <c r="I58" s="303">
        <f t="shared" si="7"/>
        <v>0</v>
      </c>
      <c r="J58" s="303">
        <f t="shared" si="7"/>
        <v>0</v>
      </c>
      <c r="K58" s="303">
        <f t="shared" si="7"/>
        <v>0</v>
      </c>
      <c r="L58" s="303">
        <f t="shared" si="7"/>
        <v>0</v>
      </c>
      <c r="M58" s="303">
        <f t="shared" si="7"/>
        <v>0.60793596354527368</v>
      </c>
      <c r="N58" s="303">
        <f t="shared" si="7"/>
        <v>0.60217860812619106</v>
      </c>
      <c r="O58" s="303">
        <f t="shared" si="7"/>
        <v>0.61397393611649553</v>
      </c>
      <c r="P58" s="303">
        <f t="shared" si="7"/>
        <v>0.57823439963937795</v>
      </c>
      <c r="Q58" s="303">
        <f t="shared" si="7"/>
        <v>0.62127100463882279</v>
      </c>
      <c r="R58" s="303">
        <f t="shared" si="7"/>
        <v>0.63587047381303097</v>
      </c>
      <c r="S58" s="303">
        <f t="shared" si="7"/>
        <v>0.63628793790081095</v>
      </c>
      <c r="T58" s="303">
        <f t="shared" si="7"/>
        <v>0.62802229049381098</v>
      </c>
      <c r="U58" s="303">
        <f t="shared" si="7"/>
        <v>0.59201314267945149</v>
      </c>
      <c r="V58" s="303">
        <f t="shared" si="7"/>
        <v>0.6077677055804499</v>
      </c>
      <c r="W58" s="303">
        <f t="shared" si="7"/>
        <v>0.72256122893639829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</v>
      </c>
      <c r="F60" s="303">
        <f t="shared" si="9"/>
        <v>0</v>
      </c>
      <c r="G60" s="303">
        <f t="shared" si="9"/>
        <v>0</v>
      </c>
      <c r="H60" s="303">
        <f t="shared" si="9"/>
        <v>0</v>
      </c>
      <c r="I60" s="303">
        <f t="shared" si="9"/>
        <v>0</v>
      </c>
      <c r="J60" s="303">
        <f t="shared" si="9"/>
        <v>0</v>
      </c>
      <c r="K60" s="303">
        <f t="shared" si="9"/>
        <v>0</v>
      </c>
      <c r="L60" s="303">
        <f t="shared" si="9"/>
        <v>0</v>
      </c>
      <c r="M60" s="303">
        <f t="shared" si="9"/>
        <v>0.38984867201298612</v>
      </c>
      <c r="N60" s="303">
        <f t="shared" si="9"/>
        <v>0.39530752648893286</v>
      </c>
      <c r="O60" s="303">
        <f t="shared" si="9"/>
        <v>0.38344197011708708</v>
      </c>
      <c r="P60" s="303">
        <f t="shared" si="9"/>
        <v>0.41851752308484219</v>
      </c>
      <c r="Q60" s="303">
        <f t="shared" si="9"/>
        <v>0.37586674644572005</v>
      </c>
      <c r="R60" s="303">
        <f t="shared" si="9"/>
        <v>0.36087289656765648</v>
      </c>
      <c r="S60" s="303">
        <f t="shared" si="9"/>
        <v>0.36010707917103385</v>
      </c>
      <c r="T60" s="303">
        <f t="shared" si="9"/>
        <v>0.36836916262090275</v>
      </c>
      <c r="U60" s="303">
        <f t="shared" si="9"/>
        <v>0.40495984655241019</v>
      </c>
      <c r="V60" s="303">
        <f t="shared" si="9"/>
        <v>0.3898150782242592</v>
      </c>
      <c r="W60" s="303">
        <f t="shared" si="9"/>
        <v>0.27160966431087558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</v>
      </c>
      <c r="G61" s="304">
        <f t="shared" si="10"/>
        <v>0</v>
      </c>
      <c r="H61" s="304">
        <f t="shared" si="10"/>
        <v>0</v>
      </c>
      <c r="I61" s="304">
        <f t="shared" si="10"/>
        <v>0</v>
      </c>
      <c r="J61" s="304">
        <f t="shared" si="10"/>
        <v>0</v>
      </c>
      <c r="K61" s="304">
        <f t="shared" si="10"/>
        <v>0</v>
      </c>
      <c r="L61" s="304">
        <f t="shared" si="10"/>
        <v>0</v>
      </c>
      <c r="M61" s="304">
        <f t="shared" si="10"/>
        <v>0.34059690409892551</v>
      </c>
      <c r="N61" s="304">
        <f t="shared" si="10"/>
        <v>0.34652218916938055</v>
      </c>
      <c r="O61" s="304">
        <f t="shared" si="10"/>
        <v>0.333701037485718</v>
      </c>
      <c r="P61" s="304">
        <f t="shared" si="10"/>
        <v>0.37167201934973709</v>
      </c>
      <c r="Q61" s="304">
        <f t="shared" si="10"/>
        <v>0.32553464377858138</v>
      </c>
      <c r="R61" s="304">
        <f t="shared" si="10"/>
        <v>0.30935802184794281</v>
      </c>
      <c r="S61" s="304">
        <f t="shared" si="10"/>
        <v>0.30855838371098449</v>
      </c>
      <c r="T61" s="304">
        <f t="shared" si="10"/>
        <v>0.31749010635340086</v>
      </c>
      <c r="U61" s="304">
        <f t="shared" si="10"/>
        <v>0.35699806167085069</v>
      </c>
      <c r="V61" s="304">
        <f t="shared" si="10"/>
        <v>0.34057694168378083</v>
      </c>
      <c r="W61" s="304">
        <f t="shared" si="10"/>
        <v>0.21307156147560269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0</v>
      </c>
      <c r="G62" s="304">
        <f t="shared" si="11"/>
        <v>0</v>
      </c>
      <c r="H62" s="304">
        <f t="shared" si="11"/>
        <v>0</v>
      </c>
      <c r="I62" s="304">
        <f t="shared" si="11"/>
        <v>0</v>
      </c>
      <c r="J62" s="304">
        <f t="shared" si="11"/>
        <v>0</v>
      </c>
      <c r="K62" s="304">
        <f t="shared" si="11"/>
        <v>0</v>
      </c>
      <c r="L62" s="304">
        <f t="shared" si="11"/>
        <v>0</v>
      </c>
      <c r="M62" s="304">
        <f t="shared" si="11"/>
        <v>4.9251767914060607E-2</v>
      </c>
      <c r="N62" s="304">
        <f t="shared" si="11"/>
        <v>4.8785337319552313E-2</v>
      </c>
      <c r="O62" s="304">
        <f t="shared" si="11"/>
        <v>4.9740932631369125E-2</v>
      </c>
      <c r="P62" s="304">
        <f t="shared" si="11"/>
        <v>4.6845503735105105E-2</v>
      </c>
      <c r="Q62" s="304">
        <f t="shared" si="11"/>
        <v>5.0332102667138681E-2</v>
      </c>
      <c r="R62" s="304">
        <f t="shared" si="11"/>
        <v>5.1514874719713638E-2</v>
      </c>
      <c r="S62" s="304">
        <f t="shared" si="11"/>
        <v>5.1548695460049337E-2</v>
      </c>
      <c r="T62" s="304">
        <f t="shared" si="11"/>
        <v>5.0879056267501874E-2</v>
      </c>
      <c r="U62" s="304">
        <f t="shared" si="11"/>
        <v>4.7961784881559492E-2</v>
      </c>
      <c r="V62" s="304">
        <f t="shared" si="11"/>
        <v>4.9238136540478365E-2</v>
      </c>
      <c r="W62" s="304">
        <f t="shared" si="11"/>
        <v>5.8538102835272846E-2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</v>
      </c>
      <c r="C69" s="324">
        <f>IF(C$5=0,0,C$5/WWP_fec!C$5)</f>
        <v>0</v>
      </c>
      <c r="D69" s="324">
        <f>IF(D$5=0,0,D$5/WWP_fec!D$5)</f>
        <v>0</v>
      </c>
      <c r="E69" s="324">
        <f>IF(E$5=0,0,E$5/WWP_fec!E$5)</f>
        <v>0</v>
      </c>
      <c r="F69" s="324">
        <f>IF(F$5=0,0,F$5/WWP_fec!F$5)</f>
        <v>0</v>
      </c>
      <c r="G69" s="324">
        <f>IF(G$5=0,0,G$5/WWP_fec!G$5)</f>
        <v>0</v>
      </c>
      <c r="H69" s="324">
        <f>IF(H$5=0,0,H$5/WWP_fec!H$5)</f>
        <v>0</v>
      </c>
      <c r="I69" s="324">
        <f>IF(I$5=0,0,I$5/WWP_fec!I$5)</f>
        <v>0</v>
      </c>
      <c r="J69" s="324">
        <f>IF(J$5=0,0,J$5/WWP_fec!J$5)</f>
        <v>0</v>
      </c>
      <c r="K69" s="324">
        <f>IF(K$5=0,0,K$5/WWP_fec!K$5)</f>
        <v>0</v>
      </c>
      <c r="L69" s="324">
        <f>IF(L$5=0,0,L$5/WWP_fec!L$5)</f>
        <v>0</v>
      </c>
      <c r="M69" s="324">
        <f>IF(M$5=0,0,M$5/WWP_fec!M$5)</f>
        <v>0.16685997181257653</v>
      </c>
      <c r="N69" s="324">
        <f>IF(N$5=0,0,N$5/WWP_fec!N$5)</f>
        <v>0.17056327350517914</v>
      </c>
      <c r="O69" s="324">
        <f>IF(O$5=0,0,O$5/WWP_fec!O$5)</f>
        <v>0.17946596827341579</v>
      </c>
      <c r="P69" s="324">
        <f>IF(P$5=0,0,P$5/WWP_fec!P$5)</f>
        <v>0.17101415749820223</v>
      </c>
      <c r="Q69" s="324">
        <f>IF(Q$5=0,0,Q$5/WWP_fec!Q$5)</f>
        <v>0.20051619750705371</v>
      </c>
      <c r="R69" s="324">
        <f>IF(R$5=0,0,R$5/WWP_fec!R$5)</f>
        <v>0.22199212463152682</v>
      </c>
      <c r="S69" s="324">
        <f>IF(S$5=0,0,S$5/WWP_fec!S$5)</f>
        <v>0.22929082412713134</v>
      </c>
      <c r="T69" s="324">
        <f>IF(T$5=0,0,T$5/WWP_fec!T$5)</f>
        <v>0.22186113579736974</v>
      </c>
      <c r="U69" s="324">
        <f>IF(U$5=0,0,U$5/WWP_fec!U$5)</f>
        <v>0.18226003980929462</v>
      </c>
      <c r="V69" s="324">
        <f>IF(V$5=0,0,V$5/WWP_fec!V$5)</f>
        <v>0.18079534630281985</v>
      </c>
      <c r="W69" s="324">
        <f>IF(W$5=0,0,W$5/WWP_fec!W$5)</f>
        <v>0.38799704978057287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</v>
      </c>
      <c r="C74" s="338">
        <f>IF(C$10=0,0,C$10/WWP_fec!C$10)</f>
        <v>0</v>
      </c>
      <c r="D74" s="338">
        <f>IF(D$10=0,0,D$10/WWP_fec!D$10)</f>
        <v>0</v>
      </c>
      <c r="E74" s="338">
        <f>IF(E$10=0,0,E$10/WWP_fec!E$10)</f>
        <v>0</v>
      </c>
      <c r="F74" s="338">
        <f>IF(F$10=0,0,F$10/WWP_fec!F$10)</f>
        <v>0</v>
      </c>
      <c r="G74" s="338">
        <f>IF(G$10=0,0,G$10/WWP_fec!G$10)</f>
        <v>0</v>
      </c>
      <c r="H74" s="338">
        <f>IF(H$10=0,0,H$10/WWP_fec!H$10)</f>
        <v>0</v>
      </c>
      <c r="I74" s="338">
        <f>IF(I$10=0,0,I$10/WWP_fec!I$10)</f>
        <v>0</v>
      </c>
      <c r="J74" s="338">
        <f>IF(J$10=0,0,J$10/WWP_fec!J$10)</f>
        <v>0</v>
      </c>
      <c r="K74" s="338">
        <f>IF(K$10=0,0,K$10/WWP_fec!K$10)</f>
        <v>0</v>
      </c>
      <c r="L74" s="338">
        <f>IF(L$10=0,0,L$10/WWP_fec!L$10)</f>
        <v>0</v>
      </c>
      <c r="M74" s="338">
        <f>IF(M$10=0,0,M$10/WWP_fec!M$10)</f>
        <v>7.9429930098678415E-3</v>
      </c>
      <c r="N74" s="338">
        <f>IF(N$10=0,0,N$10/WWP_fec!N$10)</f>
        <v>9.4531169389414065E-3</v>
      </c>
      <c r="O74" s="338">
        <f>IF(O$10=0,0,O$10/WWP_fec!O$10)</f>
        <v>1.0271437259660343E-2</v>
      </c>
      <c r="P74" s="338">
        <f>IF(P$10=0,0,P$10/WWP_fec!P$10)</f>
        <v>1.2987310293298047E-2</v>
      </c>
      <c r="Q74" s="338">
        <f>IF(Q$10=0,0,Q$10/WWP_fec!Q$10)</f>
        <v>1.4186003891013996E-2</v>
      </c>
      <c r="R74" s="338">
        <f>IF(R$10=0,0,R$10/WWP_fec!R$10)</f>
        <v>1.8653089739819124E-2</v>
      </c>
      <c r="S74" s="338">
        <f>IF(S$10=0,0,S$10/WWP_fec!S$10)</f>
        <v>2.2019806784507066E-2</v>
      </c>
      <c r="T74" s="338">
        <f>IF(T$10=0,0,T$10/WWP_fec!T$10)</f>
        <v>2.1616946987945408E-2</v>
      </c>
      <c r="U74" s="338">
        <f>IF(U$10=0,0,U$10/WWP_fec!U$10)</f>
        <v>1.3935077382776162E-2</v>
      </c>
      <c r="V74" s="338">
        <f>IF(V$10=0,0,V$10/WWP_fec!V$10)</f>
        <v>1.0424195738754001E-2</v>
      </c>
      <c r="W74" s="338">
        <f>IF(W$10=0,0,W$10/WWP_fec!W$10)</f>
        <v>6.3518530029367817E-2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0</v>
      </c>
      <c r="F75" s="351">
        <f>IF(F$16=0,0,F$16/WWP_fec!F$16)</f>
        <v>0</v>
      </c>
      <c r="G75" s="351">
        <f>IF(G$16=0,0,G$16/WWP_fec!G$16)</f>
        <v>0</v>
      </c>
      <c r="H75" s="351">
        <f>IF(H$16=0,0,H$16/WWP_fec!H$16)</f>
        <v>0</v>
      </c>
      <c r="I75" s="351">
        <f>IF(I$16=0,0,I$16/WWP_fec!I$16)</f>
        <v>0</v>
      </c>
      <c r="J75" s="351">
        <f>IF(J$16=0,0,J$16/WWP_fec!J$16)</f>
        <v>0</v>
      </c>
      <c r="K75" s="351">
        <f>IF(K$16=0,0,K$16/WWP_fec!K$16)</f>
        <v>0</v>
      </c>
      <c r="L75" s="351">
        <f>IF(L$16=0,0,L$16/WWP_fec!L$16)</f>
        <v>0</v>
      </c>
      <c r="M75" s="351">
        <f>IF(M$16=0,0,M$16/WWP_fec!M$16)</f>
        <v>0.33825043634491142</v>
      </c>
      <c r="N75" s="351">
        <f>IF(N$16=0,0,N$16/WWP_fec!N$16)</f>
        <v>0.32801185295164131</v>
      </c>
      <c r="O75" s="351">
        <f>IF(O$16=0,0,O$16/WWP_fec!O$16)</f>
        <v>0.35080809489045428</v>
      </c>
      <c r="P75" s="351">
        <f>IF(P$16=0,0,P$16/WWP_fec!P$16)</f>
        <v>0.28772083500175649</v>
      </c>
      <c r="Q75" s="351">
        <f>IF(Q$16=0,0,Q$16/WWP_fec!Q$16)</f>
        <v>0.3318670359354936</v>
      </c>
      <c r="R75" s="351">
        <f>IF(R$16=0,0,R$16/WWP_fec!R$16)</f>
        <v>0.35813856806264144</v>
      </c>
      <c r="S75" s="351">
        <f>IF(S$16=0,0,S$16/WWP_fec!S$16)</f>
        <v>0.35732923064003108</v>
      </c>
      <c r="T75" s="351">
        <f>IF(T$16=0,0,T$16/WWP_fec!T$16)</f>
        <v>0.33497069085244102</v>
      </c>
      <c r="U75" s="351">
        <f>IF(U$16=0,0,U$16/WWP_fec!U$16)</f>
        <v>0.27805269857305975</v>
      </c>
      <c r="V75" s="351">
        <f>IF(V$16=0,0,V$16/WWP_fec!V$16)</f>
        <v>0.30473243955575036</v>
      </c>
      <c r="W75" s="351">
        <f>IF(W$16=0,0,W$16/WWP_fec!W$16)</f>
        <v>0.6900360500348045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</v>
      </c>
      <c r="C77" s="351">
        <f>IF(C$28=0,0,C$28/WWP_fec!C$28)</f>
        <v>0</v>
      </c>
      <c r="D77" s="351">
        <f>IF(D$28=0,0,D$28/WWP_fec!D$28)</f>
        <v>0</v>
      </c>
      <c r="E77" s="351">
        <f>IF(E$28=0,0,E$28/WWP_fec!E$28)</f>
        <v>0</v>
      </c>
      <c r="F77" s="351">
        <f>IF(F$28=0,0,F$28/WWP_fec!F$28)</f>
        <v>0</v>
      </c>
      <c r="G77" s="351">
        <f>IF(G$28=0,0,G$28/WWP_fec!G$28)</f>
        <v>0</v>
      </c>
      <c r="H77" s="351">
        <f>IF(H$28=0,0,H$28/WWP_fec!H$28)</f>
        <v>0</v>
      </c>
      <c r="I77" s="351">
        <f>IF(I$28=0,0,I$28/WWP_fec!I$28)</f>
        <v>0</v>
      </c>
      <c r="J77" s="351">
        <f>IF(J$28=0,0,J$28/WWP_fec!J$28)</f>
        <v>0</v>
      </c>
      <c r="K77" s="351">
        <f>IF(K$28=0,0,K$28/WWP_fec!K$28)</f>
        <v>0</v>
      </c>
      <c r="L77" s="351">
        <f>IF(L$28=0,0,L$28/WWP_fec!L$28)</f>
        <v>0</v>
      </c>
      <c r="M77" s="351">
        <f>IF(M$28=0,0,M$28/WWP_fec!M$28)</f>
        <v>1.0816704346537729</v>
      </c>
      <c r="N77" s="351">
        <f>IF(N$28=0,0,N$28/WWP_fec!N$28)</f>
        <v>1.0891399705989329</v>
      </c>
      <c r="O77" s="351">
        <f>IF(O$28=0,0,O$28/WWP_fec!O$28)</f>
        <v>1.1046372783759408</v>
      </c>
      <c r="P77" s="351">
        <f>IF(P$28=0,0,P$28/WWP_fec!P$28)</f>
        <v>1.090087114727144</v>
      </c>
      <c r="Q77" s="351">
        <f>IF(Q$28=0,0,Q$28/WWP_fec!Q$28)</f>
        <v>1.1030638803933381</v>
      </c>
      <c r="R77" s="351">
        <f>IF(R$28=0,0,R$28/WWP_fec!R$28)</f>
        <v>1.1297884740214159</v>
      </c>
      <c r="S77" s="351">
        <f>IF(S$28=0,0,S$28/WWP_fec!S$28)</f>
        <v>1.1365429097368593</v>
      </c>
      <c r="T77" s="351">
        <f>IF(T$28=0,0,T$28/WWP_fec!T$28)</f>
        <v>1.1196857079866052</v>
      </c>
      <c r="U77" s="351">
        <f>IF(U$28=0,0,U$28/WWP_fec!U$28)</f>
        <v>1.0693927545606297</v>
      </c>
      <c r="V77" s="351">
        <f>IF(V$28=0,0,V$28/WWP_fec!V$28)</f>
        <v>1.0700735185999475</v>
      </c>
      <c r="W77" s="351">
        <f>IF(W$28=0,0,W$28/WWP_fec!W$28)</f>
        <v>1.3590239564251114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IT: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109545.3100158983</v>
      </c>
      <c r="C3" s="205">
        <v>112894.6326637465</v>
      </c>
      <c r="D3" s="205">
        <v>117038.78808881409</v>
      </c>
      <c r="E3" s="205">
        <v>116541.13681996371</v>
      </c>
      <c r="F3" s="205">
        <v>120712.7578750511</v>
      </c>
      <c r="G3" s="205">
        <v>124331.872820701</v>
      </c>
      <c r="H3" s="205">
        <v>127851.00318939579</v>
      </c>
      <c r="I3" s="205">
        <v>129854.93667258239</v>
      </c>
      <c r="J3" s="205">
        <v>128777.2836641746</v>
      </c>
      <c r="K3" s="205">
        <v>117578.8808759278</v>
      </c>
      <c r="L3" s="205">
        <v>114598.23546153111</v>
      </c>
      <c r="M3" s="205">
        <v>115199.6882307093</v>
      </c>
      <c r="N3" s="205">
        <v>108513.60652537931</v>
      </c>
      <c r="O3" s="205">
        <v>102081.22136784261</v>
      </c>
      <c r="P3" s="205">
        <v>95628.359638949114</v>
      </c>
      <c r="Q3" s="205">
        <v>93814.700000000012</v>
      </c>
      <c r="R3" s="205">
        <v>94399.520606967053</v>
      </c>
      <c r="S3" s="205">
        <v>95633.423180593003</v>
      </c>
      <c r="T3" s="205">
        <v>96858.97498272825</v>
      </c>
      <c r="U3" s="205">
        <v>97473.546121866282</v>
      </c>
      <c r="V3" s="205">
        <v>89989.10314113801</v>
      </c>
      <c r="W3" s="205">
        <v>113152.01759580411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41053.545348677857</v>
      </c>
      <c r="C5" s="205">
        <v>40345.649238769547</v>
      </c>
      <c r="D5" s="205">
        <v>39884.083094988069</v>
      </c>
      <c r="E5" s="205">
        <v>62238.347557852307</v>
      </c>
      <c r="F5" s="205">
        <v>53412.577500866108</v>
      </c>
      <c r="G5" s="205">
        <v>47996.381385168039</v>
      </c>
      <c r="H5" s="205">
        <v>53946.569359899768</v>
      </c>
      <c r="I5" s="205">
        <v>52570.73019667362</v>
      </c>
      <c r="J5" s="205">
        <v>55741.975508287163</v>
      </c>
      <c r="K5" s="205">
        <v>55342.551959004268</v>
      </c>
      <c r="L5" s="205">
        <v>56893.309550000718</v>
      </c>
      <c r="M5" s="205">
        <v>70861.320444052209</v>
      </c>
      <c r="N5" s="205">
        <v>62249.715219057201</v>
      </c>
      <c r="O5" s="205">
        <v>60434.053039897481</v>
      </c>
      <c r="P5" s="205">
        <v>61131.930487753591</v>
      </c>
      <c r="Q5" s="205">
        <v>63340.209253292349</v>
      </c>
      <c r="R5" s="205">
        <v>65485.735993983108</v>
      </c>
      <c r="S5" s="205">
        <v>67207.478498343538</v>
      </c>
      <c r="T5" s="205">
        <v>64043.201277046763</v>
      </c>
      <c r="U5" s="205">
        <v>77346.252135528412</v>
      </c>
      <c r="V5" s="205">
        <v>76895.081630159097</v>
      </c>
      <c r="W5" s="205">
        <v>110930.5004346065</v>
      </c>
      <c r="DA5" s="112" t="s">
        <v>3027</v>
      </c>
    </row>
    <row r="6" spans="1:105" ht="12" customHeight="1" x14ac:dyDescent="0.25">
      <c r="A6" s="154" t="s">
        <v>2114</v>
      </c>
      <c r="B6" s="340">
        <v>51316.931685847318</v>
      </c>
      <c r="C6" s="340">
        <v>48751.085101554963</v>
      </c>
      <c r="D6" s="340">
        <v>48848.482401969399</v>
      </c>
      <c r="E6" s="340">
        <v>70154.433479623898</v>
      </c>
      <c r="F6" s="340">
        <v>67912.451358658669</v>
      </c>
      <c r="G6" s="340">
        <v>65832.401469357021</v>
      </c>
      <c r="H6" s="340">
        <v>67714.35503795027</v>
      </c>
      <c r="I6" s="340">
        <v>67293.093274208688</v>
      </c>
      <c r="J6" s="340">
        <v>66123.403563518848</v>
      </c>
      <c r="K6" s="340">
        <v>66123.403563518848</v>
      </c>
      <c r="L6" s="340">
        <v>63557.55697922648</v>
      </c>
      <c r="M6" s="340">
        <v>78148.388959340329</v>
      </c>
      <c r="N6" s="340">
        <v>78148.388959340329</v>
      </c>
      <c r="O6" s="340">
        <v>75582.542375047939</v>
      </c>
      <c r="P6" s="340">
        <v>75679.939675462403</v>
      </c>
      <c r="Q6" s="340">
        <v>77011.561617815809</v>
      </c>
      <c r="R6" s="340">
        <v>77108.95891823023</v>
      </c>
      <c r="S6" s="340">
        <v>75874.734276291289</v>
      </c>
      <c r="T6" s="340">
        <v>75874.734276291289</v>
      </c>
      <c r="U6" s="340">
        <v>85293.485173179564</v>
      </c>
      <c r="V6" s="340">
        <v>84059.260531240609</v>
      </c>
      <c r="W6" s="340">
        <v>118891.276724209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2663.243884706812</v>
      </c>
      <c r="E7" s="342">
        <v>21305.951077654488</v>
      </c>
      <c r="F7" s="342">
        <v>323.8644633271453</v>
      </c>
      <c r="G7" s="342">
        <v>485.79669499071792</v>
      </c>
      <c r="H7" s="342">
        <v>1881.953568593251</v>
      </c>
      <c r="I7" s="342">
        <v>2144.584820550775</v>
      </c>
      <c r="J7" s="342">
        <v>1396.1568736025331</v>
      </c>
      <c r="K7" s="342">
        <v>0</v>
      </c>
      <c r="L7" s="342">
        <v>0</v>
      </c>
      <c r="M7" s="342">
        <v>17156.6785644062</v>
      </c>
      <c r="N7" s="342">
        <v>0</v>
      </c>
      <c r="O7" s="342">
        <v>0</v>
      </c>
      <c r="P7" s="342">
        <v>2663.243884706812</v>
      </c>
      <c r="Q7" s="342">
        <v>1331.621942353406</v>
      </c>
      <c r="R7" s="342">
        <v>2663.243884706812</v>
      </c>
      <c r="S7" s="342">
        <v>1331.621942353406</v>
      </c>
      <c r="T7" s="342">
        <v>0</v>
      </c>
      <c r="U7" s="342">
        <v>11984.59748118065</v>
      </c>
      <c r="V7" s="342">
        <v>1331.621942353406</v>
      </c>
      <c r="W7" s="342">
        <v>34832.01619296844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2565.8465842923542</v>
      </c>
      <c r="D8" s="344">
        <f t="shared" si="0"/>
        <v>2565.8465842923761</v>
      </c>
      <c r="E8" s="344">
        <f t="shared" si="0"/>
        <v>0</v>
      </c>
      <c r="F8" s="344">
        <f t="shared" si="0"/>
        <v>2565.8465842923761</v>
      </c>
      <c r="G8" s="344">
        <f t="shared" si="0"/>
        <v>2565.8465842923615</v>
      </c>
      <c r="H8" s="344">
        <f t="shared" si="0"/>
        <v>0</v>
      </c>
      <c r="I8" s="344">
        <f t="shared" si="0"/>
        <v>2565.8465842923615</v>
      </c>
      <c r="J8" s="344">
        <f t="shared" si="0"/>
        <v>2565.8465842923761</v>
      </c>
      <c r="K8" s="344">
        <f t="shared" si="0"/>
        <v>0</v>
      </c>
      <c r="L8" s="344">
        <f t="shared" si="0"/>
        <v>2565.8465842923688</v>
      </c>
      <c r="M8" s="344">
        <f t="shared" si="0"/>
        <v>2565.846584292347</v>
      </c>
      <c r="N8" s="344">
        <f t="shared" si="0"/>
        <v>0</v>
      </c>
      <c r="O8" s="344">
        <f t="shared" si="0"/>
        <v>2565.8465842923906</v>
      </c>
      <c r="P8" s="344">
        <f t="shared" si="0"/>
        <v>2565.846584292347</v>
      </c>
      <c r="Q8" s="344">
        <f t="shared" si="0"/>
        <v>0</v>
      </c>
      <c r="R8" s="344">
        <f t="shared" si="0"/>
        <v>2565.8465842923906</v>
      </c>
      <c r="S8" s="344">
        <f t="shared" si="0"/>
        <v>2565.846584292347</v>
      </c>
      <c r="T8" s="344">
        <f t="shared" si="0"/>
        <v>0</v>
      </c>
      <c r="U8" s="344">
        <f t="shared" si="0"/>
        <v>2565.8465842923761</v>
      </c>
      <c r="V8" s="344">
        <f t="shared" si="0"/>
        <v>2565.8465842923615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10263.386337169461</v>
      </c>
      <c r="C9" s="345">
        <f t="shared" si="1"/>
        <v>8405.4358627854162</v>
      </c>
      <c r="D9" s="345">
        <f t="shared" si="1"/>
        <v>8964.3993069813296</v>
      </c>
      <c r="E9" s="345">
        <f t="shared" si="1"/>
        <v>7916.0859217715915</v>
      </c>
      <c r="F9" s="345">
        <f t="shared" si="1"/>
        <v>14499.873857792561</v>
      </c>
      <c r="G9" s="345">
        <f t="shared" si="1"/>
        <v>17836.020084188982</v>
      </c>
      <c r="H9" s="345">
        <f t="shared" si="1"/>
        <v>13767.785678050503</v>
      </c>
      <c r="I9" s="345">
        <f t="shared" si="1"/>
        <v>14722.363077535068</v>
      </c>
      <c r="J9" s="345">
        <f t="shared" si="1"/>
        <v>10381.428055231685</v>
      </c>
      <c r="K9" s="345">
        <f t="shared" si="1"/>
        <v>10780.851604514581</v>
      </c>
      <c r="L9" s="345">
        <f t="shared" si="1"/>
        <v>6664.2474292257612</v>
      </c>
      <c r="M9" s="345">
        <f t="shared" si="1"/>
        <v>7287.0685152881197</v>
      </c>
      <c r="N9" s="345">
        <f t="shared" si="1"/>
        <v>15898.673740283128</v>
      </c>
      <c r="O9" s="345">
        <f t="shared" si="1"/>
        <v>15148.489335150458</v>
      </c>
      <c r="P9" s="345">
        <f t="shared" si="1"/>
        <v>14548.009187708813</v>
      </c>
      <c r="Q9" s="345">
        <f t="shared" si="1"/>
        <v>13671.35236452346</v>
      </c>
      <c r="R9" s="345">
        <f t="shared" si="1"/>
        <v>11623.222924247122</v>
      </c>
      <c r="S9" s="345">
        <f t="shared" si="1"/>
        <v>8667.2557779477502</v>
      </c>
      <c r="T9" s="345">
        <f t="shared" si="1"/>
        <v>11831.532999244526</v>
      </c>
      <c r="U9" s="345">
        <f t="shared" si="1"/>
        <v>7947.2330376511527</v>
      </c>
      <c r="V9" s="345">
        <f t="shared" si="1"/>
        <v>7164.1789010815119</v>
      </c>
      <c r="W9" s="345">
        <f t="shared" si="1"/>
        <v>7960.7762896025088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2997.2147033534052</v>
      </c>
      <c r="C12" s="212">
        <v>3151.4778159931279</v>
      </c>
      <c r="D12" s="212">
        <v>3276.5304385210652</v>
      </c>
      <c r="E12" s="212">
        <v>3360.3013757523622</v>
      </c>
      <c r="F12" s="212">
        <v>2666.0503009458298</v>
      </c>
      <c r="G12" s="212">
        <v>2778.100257953563</v>
      </c>
      <c r="H12" s="212">
        <v>2884.637489251938</v>
      </c>
      <c r="I12" s="212">
        <v>2800.5779879621609</v>
      </c>
      <c r="J12" s="212">
        <v>2918.4628546861591</v>
      </c>
      <c r="K12" s="212">
        <v>2582.373344797933</v>
      </c>
      <c r="L12" s="212">
        <v>2943.180997420463</v>
      </c>
      <c r="M12" s="212">
        <v>2286.194754944107</v>
      </c>
      <c r="N12" s="212">
        <v>2136.2591573516811</v>
      </c>
      <c r="O12" s="212">
        <v>2064.968357695614</v>
      </c>
      <c r="P12" s="212">
        <v>2029.407050730865</v>
      </c>
      <c r="Q12" s="212">
        <v>2020.838693035251</v>
      </c>
      <c r="R12" s="212">
        <v>2091.1269131556278</v>
      </c>
      <c r="S12" s="212">
        <v>2077.7286328460891</v>
      </c>
      <c r="T12" s="212">
        <v>2016.7844368013721</v>
      </c>
      <c r="U12" s="212">
        <v>2559.241530524509</v>
      </c>
      <c r="V12" s="212">
        <v>2406.291143594146</v>
      </c>
      <c r="W12" s="212">
        <v>3156.5358728170581</v>
      </c>
      <c r="DA12" s="109" t="s">
        <v>3031</v>
      </c>
    </row>
    <row r="13" spans="1:105" ht="12" customHeight="1" x14ac:dyDescent="0.25">
      <c r="A13" s="24" t="s">
        <v>30</v>
      </c>
      <c r="B13" s="215">
        <v>47.711521926053322</v>
      </c>
      <c r="C13" s="215">
        <v>46.075236457437668</v>
      </c>
      <c r="D13" s="215">
        <v>46.985210662080817</v>
      </c>
      <c r="E13" s="215">
        <v>13.160447119518491</v>
      </c>
      <c r="F13" s="215">
        <v>9.0044711951848662</v>
      </c>
      <c r="G13" s="215">
        <v>10.38976784178848</v>
      </c>
      <c r="H13" s="215">
        <v>9.6971625107480648</v>
      </c>
      <c r="I13" s="215">
        <v>10.38976784178848</v>
      </c>
      <c r="J13" s="215">
        <v>7.6191745485812552</v>
      </c>
      <c r="K13" s="215">
        <v>2.07798796216681</v>
      </c>
      <c r="L13" s="215">
        <v>1.385296646603611</v>
      </c>
      <c r="M13" s="215">
        <v>2.07798796216681</v>
      </c>
      <c r="N13" s="215">
        <v>2.7705932932072228</v>
      </c>
      <c r="O13" s="215">
        <v>2.7705932932072228</v>
      </c>
      <c r="P13" s="215">
        <v>2.0328460877042129</v>
      </c>
      <c r="Q13" s="215">
        <v>0.67764402407566637</v>
      </c>
      <c r="R13" s="215">
        <v>56.67093723129836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489.31401547721418</v>
      </c>
      <c r="C14" s="206">
        <f t="shared" si="2"/>
        <v>633.56251074806539</v>
      </c>
      <c r="D14" s="206">
        <f t="shared" si="2"/>
        <v>669.56147893379182</v>
      </c>
      <c r="E14" s="206">
        <f t="shared" si="2"/>
        <v>696.38374892519334</v>
      </c>
      <c r="F14" s="206">
        <f t="shared" si="2"/>
        <v>224.07558039552876</v>
      </c>
      <c r="G14" s="206">
        <f t="shared" si="2"/>
        <v>173.35434221840066</v>
      </c>
      <c r="H14" s="206">
        <f t="shared" si="2"/>
        <v>165.50584694754937</v>
      </c>
      <c r="I14" s="206">
        <f t="shared" si="2"/>
        <v>262.67317282889076</v>
      </c>
      <c r="J14" s="206">
        <f t="shared" si="2"/>
        <v>228.37489251934656</v>
      </c>
      <c r="K14" s="206">
        <f t="shared" si="2"/>
        <v>174.54393809114362</v>
      </c>
      <c r="L14" s="206">
        <f t="shared" si="2"/>
        <v>136.42880481513328</v>
      </c>
      <c r="M14" s="206">
        <f t="shared" si="2"/>
        <v>96.44127257093723</v>
      </c>
      <c r="N14" s="206">
        <f t="shared" si="2"/>
        <v>71.066294067067929</v>
      </c>
      <c r="O14" s="206">
        <f t="shared" si="2"/>
        <v>98.232502149613069</v>
      </c>
      <c r="P14" s="206">
        <f t="shared" si="2"/>
        <v>90.078417884780734</v>
      </c>
      <c r="Q14" s="206">
        <f t="shared" si="2"/>
        <v>81.475064488392064</v>
      </c>
      <c r="R14" s="206">
        <f t="shared" si="2"/>
        <v>89.61977644024077</v>
      </c>
      <c r="S14" s="206">
        <f t="shared" si="2"/>
        <v>88.647119518486676</v>
      </c>
      <c r="T14" s="206">
        <f t="shared" si="2"/>
        <v>77.887704213241619</v>
      </c>
      <c r="U14" s="206">
        <f t="shared" si="2"/>
        <v>68.940928632846067</v>
      </c>
      <c r="V14" s="206">
        <f t="shared" si="2"/>
        <v>36.03774720550301</v>
      </c>
      <c r="W14" s="206">
        <f t="shared" si="2"/>
        <v>60.398710232158209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26.368529664660361</v>
      </c>
      <c r="C16" s="206">
        <v>26.368529664660361</v>
      </c>
      <c r="D16" s="206">
        <v>23.072484952708511</v>
      </c>
      <c r="E16" s="206">
        <v>26.368529664660361</v>
      </c>
      <c r="F16" s="206">
        <v>19.77644024075666</v>
      </c>
      <c r="G16" s="206">
        <v>21.973774720550299</v>
      </c>
      <c r="H16" s="206">
        <v>23.072484952708511</v>
      </c>
      <c r="I16" s="206">
        <v>9.8882201203783318</v>
      </c>
      <c r="J16" s="206">
        <v>3.2960447119518479</v>
      </c>
      <c r="K16" s="206">
        <v>4.3948409286328447</v>
      </c>
      <c r="L16" s="206">
        <v>12.085554600171969</v>
      </c>
      <c r="M16" s="206">
        <v>8.7895958727429058</v>
      </c>
      <c r="N16" s="206">
        <v>8.7895958727429058</v>
      </c>
      <c r="O16" s="206">
        <v>7.6908856405846926</v>
      </c>
      <c r="P16" s="206">
        <v>3.2961306964746342</v>
      </c>
      <c r="Q16" s="206">
        <v>6.5921754084264812</v>
      </c>
      <c r="R16" s="206">
        <v>5.4934651762682707</v>
      </c>
      <c r="S16" s="206">
        <v>5.4934651762682707</v>
      </c>
      <c r="T16" s="206">
        <v>4.3948409286328456</v>
      </c>
      <c r="U16" s="206">
        <v>4.5858985382631117</v>
      </c>
      <c r="V16" s="206">
        <v>3.8257093723129829</v>
      </c>
      <c r="W16" s="206">
        <v>3.7509028374892521</v>
      </c>
      <c r="DA16" s="71" t="s">
        <v>3034</v>
      </c>
    </row>
    <row r="17" spans="1:105" ht="12" customHeight="1" x14ac:dyDescent="0.25">
      <c r="A17" s="18" t="s">
        <v>69</v>
      </c>
      <c r="B17" s="206">
        <v>148.552622527945</v>
      </c>
      <c r="C17" s="206">
        <v>117.0105760963027</v>
      </c>
      <c r="D17" s="206">
        <v>119.04557179707651</v>
      </c>
      <c r="E17" s="206">
        <v>144.48263112639731</v>
      </c>
      <c r="F17" s="206">
        <v>138.37773000859841</v>
      </c>
      <c r="G17" s="206">
        <v>132.27291487532241</v>
      </c>
      <c r="H17" s="206">
        <v>110.90576096302659</v>
      </c>
      <c r="I17" s="206">
        <v>87.503611349956998</v>
      </c>
      <c r="J17" s="206">
        <v>87.503611349956998</v>
      </c>
      <c r="K17" s="206">
        <v>64.101461736887359</v>
      </c>
      <c r="L17" s="206">
        <v>111.9232158211522</v>
      </c>
      <c r="M17" s="206">
        <v>74.276354256233873</v>
      </c>
      <c r="N17" s="206">
        <v>49.856663800515911</v>
      </c>
      <c r="O17" s="206">
        <v>59.014015477214102</v>
      </c>
      <c r="P17" s="206">
        <v>60.031556319862418</v>
      </c>
      <c r="Q17" s="206">
        <v>52.909114359415291</v>
      </c>
      <c r="R17" s="206">
        <v>47.821754084264839</v>
      </c>
      <c r="S17" s="206">
        <v>59.014015477214102</v>
      </c>
      <c r="T17" s="206">
        <v>45.786672398968193</v>
      </c>
      <c r="U17" s="206">
        <v>43.569733447979353</v>
      </c>
      <c r="V17" s="206">
        <v>14.09415305245056</v>
      </c>
      <c r="W17" s="206">
        <v>37.758899398108341</v>
      </c>
      <c r="DA17" s="71" t="s">
        <v>3035</v>
      </c>
    </row>
    <row r="18" spans="1:105" ht="12" customHeight="1" x14ac:dyDescent="0.25">
      <c r="A18" s="18" t="s">
        <v>70</v>
      </c>
      <c r="B18" s="206">
        <v>313.36586414445401</v>
      </c>
      <c r="C18" s="206">
        <v>489.15640584694751</v>
      </c>
      <c r="D18" s="206">
        <v>526.41642304385198</v>
      </c>
      <c r="E18" s="206">
        <v>524.50558899398095</v>
      </c>
      <c r="F18" s="206">
        <v>65.921410146173685</v>
      </c>
      <c r="G18" s="206">
        <v>19.10765262252794</v>
      </c>
      <c r="H18" s="206">
        <v>31.527601031814271</v>
      </c>
      <c r="I18" s="206">
        <v>165.28134135855541</v>
      </c>
      <c r="J18" s="206">
        <v>137.57523645743771</v>
      </c>
      <c r="K18" s="206">
        <v>106.0476354256234</v>
      </c>
      <c r="L18" s="206">
        <v>12.420034393809109</v>
      </c>
      <c r="M18" s="206">
        <v>13.375322441960449</v>
      </c>
      <c r="N18" s="206">
        <v>12.420034393809109</v>
      </c>
      <c r="O18" s="206">
        <v>31.527601031814271</v>
      </c>
      <c r="P18" s="206">
        <v>26.750730868443679</v>
      </c>
      <c r="Q18" s="206">
        <v>21.973774720550299</v>
      </c>
      <c r="R18" s="206">
        <v>36.304557179707651</v>
      </c>
      <c r="S18" s="206">
        <v>24.139638865004301</v>
      </c>
      <c r="T18" s="206">
        <v>27.706190885640581</v>
      </c>
      <c r="U18" s="206">
        <v>20.785296646603609</v>
      </c>
      <c r="V18" s="206">
        <v>18.11788478073947</v>
      </c>
      <c r="W18" s="206">
        <v>18.888907996560619</v>
      </c>
      <c r="DA18" s="71" t="s">
        <v>3036</v>
      </c>
    </row>
    <row r="19" spans="1:105" ht="12" customHeight="1" x14ac:dyDescent="0.25">
      <c r="A19" s="18" t="s">
        <v>34</v>
      </c>
      <c r="B19" s="206">
        <v>1.026999140154772</v>
      </c>
      <c r="C19" s="206">
        <v>1.026999140154772</v>
      </c>
      <c r="D19" s="206">
        <v>1.026999140154772</v>
      </c>
      <c r="E19" s="206">
        <v>1.026999140154772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833.79191745485809</v>
      </c>
      <c r="C20" s="206">
        <f t="shared" si="3"/>
        <v>835.3826311263972</v>
      </c>
      <c r="D20" s="206">
        <f t="shared" si="3"/>
        <v>862.38177128116934</v>
      </c>
      <c r="E20" s="206">
        <f t="shared" si="3"/>
        <v>887.89767841788478</v>
      </c>
      <c r="F20" s="206">
        <f t="shared" si="3"/>
        <v>223.4737747205503</v>
      </c>
      <c r="G20" s="206">
        <f t="shared" si="3"/>
        <v>364.76784178847799</v>
      </c>
      <c r="H20" s="206">
        <f t="shared" si="3"/>
        <v>301.03181427343083</v>
      </c>
      <c r="I20" s="206">
        <f t="shared" si="3"/>
        <v>122.2699914015477</v>
      </c>
      <c r="J20" s="206">
        <f t="shared" si="3"/>
        <v>89.122957867583807</v>
      </c>
      <c r="K20" s="206">
        <f t="shared" si="3"/>
        <v>72.742906276870158</v>
      </c>
      <c r="L20" s="206">
        <f t="shared" si="3"/>
        <v>79.514187446259669</v>
      </c>
      <c r="M20" s="206">
        <f t="shared" si="3"/>
        <v>331.90025795356843</v>
      </c>
      <c r="N20" s="206">
        <f t="shared" si="3"/>
        <v>280.15907136715379</v>
      </c>
      <c r="O20" s="206">
        <f t="shared" si="3"/>
        <v>270.01289767841791</v>
      </c>
      <c r="P20" s="206">
        <f t="shared" si="3"/>
        <v>264.29492691315562</v>
      </c>
      <c r="Q20" s="206">
        <f t="shared" si="3"/>
        <v>261.8873602751504</v>
      </c>
      <c r="R20" s="206">
        <f t="shared" si="3"/>
        <v>272.22699914015482</v>
      </c>
      <c r="S20" s="206">
        <f t="shared" si="3"/>
        <v>281.68693035253648</v>
      </c>
      <c r="T20" s="206">
        <f t="shared" si="3"/>
        <v>266.40868443680142</v>
      </c>
      <c r="U20" s="206">
        <f t="shared" si="3"/>
        <v>266.37033533963893</v>
      </c>
      <c r="V20" s="206">
        <f t="shared" si="3"/>
        <v>260.497592433362</v>
      </c>
      <c r="W20" s="206">
        <f t="shared" si="3"/>
        <v>1057.498968185726</v>
      </c>
      <c r="DA20" s="71"/>
    </row>
    <row r="21" spans="1:105" ht="12" customHeight="1" x14ac:dyDescent="0.25">
      <c r="A21" s="18" t="s">
        <v>72</v>
      </c>
      <c r="B21" s="206">
        <v>833.79191745485809</v>
      </c>
      <c r="C21" s="206">
        <v>835.3826311263972</v>
      </c>
      <c r="D21" s="206">
        <v>862.38177128116934</v>
      </c>
      <c r="E21" s="206">
        <v>887.89767841788478</v>
      </c>
      <c r="F21" s="206">
        <v>223.4737747205503</v>
      </c>
      <c r="G21" s="206">
        <v>364.76784178847799</v>
      </c>
      <c r="H21" s="206">
        <v>301.03181427343083</v>
      </c>
      <c r="I21" s="206">
        <v>122.2699914015477</v>
      </c>
      <c r="J21" s="206">
        <v>89.122957867583807</v>
      </c>
      <c r="K21" s="206">
        <v>72.742906276870158</v>
      </c>
      <c r="L21" s="206">
        <v>79.514187446259669</v>
      </c>
      <c r="M21" s="206">
        <v>331.90025795356843</v>
      </c>
      <c r="N21" s="206">
        <v>280.15907136715379</v>
      </c>
      <c r="O21" s="206">
        <v>270.01289767841791</v>
      </c>
      <c r="P21" s="206">
        <v>264.29492691315562</v>
      </c>
      <c r="Q21" s="206">
        <v>261.8873602751504</v>
      </c>
      <c r="R21" s="206">
        <v>272.22699914015482</v>
      </c>
      <c r="S21" s="206">
        <v>281.68693035253648</v>
      </c>
      <c r="T21" s="206">
        <v>266.40868443680142</v>
      </c>
      <c r="U21" s="206">
        <v>266.37033533963893</v>
      </c>
      <c r="V21" s="206">
        <v>260.497592433362</v>
      </c>
      <c r="W21" s="206">
        <v>1057.498968185726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84.694754944110059</v>
      </c>
      <c r="C23" s="206">
        <f t="shared" si="4"/>
        <v>85.554600171969042</v>
      </c>
      <c r="D23" s="206">
        <f t="shared" si="4"/>
        <v>84.790283748925191</v>
      </c>
      <c r="E23" s="206">
        <f t="shared" si="4"/>
        <v>84.527601031814271</v>
      </c>
      <c r="F23" s="206">
        <f t="shared" si="4"/>
        <v>84.264832330180553</v>
      </c>
      <c r="G23" s="206">
        <f t="shared" si="4"/>
        <v>83.739380911435944</v>
      </c>
      <c r="H23" s="206">
        <f t="shared" si="4"/>
        <v>83.739380911435944</v>
      </c>
      <c r="I23" s="206">
        <f t="shared" si="4"/>
        <v>80.347721410146164</v>
      </c>
      <c r="J23" s="206">
        <f t="shared" si="4"/>
        <v>88.611865864144448</v>
      </c>
      <c r="K23" s="206">
        <f t="shared" si="4"/>
        <v>102.9664660361135</v>
      </c>
      <c r="L23" s="206">
        <f t="shared" si="4"/>
        <v>40.245571797076522</v>
      </c>
      <c r="M23" s="206">
        <f t="shared" si="4"/>
        <v>58.517282889079958</v>
      </c>
      <c r="N23" s="206">
        <f t="shared" si="4"/>
        <v>58.684436801375739</v>
      </c>
      <c r="O23" s="206">
        <f t="shared" si="4"/>
        <v>59.878675838349089</v>
      </c>
      <c r="P23" s="206">
        <f t="shared" si="4"/>
        <v>105.23551160791057</v>
      </c>
      <c r="Q23" s="206">
        <f t="shared" si="4"/>
        <v>86.056233877901974</v>
      </c>
      <c r="R23" s="206">
        <f t="shared" si="4"/>
        <v>95.012897678417872</v>
      </c>
      <c r="S23" s="206">
        <f t="shared" si="4"/>
        <v>79.388134135855552</v>
      </c>
      <c r="T23" s="206">
        <f t="shared" si="4"/>
        <v>62.803181427343063</v>
      </c>
      <c r="U23" s="206">
        <f t="shared" si="4"/>
        <v>107.35356835769559</v>
      </c>
      <c r="V23" s="206">
        <f t="shared" si="4"/>
        <v>114.76680997420459</v>
      </c>
      <c r="W23" s="206">
        <f t="shared" si="4"/>
        <v>53.597867657988743</v>
      </c>
      <c r="DA23" s="71"/>
    </row>
    <row r="24" spans="1:105" ht="12" customHeight="1" x14ac:dyDescent="0.25">
      <c r="A24" s="18" t="s">
        <v>73</v>
      </c>
      <c r="B24" s="206">
        <v>84.694754944110059</v>
      </c>
      <c r="C24" s="206">
        <v>85.554600171969042</v>
      </c>
      <c r="D24" s="206">
        <v>84.790283748925191</v>
      </c>
      <c r="E24" s="206">
        <v>84.527601031814271</v>
      </c>
      <c r="F24" s="206">
        <v>84.264832330180553</v>
      </c>
      <c r="G24" s="206">
        <v>83.739380911435944</v>
      </c>
      <c r="H24" s="206">
        <v>83.739380911435944</v>
      </c>
      <c r="I24" s="206">
        <v>80.347721410146164</v>
      </c>
      <c r="J24" s="206">
        <v>88.611865864144448</v>
      </c>
      <c r="K24" s="206">
        <v>102.9664660361135</v>
      </c>
      <c r="L24" s="206">
        <v>30.978331900257949</v>
      </c>
      <c r="M24" s="206">
        <v>48.939552880481507</v>
      </c>
      <c r="N24" s="206">
        <v>49.011177987962157</v>
      </c>
      <c r="O24" s="206">
        <v>49.130610490111778</v>
      </c>
      <c r="P24" s="206">
        <v>94.296388650042985</v>
      </c>
      <c r="Q24" s="206">
        <v>74.591573516766985</v>
      </c>
      <c r="R24" s="206">
        <v>82.664574376612194</v>
      </c>
      <c r="S24" s="206">
        <v>66.698968185726571</v>
      </c>
      <c r="T24" s="206">
        <v>50.788134135855543</v>
      </c>
      <c r="U24" s="206">
        <v>94.484264832330169</v>
      </c>
      <c r="V24" s="206">
        <v>103.1819432502149</v>
      </c>
      <c r="W24" s="206">
        <v>41.366895958727433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6.7116079105760953</v>
      </c>
      <c r="M27" s="206">
        <v>7.0220980223559746</v>
      </c>
      <c r="N27" s="206">
        <v>7.7625107480653481</v>
      </c>
      <c r="O27" s="206">
        <v>8.4073946689595864</v>
      </c>
      <c r="P27" s="206">
        <v>8.9805674978503873</v>
      </c>
      <c r="Q27" s="206">
        <v>9.5061049011177978</v>
      </c>
      <c r="R27" s="206">
        <v>10.007652622527941</v>
      </c>
      <c r="S27" s="206">
        <v>10.438607050730869</v>
      </c>
      <c r="T27" s="206">
        <v>10.921066208082539</v>
      </c>
      <c r="U27" s="206">
        <v>11.39733447979363</v>
      </c>
      <c r="V27" s="206">
        <v>10.18056749785039</v>
      </c>
      <c r="W27" s="206">
        <v>10.490111779879619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2.5556319862424761</v>
      </c>
      <c r="M28" s="206">
        <v>2.5556319862424761</v>
      </c>
      <c r="N28" s="206">
        <v>1.9107480653482369</v>
      </c>
      <c r="O28" s="206">
        <v>2.3406706792777299</v>
      </c>
      <c r="P28" s="206">
        <v>1.958555460017197</v>
      </c>
      <c r="Q28" s="206">
        <v>1.958555460017197</v>
      </c>
      <c r="R28" s="206">
        <v>2.3406706792777299</v>
      </c>
      <c r="S28" s="206">
        <v>2.2505588993981078</v>
      </c>
      <c r="T28" s="206">
        <v>1.093981083404987</v>
      </c>
      <c r="U28" s="206">
        <v>1.4719690455717971</v>
      </c>
      <c r="V28" s="206">
        <v>1.404299226139295</v>
      </c>
      <c r="W28" s="206">
        <v>1.3508168529664659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0.39004306641522157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433.74411006018909</v>
      </c>
      <c r="G30" s="206">
        <v>441.72166809974198</v>
      </c>
      <c r="H30" s="206">
        <v>562.84041272570937</v>
      </c>
      <c r="I30" s="206">
        <v>492.73912295786761</v>
      </c>
      <c r="J30" s="206">
        <v>738.43989681857261</v>
      </c>
      <c r="K30" s="206">
        <v>612.75915735167666</v>
      </c>
      <c r="L30" s="206">
        <v>1026.9656921754081</v>
      </c>
      <c r="M30" s="206">
        <v>152.2880481513327</v>
      </c>
      <c r="N30" s="206">
        <v>138.6260533104041</v>
      </c>
      <c r="O30" s="206">
        <v>129.86044711951851</v>
      </c>
      <c r="P30" s="206">
        <v>104.5667239896819</v>
      </c>
      <c r="Q30" s="206">
        <v>111.2067067927773</v>
      </c>
      <c r="R30" s="206">
        <v>106.57308684436801</v>
      </c>
      <c r="S30" s="206">
        <v>123.1893379191746</v>
      </c>
      <c r="T30" s="206">
        <v>112.021668099742</v>
      </c>
      <c r="U30" s="206">
        <v>383.79527085124681</v>
      </c>
      <c r="V30" s="206">
        <v>222.244196044712</v>
      </c>
      <c r="W30" s="206">
        <v>109.5368873602751</v>
      </c>
      <c r="DA30" s="71" t="s">
        <v>3046</v>
      </c>
    </row>
    <row r="31" spans="1:105" ht="12" customHeight="1" x14ac:dyDescent="0.25">
      <c r="A31" s="21" t="s">
        <v>38</v>
      </c>
      <c r="B31" s="209">
        <v>1541.7024935511611</v>
      </c>
      <c r="C31" s="209">
        <v>1550.9028374892521</v>
      </c>
      <c r="D31" s="209">
        <v>1612.8116938950991</v>
      </c>
      <c r="E31" s="209">
        <v>1678.3319002579531</v>
      </c>
      <c r="F31" s="209">
        <v>1691.487532244196</v>
      </c>
      <c r="G31" s="209">
        <v>1704.1272570937231</v>
      </c>
      <c r="H31" s="209">
        <v>1761.822871883061</v>
      </c>
      <c r="I31" s="209">
        <v>1832.158211521926</v>
      </c>
      <c r="J31" s="209">
        <v>1766.294067067927</v>
      </c>
      <c r="K31" s="209">
        <v>1617.282889079966</v>
      </c>
      <c r="L31" s="209">
        <v>1658.641444539983</v>
      </c>
      <c r="M31" s="209">
        <v>1644.9699054170251</v>
      </c>
      <c r="N31" s="209">
        <v>1584.952708512468</v>
      </c>
      <c r="O31" s="209">
        <v>1504.2132416165091</v>
      </c>
      <c r="P31" s="209">
        <v>1463.1986242476351</v>
      </c>
      <c r="Q31" s="209">
        <v>1479.535683576956</v>
      </c>
      <c r="R31" s="209">
        <v>1471.023215821152</v>
      </c>
      <c r="S31" s="209">
        <v>1504.8171109200341</v>
      </c>
      <c r="T31" s="209">
        <v>1497.6631986242469</v>
      </c>
      <c r="U31" s="209">
        <v>1732.781427343079</v>
      </c>
      <c r="V31" s="209">
        <v>1772.744797936371</v>
      </c>
      <c r="W31" s="209">
        <v>1875.503439380911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4093.967119669388</v>
      </c>
      <c r="C33" s="205">
        <f>OIS_emi!C5</f>
        <v>4562.930018123735</v>
      </c>
      <c r="D33" s="205">
        <f>OIS_emi!D5</f>
        <v>4748.8015307524774</v>
      </c>
      <c r="E33" s="205">
        <f>OIS_emi!E5</f>
        <v>4737.6313955661899</v>
      </c>
      <c r="F33" s="205">
        <f>OIS_emi!F5</f>
        <v>1632.675360567843</v>
      </c>
      <c r="G33" s="205">
        <f>OIS_emi!G5</f>
        <v>1807.183235744908</v>
      </c>
      <c r="H33" s="205">
        <f>OIS_emi!H5</f>
        <v>1631.176702803808</v>
      </c>
      <c r="I33" s="205">
        <f>OIS_emi!I5</f>
        <v>1540.8631411143699</v>
      </c>
      <c r="J33" s="205">
        <f>OIS_emi!J5</f>
        <v>1342.776200188438</v>
      </c>
      <c r="K33" s="205">
        <f>OIS_emi!K5</f>
        <v>1106.4844540524989</v>
      </c>
      <c r="L33" s="205">
        <f>OIS_emi!L5</f>
        <v>619.50962120808663</v>
      </c>
      <c r="M33" s="205">
        <f>OIS_emi!M5</f>
        <v>1097.0442583730101</v>
      </c>
      <c r="N33" s="205">
        <f>OIS_emi!N5</f>
        <v>923.97135480383508</v>
      </c>
      <c r="O33" s="205">
        <f>OIS_emi!O5</f>
        <v>1000.293909364917</v>
      </c>
      <c r="P33" s="205">
        <f>OIS_emi!P5</f>
        <v>1030.117507430238</v>
      </c>
      <c r="Q33" s="205">
        <f>OIS_emi!Q5</f>
        <v>1010.429508224538</v>
      </c>
      <c r="R33" s="205">
        <f>OIS_emi!R5</f>
        <v>1323.3959066466659</v>
      </c>
      <c r="S33" s="205">
        <f>OIS_emi!S5</f>
        <v>1114.839790926103</v>
      </c>
      <c r="T33" s="205">
        <f>OIS_emi!T5</f>
        <v>957.61592856472475</v>
      </c>
      <c r="U33" s="205">
        <f>OIS_emi!U5</f>
        <v>1034.391815645419</v>
      </c>
      <c r="V33" s="205">
        <f>OIS_emi!V5</f>
        <v>1040.1045728450181</v>
      </c>
      <c r="W33" s="205">
        <f>OIS_emi!W5</f>
        <v>2733.194525044702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27.360502269959525</v>
      </c>
      <c r="C35" s="286">
        <f t="shared" si="5"/>
        <v>27.915213873627778</v>
      </c>
      <c r="D35" s="286">
        <f t="shared" si="5"/>
        <v>27.9952526168905</v>
      </c>
      <c r="E35" s="286">
        <f t="shared" si="5"/>
        <v>28.833607320507419</v>
      </c>
      <c r="F35" s="286">
        <f t="shared" si="5"/>
        <v>22.085903328506827</v>
      </c>
      <c r="G35" s="286">
        <f t="shared" si="5"/>
        <v>22.344232375232227</v>
      </c>
      <c r="H35" s="286">
        <f t="shared" si="5"/>
        <v>22.56249397573124</v>
      </c>
      <c r="I35" s="286">
        <f t="shared" si="5"/>
        <v>21.566973576241988</v>
      </c>
      <c r="J35" s="286">
        <f t="shared" si="5"/>
        <v>22.662870124648123</v>
      </c>
      <c r="K35" s="286">
        <f t="shared" si="5"/>
        <v>21.96290120776807</v>
      </c>
      <c r="L35" s="286">
        <f t="shared" si="5"/>
        <v>25.682603100886698</v>
      </c>
      <c r="M35" s="286">
        <f t="shared" si="5"/>
        <v>19.845494289581467</v>
      </c>
      <c r="N35" s="286">
        <f t="shared" si="5"/>
        <v>19.686555684167129</v>
      </c>
      <c r="O35" s="286">
        <f t="shared" si="5"/>
        <v>20.228679967049413</v>
      </c>
      <c r="P35" s="286">
        <f t="shared" si="5"/>
        <v>21.22181179718045</v>
      </c>
      <c r="Q35" s="286">
        <f t="shared" si="5"/>
        <v>21.540746738360305</v>
      </c>
      <c r="R35" s="286">
        <f t="shared" si="5"/>
        <v>22.151880642085533</v>
      </c>
      <c r="S35" s="286">
        <f t="shared" si="5"/>
        <v>21.725967384044502</v>
      </c>
      <c r="T35" s="286">
        <f t="shared" si="5"/>
        <v>20.821864335865644</v>
      </c>
      <c r="U35" s="286">
        <f t="shared" si="5"/>
        <v>26.255754841675891</v>
      </c>
      <c r="V35" s="286">
        <f t="shared" si="5"/>
        <v>26.739805816490279</v>
      </c>
      <c r="W35" s="286">
        <f t="shared" si="5"/>
        <v>27.896417049253824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73.00745107145616</v>
      </c>
      <c r="C36" s="346">
        <f t="shared" si="6"/>
        <v>78.111961895627701</v>
      </c>
      <c r="D36" s="346">
        <f t="shared" si="6"/>
        <v>82.151329158493354</v>
      </c>
      <c r="E36" s="346">
        <f t="shared" si="6"/>
        <v>53.990851422089364</v>
      </c>
      <c r="F36" s="346">
        <f t="shared" si="6"/>
        <v>49.914279102194584</v>
      </c>
      <c r="G36" s="346">
        <f t="shared" si="6"/>
        <v>57.881452263233712</v>
      </c>
      <c r="H36" s="346">
        <f t="shared" si="6"/>
        <v>53.472121090913753</v>
      </c>
      <c r="I36" s="346">
        <f t="shared" si="6"/>
        <v>53.272571590404993</v>
      </c>
      <c r="J36" s="346">
        <f t="shared" si="6"/>
        <v>52.356645563311098</v>
      </c>
      <c r="K36" s="346">
        <f t="shared" si="6"/>
        <v>46.661623893145737</v>
      </c>
      <c r="L36" s="346">
        <f t="shared" si="6"/>
        <v>51.731583567551944</v>
      </c>
      <c r="M36" s="346">
        <f t="shared" si="6"/>
        <v>32.26294317714764</v>
      </c>
      <c r="N36" s="346">
        <f t="shared" si="6"/>
        <v>34.317573178193179</v>
      </c>
      <c r="O36" s="346">
        <f t="shared" si="6"/>
        <v>34.168953658169492</v>
      </c>
      <c r="P36" s="346">
        <f t="shared" si="6"/>
        <v>33.197169376769658</v>
      </c>
      <c r="Q36" s="346">
        <f t="shared" si="6"/>
        <v>31.904515581154481</v>
      </c>
      <c r="R36" s="346">
        <f t="shared" si="6"/>
        <v>31.932555714847009</v>
      </c>
      <c r="S36" s="346">
        <f t="shared" si="6"/>
        <v>30.915140387201088</v>
      </c>
      <c r="T36" s="346">
        <f t="shared" si="6"/>
        <v>31.490999771808603</v>
      </c>
      <c r="U36" s="346">
        <f t="shared" si="6"/>
        <v>33.08811299660816</v>
      </c>
      <c r="V36" s="346">
        <f t="shared" si="6"/>
        <v>31.293173667044684</v>
      </c>
      <c r="W36" s="346">
        <f t="shared" si="6"/>
        <v>28.455076470856053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27.306818535854482</v>
      </c>
      <c r="C37" s="346">
        <f>IF(OIS_ued!C$5=0,"",OIS_ued!C$5/C$5*1000)</f>
        <v>28.809657426861346</v>
      </c>
      <c r="D37" s="346">
        <f>IF(OIS_ued!D$5=0,"",OIS_ued!D$5/D$5*1000)</f>
        <v>30.298737259272261</v>
      </c>
      <c r="E37" s="346">
        <f>IF(OIS_ued!E$5=0,"",OIS_ued!E$5/E$5*1000)</f>
        <v>20.007622453700574</v>
      </c>
      <c r="F37" s="346">
        <f>IF(OIS_ued!F$5=0,"",OIS_ued!F$5/F$5*1000)</f>
        <v>20.280983160065915</v>
      </c>
      <c r="G37" s="346">
        <f>IF(OIS_ued!G$5=0,"",OIS_ued!G$5/G$5*1000)</f>
        <v>23.319462893234267</v>
      </c>
      <c r="H37" s="346">
        <f>IF(OIS_ued!H$5=0,"",OIS_ued!H$5/H$5*1000)</f>
        <v>21.681024230221304</v>
      </c>
      <c r="I37" s="346">
        <f>IF(OIS_ued!I$5=0,"",OIS_ued!I$5/I$5*1000)</f>
        <v>21.844792186472031</v>
      </c>
      <c r="J37" s="346">
        <f>IF(OIS_ued!J$5=0,"",OIS_ued!J$5/J$5*1000)</f>
        <v>21.413045184604886</v>
      </c>
      <c r="K37" s="346">
        <f>IF(OIS_ued!K$5=0,"",OIS_ued!K$5/K$5*1000)</f>
        <v>19.231275945866106</v>
      </c>
      <c r="L37" s="346">
        <f>IF(OIS_ued!L$5=0,"",OIS_ued!L$5/L$5*1000)</f>
        <v>21.366322708363775</v>
      </c>
      <c r="M37" s="346">
        <f>IF(OIS_ued!M$5=0,"",OIS_ued!M$5/M$5*1000)</f>
        <v>13.384468870428444</v>
      </c>
      <c r="N37" s="346">
        <f>IF(OIS_ued!N$5=0,"",OIS_ued!N$5/N$5*1000)</f>
        <v>14.351268427600406</v>
      </c>
      <c r="O37" s="346">
        <f>IF(OIS_ued!O$5=0,"",OIS_ued!O$5/O$5*1000)</f>
        <v>14.178662373134273</v>
      </c>
      <c r="P37" s="346">
        <f>IF(OIS_ued!P$5=0,"",OIS_ued!P$5/P$5*1000)</f>
        <v>13.71641290414979</v>
      </c>
      <c r="Q37" s="346">
        <f>IF(OIS_ued!Q$5=0,"",OIS_ued!Q$5/Q$5*1000)</f>
        <v>13.249535667264102</v>
      </c>
      <c r="R37" s="346">
        <f>IF(OIS_ued!R$5=0,"",OIS_ued!R$5/R$5*1000)</f>
        <v>13.037670229971358</v>
      </c>
      <c r="S37" s="346">
        <f>IF(OIS_ued!S$5=0,"",OIS_ued!S$5/S$5*1000)</f>
        <v>12.808458994216737</v>
      </c>
      <c r="T37" s="346">
        <f>IF(OIS_ued!T$5=0,"",OIS_ued!T$5/T$5*1000)</f>
        <v>13.136782447164673</v>
      </c>
      <c r="U37" s="346">
        <f>IF(OIS_ued!U$5=0,"",OIS_ued!U$5/U$5*1000)</f>
        <v>13.715103800695937</v>
      </c>
      <c r="V37" s="346">
        <f>IF(OIS_ued!V$5=0,"",OIS_ued!V$5/V$5*1000)</f>
        <v>13.111624552080055</v>
      </c>
      <c r="W37" s="346">
        <f>IF(OIS_ued!W$5=0,"",OIS_ued!W$5/W$5*1000)</f>
        <v>11.01871561353212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1.3659238742853128</v>
      </c>
      <c r="C38" s="347">
        <f t="shared" si="7"/>
        <v>1.4478699469080079</v>
      </c>
      <c r="D38" s="347">
        <f t="shared" si="7"/>
        <v>1.4493384449973108</v>
      </c>
      <c r="E38" s="347">
        <f t="shared" si="7"/>
        <v>1.4098828842414313</v>
      </c>
      <c r="F38" s="347">
        <f t="shared" si="7"/>
        <v>0.61239480740052865</v>
      </c>
      <c r="G38" s="347">
        <f t="shared" si="7"/>
        <v>0.65051044524798274</v>
      </c>
      <c r="H38" s="347">
        <f t="shared" si="7"/>
        <v>0.56547025714028798</v>
      </c>
      <c r="I38" s="347">
        <f t="shared" si="7"/>
        <v>0.5501946911450154</v>
      </c>
      <c r="J38" s="347">
        <f t="shared" si="7"/>
        <v>0.46009706720520699</v>
      </c>
      <c r="K38" s="347">
        <f t="shared" si="7"/>
        <v>0.42847578808906878</v>
      </c>
      <c r="L38" s="347">
        <f t="shared" si="7"/>
        <v>0.21048981416741033</v>
      </c>
      <c r="M38" s="347">
        <f t="shared" si="7"/>
        <v>0.47985599477059016</v>
      </c>
      <c r="N38" s="347">
        <f t="shared" si="7"/>
        <v>0.43251838224969003</v>
      </c>
      <c r="O38" s="347">
        <f t="shared" si="7"/>
        <v>0.48441125290713294</v>
      </c>
      <c r="P38" s="347">
        <f t="shared" si="7"/>
        <v>0.50759531315280215</v>
      </c>
      <c r="Q38" s="347">
        <f t="shared" si="7"/>
        <v>0.50000502846018713</v>
      </c>
      <c r="R38" s="347">
        <f t="shared" si="7"/>
        <v>0.63286254809354792</v>
      </c>
      <c r="S38" s="347">
        <f t="shared" si="7"/>
        <v>0.53656660128853628</v>
      </c>
      <c r="T38" s="347">
        <f t="shared" si="7"/>
        <v>0.47482314474992049</v>
      </c>
      <c r="U38" s="347">
        <f t="shared" si="7"/>
        <v>0.40417905199960685</v>
      </c>
      <c r="V38" s="347">
        <f t="shared" si="7"/>
        <v>0.43224386027181672</v>
      </c>
      <c r="W38" s="347">
        <f t="shared" si="7"/>
        <v>0.86588419557717744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IT: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2997.2147033534052</v>
      </c>
      <c r="C5" s="225">
        <v>3151.4778159931279</v>
      </c>
      <c r="D5" s="225">
        <v>3276.5304385210652</v>
      </c>
      <c r="E5" s="225">
        <v>3360.3013757523622</v>
      </c>
      <c r="F5" s="225">
        <v>2666.0503009458298</v>
      </c>
      <c r="G5" s="225">
        <v>2778.100257953563</v>
      </c>
      <c r="H5" s="225">
        <v>2884.637489251938</v>
      </c>
      <c r="I5" s="225">
        <v>2800.5779879621609</v>
      </c>
      <c r="J5" s="225">
        <v>2918.4628546861591</v>
      </c>
      <c r="K5" s="225">
        <v>2582.373344797933</v>
      </c>
      <c r="L5" s="225">
        <v>2943.180997420463</v>
      </c>
      <c r="M5" s="225">
        <v>2286.194754944107</v>
      </c>
      <c r="N5" s="225">
        <v>2136.2591573516811</v>
      </c>
      <c r="O5" s="225">
        <v>2064.968357695614</v>
      </c>
      <c r="P5" s="225">
        <v>2029.407050730865</v>
      </c>
      <c r="Q5" s="225">
        <v>2020.838693035251</v>
      </c>
      <c r="R5" s="225">
        <v>2091.1269131556278</v>
      </c>
      <c r="S5" s="225">
        <v>2077.7286328460891</v>
      </c>
      <c r="T5" s="225">
        <v>2016.7844368013721</v>
      </c>
      <c r="U5" s="225">
        <v>2559.241530524509</v>
      </c>
      <c r="V5" s="225">
        <v>2406.291143594146</v>
      </c>
      <c r="W5" s="225">
        <v>3156.5358728170581</v>
      </c>
      <c r="DA5" s="89" t="s">
        <v>3031</v>
      </c>
    </row>
    <row r="6" spans="1:105" ht="12" customHeight="1" x14ac:dyDescent="0.25">
      <c r="A6" s="55" t="s">
        <v>92</v>
      </c>
      <c r="B6" s="261">
        <v>62.833892144473928</v>
      </c>
      <c r="C6" s="261">
        <v>62.857522655931767</v>
      </c>
      <c r="D6" s="261">
        <v>65.569841911993123</v>
      </c>
      <c r="E6" s="261">
        <v>68.930896519503662</v>
      </c>
      <c r="F6" s="261">
        <v>69.728095883449285</v>
      </c>
      <c r="G6" s="261">
        <v>70.606736972752074</v>
      </c>
      <c r="H6" s="261">
        <v>72.737637601833697</v>
      </c>
      <c r="I6" s="261">
        <v>74.927773139898704</v>
      </c>
      <c r="J6" s="261">
        <v>73.175542221752494</v>
      </c>
      <c r="K6" s="261">
        <v>67.326221674651435</v>
      </c>
      <c r="L6" s="261">
        <v>68.275096610805491</v>
      </c>
      <c r="M6" s="261">
        <v>67.708449120350849</v>
      </c>
      <c r="N6" s="261">
        <v>63.695027839743737</v>
      </c>
      <c r="O6" s="261">
        <v>59.823356548557761</v>
      </c>
      <c r="P6" s="261">
        <v>58.063385712234023</v>
      </c>
      <c r="Q6" s="261">
        <v>59.117482262204049</v>
      </c>
      <c r="R6" s="261">
        <v>58.756900547011362</v>
      </c>
      <c r="S6" s="261">
        <v>60.024609180599583</v>
      </c>
      <c r="T6" s="261">
        <v>60.019489475294783</v>
      </c>
      <c r="U6" s="261">
        <v>69.952379413020907</v>
      </c>
      <c r="V6" s="261">
        <v>70.678169730262752</v>
      </c>
      <c r="W6" s="261">
        <v>77.002279841359794</v>
      </c>
      <c r="DA6" s="67" t="s">
        <v>3049</v>
      </c>
    </row>
    <row r="7" spans="1:105" ht="12" customHeight="1" x14ac:dyDescent="0.25">
      <c r="A7" s="202" t="s">
        <v>93</v>
      </c>
      <c r="B7" s="226">
        <v>36.761698667985293</v>
      </c>
      <c r="C7" s="226">
        <v>36.87512283203133</v>
      </c>
      <c r="D7" s="226">
        <v>38.411208368934354</v>
      </c>
      <c r="E7" s="226">
        <v>40.190160457608478</v>
      </c>
      <c r="F7" s="226">
        <v>40.415319983116639</v>
      </c>
      <c r="G7" s="226">
        <v>40.853958219459187</v>
      </c>
      <c r="H7" s="226">
        <v>42.133770081123807</v>
      </c>
      <c r="I7" s="226">
        <v>43.551594080326673</v>
      </c>
      <c r="J7" s="226">
        <v>42.274502771639831</v>
      </c>
      <c r="K7" s="226">
        <v>38.804039991960423</v>
      </c>
      <c r="L7" s="226">
        <v>39.617048128904642</v>
      </c>
      <c r="M7" s="226">
        <v>39.355688789131321</v>
      </c>
      <c r="N7" s="226">
        <v>37.421736074128063</v>
      </c>
      <c r="O7" s="226">
        <v>35.328759660146417</v>
      </c>
      <c r="P7" s="226">
        <v>34.32853978638898</v>
      </c>
      <c r="Q7" s="226">
        <v>34.839289931264567</v>
      </c>
      <c r="R7" s="226">
        <v>34.63913311269382</v>
      </c>
      <c r="S7" s="226">
        <v>35.411071145635063</v>
      </c>
      <c r="T7" s="226">
        <v>35.323126267938036</v>
      </c>
      <c r="U7" s="226">
        <v>41.012539027967023</v>
      </c>
      <c r="V7" s="226">
        <v>41.661495758530293</v>
      </c>
      <c r="W7" s="226">
        <v>44.923232750436163</v>
      </c>
      <c r="DA7" s="174" t="s">
        <v>3050</v>
      </c>
    </row>
    <row r="8" spans="1:105" ht="12" customHeight="1" x14ac:dyDescent="0.25">
      <c r="A8" s="202" t="s">
        <v>94</v>
      </c>
      <c r="B8" s="226">
        <v>69.013799000132153</v>
      </c>
      <c r="C8" s="226">
        <v>69.326546750321725</v>
      </c>
      <c r="D8" s="226">
        <v>72.159386805009689</v>
      </c>
      <c r="E8" s="226">
        <v>75.311189377892958</v>
      </c>
      <c r="F8" s="226">
        <v>75.492117233521441</v>
      </c>
      <c r="G8" s="226">
        <v>76.240002148019443</v>
      </c>
      <c r="H8" s="226">
        <v>78.675804891455428</v>
      </c>
      <c r="I8" s="226">
        <v>81.474280394202907</v>
      </c>
      <c r="J8" s="226">
        <v>78.824289344073819</v>
      </c>
      <c r="K8" s="226">
        <v>72.260735592226339</v>
      </c>
      <c r="L8" s="226">
        <v>74.045432241933312</v>
      </c>
      <c r="M8" s="226">
        <v>73.625090221111918</v>
      </c>
      <c r="N8" s="226">
        <v>70.409462587722459</v>
      </c>
      <c r="O8" s="226">
        <v>66.652818073145013</v>
      </c>
      <c r="P8" s="226">
        <v>64.804611370422236</v>
      </c>
      <c r="Q8" s="226">
        <v>65.657267955034484</v>
      </c>
      <c r="R8" s="226">
        <v>65.292336744400615</v>
      </c>
      <c r="S8" s="226">
        <v>66.771833810708955</v>
      </c>
      <c r="T8" s="226">
        <v>66.521599924296225</v>
      </c>
      <c r="U8" s="226">
        <v>77.080296433795823</v>
      </c>
      <c r="V8" s="226">
        <v>78.523409285403048</v>
      </c>
      <c r="W8" s="226">
        <v>84.207561721888297</v>
      </c>
      <c r="DA8" s="174" t="s">
        <v>3051</v>
      </c>
    </row>
    <row r="9" spans="1:105" ht="12" customHeight="1" x14ac:dyDescent="0.25">
      <c r="A9" s="202" t="s">
        <v>95</v>
      </c>
      <c r="B9" s="226">
        <v>21.663019257140881</v>
      </c>
      <c r="C9" s="226">
        <v>21.65721213487387</v>
      </c>
      <c r="D9" s="226">
        <v>22.599444490540542</v>
      </c>
      <c r="E9" s="226">
        <v>23.78448886993851</v>
      </c>
      <c r="F9" s="226">
        <v>24.09313657782111</v>
      </c>
      <c r="G9" s="226">
        <v>24.406629289506469</v>
      </c>
      <c r="H9" s="226">
        <v>25.136654442893612</v>
      </c>
      <c r="I9" s="226">
        <v>25.87262127934121</v>
      </c>
      <c r="J9" s="226">
        <v>25.30380679237798</v>
      </c>
      <c r="K9" s="226">
        <v>23.293917150468602</v>
      </c>
      <c r="L9" s="226">
        <v>23.584930676741749</v>
      </c>
      <c r="M9" s="226">
        <v>23.379739361897681</v>
      </c>
      <c r="N9" s="226">
        <v>21.938023037295221</v>
      </c>
      <c r="O9" s="226">
        <v>20.57907621891226</v>
      </c>
      <c r="P9" s="226">
        <v>19.968168227813251</v>
      </c>
      <c r="Q9" s="226">
        <v>20.34643090341423</v>
      </c>
      <c r="R9" s="226">
        <v>20.220600503054978</v>
      </c>
      <c r="S9" s="226">
        <v>20.653425758229901</v>
      </c>
      <c r="T9" s="226">
        <v>20.663562366932901</v>
      </c>
      <c r="U9" s="226">
        <v>24.105173963574739</v>
      </c>
      <c r="V9" s="226">
        <v>24.32397349965607</v>
      </c>
      <c r="W9" s="226">
        <v>26.565715899076729</v>
      </c>
      <c r="DA9" s="174" t="s">
        <v>3052</v>
      </c>
    </row>
    <row r="10" spans="1:105" ht="12" customHeight="1" x14ac:dyDescent="0.25">
      <c r="A10" s="56" t="s">
        <v>96</v>
      </c>
      <c r="B10" s="262">
        <v>61.050134075852952</v>
      </c>
      <c r="C10" s="262">
        <v>63.904365644892643</v>
      </c>
      <c r="D10" s="262">
        <v>67.352479582985325</v>
      </c>
      <c r="E10" s="262">
        <v>69.591559923223301</v>
      </c>
      <c r="F10" s="262">
        <v>64.413391415704993</v>
      </c>
      <c r="G10" s="262">
        <v>64.554396482394893</v>
      </c>
      <c r="H10" s="262">
        <v>67.38628591478529</v>
      </c>
      <c r="I10" s="262">
        <v>71.518497148076264</v>
      </c>
      <c r="J10" s="262">
        <v>70.41033368419572</v>
      </c>
      <c r="K10" s="262">
        <v>65.201041674712172</v>
      </c>
      <c r="L10" s="262">
        <v>69.543922725773214</v>
      </c>
      <c r="M10" s="262">
        <v>65.812248230382295</v>
      </c>
      <c r="N10" s="262">
        <v>63.190010935701252</v>
      </c>
      <c r="O10" s="262">
        <v>60.233482161350032</v>
      </c>
      <c r="P10" s="262">
        <v>58.700529410396932</v>
      </c>
      <c r="Q10" s="262">
        <v>59.796457530267013</v>
      </c>
      <c r="R10" s="262">
        <v>59.986871362474389</v>
      </c>
      <c r="S10" s="262">
        <v>61.295085946206633</v>
      </c>
      <c r="T10" s="262">
        <v>60.983322151896331</v>
      </c>
      <c r="U10" s="262">
        <v>70.577061884814441</v>
      </c>
      <c r="V10" s="262">
        <v>71.211011802403334</v>
      </c>
      <c r="W10" s="262">
        <v>76.109938694249848</v>
      </c>
      <c r="DA10" s="68" t="s">
        <v>3053</v>
      </c>
    </row>
    <row r="11" spans="1:105" ht="12" customHeight="1" x14ac:dyDescent="0.25">
      <c r="A11" s="37" t="s">
        <v>160</v>
      </c>
      <c r="B11" s="228">
        <v>1.25667139300111</v>
      </c>
      <c r="C11" s="228">
        <v>1.2355474148843331</v>
      </c>
      <c r="D11" s="228">
        <v>1.3708126342413769</v>
      </c>
      <c r="E11" s="228">
        <v>1.575620697763223</v>
      </c>
      <c r="F11" s="228">
        <v>0.30714111369886199</v>
      </c>
      <c r="G11" s="228">
        <v>0.38224699731679962</v>
      </c>
      <c r="H11" s="228">
        <v>0.2266546594753672</v>
      </c>
      <c r="I11" s="228">
        <v>8.6698473718019281E-2</v>
      </c>
      <c r="J11" s="228">
        <v>9.483294757846121E-2</v>
      </c>
      <c r="K11" s="228">
        <v>3.1521371795258858E-2</v>
      </c>
      <c r="L11" s="228">
        <v>4.8827790891101411E-2</v>
      </c>
      <c r="M11" s="228">
        <v>3.2743533556880089E-2</v>
      </c>
      <c r="N11" s="228">
        <v>1.9155548090081249E-2</v>
      </c>
      <c r="O11" s="228">
        <v>2.6135639239668929E-2</v>
      </c>
      <c r="P11" s="228">
        <v>2.9823319444141658E-2</v>
      </c>
      <c r="Q11" s="228">
        <v>2.268496362956483E-2</v>
      </c>
      <c r="R11" s="228">
        <v>2.572915429188467E-2</v>
      </c>
      <c r="S11" s="228">
        <v>2.649765295684909E-2</v>
      </c>
      <c r="T11" s="228">
        <v>1.9151283188533281E-2</v>
      </c>
      <c r="U11" s="228">
        <v>1.565061613103215E-2</v>
      </c>
      <c r="V11" s="228">
        <v>7.0706039033251687E-4</v>
      </c>
      <c r="W11" s="228">
        <v>2.715230595201858E-2</v>
      </c>
      <c r="DA11" s="69" t="s">
        <v>3054</v>
      </c>
    </row>
    <row r="12" spans="1:105" ht="12" customHeight="1" x14ac:dyDescent="0.25">
      <c r="A12" s="37" t="s">
        <v>162</v>
      </c>
      <c r="B12" s="228">
        <v>16.940513233262571</v>
      </c>
      <c r="C12" s="228">
        <v>20.315270673252378</v>
      </c>
      <c r="D12" s="228">
        <v>21.760610063663211</v>
      </c>
      <c r="E12" s="228">
        <v>21.253268035592409</v>
      </c>
      <c r="F12" s="228">
        <v>1.074838636743024</v>
      </c>
      <c r="G12" s="228">
        <v>2.542001286568206</v>
      </c>
      <c r="H12" s="228">
        <v>1.70126074734065</v>
      </c>
      <c r="I12" s="228">
        <v>0.39918292673286049</v>
      </c>
      <c r="J12" s="228">
        <v>0.24002189726216061</v>
      </c>
      <c r="K12" s="228">
        <v>0.14871984805955821</v>
      </c>
      <c r="L12" s="228">
        <v>0.13603855320366531</v>
      </c>
      <c r="M12" s="228">
        <v>2.700674545549393</v>
      </c>
      <c r="N12" s="228">
        <v>2.2659306257734388</v>
      </c>
      <c r="O12" s="228">
        <v>2.406354215504519</v>
      </c>
      <c r="P12" s="228">
        <v>2.4140319184107599</v>
      </c>
      <c r="Q12" s="228">
        <v>2.0794100413914092</v>
      </c>
      <c r="R12" s="228">
        <v>2.285403184717917</v>
      </c>
      <c r="S12" s="228">
        <v>2.4730552550353599</v>
      </c>
      <c r="T12" s="228">
        <v>2.0822440423180519</v>
      </c>
      <c r="U12" s="228">
        <v>1.462345826677576</v>
      </c>
      <c r="V12" s="228">
        <v>1.3224010564892761</v>
      </c>
      <c r="W12" s="228">
        <v>13.445759865589579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9.2672398968217067</v>
      </c>
      <c r="M13" s="228">
        <v>9.5777300085927433</v>
      </c>
      <c r="N13" s="228">
        <v>9.6732588134079069</v>
      </c>
      <c r="O13" s="228">
        <v>10.748065348230339</v>
      </c>
      <c r="P13" s="228">
        <v>10.939122957860709</v>
      </c>
      <c r="Q13" s="228">
        <v>11.4646603611277</v>
      </c>
      <c r="R13" s="228">
        <v>12.348323301797169</v>
      </c>
      <c r="S13" s="228">
        <v>12.68916595012106</v>
      </c>
      <c r="T13" s="228">
        <v>12.015047291480119</v>
      </c>
      <c r="U13" s="228">
        <v>12.8693035253603</v>
      </c>
      <c r="V13" s="228">
        <v>11.58486672398335</v>
      </c>
      <c r="W13" s="228">
        <v>11.84092863284263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0.39004306641483222</v>
      </c>
      <c r="DA14" s="69" t="s">
        <v>3057</v>
      </c>
    </row>
    <row r="15" spans="1:105" ht="12" customHeight="1" x14ac:dyDescent="0.25">
      <c r="A15" s="37" t="s">
        <v>38</v>
      </c>
      <c r="B15" s="228">
        <v>42.852949449589261</v>
      </c>
      <c r="C15" s="228">
        <v>42.353547556755927</v>
      </c>
      <c r="D15" s="228">
        <v>44.221056885080742</v>
      </c>
      <c r="E15" s="228">
        <v>46.762671189867667</v>
      </c>
      <c r="F15" s="228">
        <v>63.031411665263107</v>
      </c>
      <c r="G15" s="228">
        <v>61.630148198509893</v>
      </c>
      <c r="H15" s="228">
        <v>65.458370507969263</v>
      </c>
      <c r="I15" s="228">
        <v>71.032615747625385</v>
      </c>
      <c r="J15" s="228">
        <v>70.0754788393551</v>
      </c>
      <c r="K15" s="228">
        <v>65.020800454857365</v>
      </c>
      <c r="L15" s="228">
        <v>60.091816484856743</v>
      </c>
      <c r="M15" s="228">
        <v>53.501100142683278</v>
      </c>
      <c r="N15" s="228">
        <v>51.231665948429821</v>
      </c>
      <c r="O15" s="228">
        <v>47.052926958375501</v>
      </c>
      <c r="P15" s="228">
        <v>45.317551214681323</v>
      </c>
      <c r="Q15" s="228">
        <v>46.229702164118329</v>
      </c>
      <c r="R15" s="228">
        <v>45.327415721667421</v>
      </c>
      <c r="S15" s="228">
        <v>46.106367088093371</v>
      </c>
      <c r="T15" s="228">
        <v>46.866879534909629</v>
      </c>
      <c r="U15" s="228">
        <v>56.229761916645529</v>
      </c>
      <c r="V15" s="228">
        <v>58.303036961540371</v>
      </c>
      <c r="W15" s="228">
        <v>50.406054823450781</v>
      </c>
      <c r="DA15" s="69" t="s">
        <v>3058</v>
      </c>
    </row>
    <row r="16" spans="1:105" ht="12" customHeight="1" x14ac:dyDescent="0.25">
      <c r="A16" s="57" t="s">
        <v>3059</v>
      </c>
      <c r="B16" s="263">
        <v>577.82543170576344</v>
      </c>
      <c r="C16" s="263">
        <v>646.86377414184028</v>
      </c>
      <c r="D16" s="263">
        <v>681.74024884676908</v>
      </c>
      <c r="E16" s="263">
        <v>683.91635646194004</v>
      </c>
      <c r="F16" s="263">
        <v>492.59043969074457</v>
      </c>
      <c r="G16" s="263">
        <v>526.27673031753841</v>
      </c>
      <c r="H16" s="263">
        <v>596.57194513535694</v>
      </c>
      <c r="I16" s="263">
        <v>521.49337490693108</v>
      </c>
      <c r="J16" s="263">
        <v>712.59923607379631</v>
      </c>
      <c r="K16" s="263">
        <v>615.69642496147253</v>
      </c>
      <c r="L16" s="263">
        <v>899.32382495350464</v>
      </c>
      <c r="M16" s="263">
        <v>230.44408622655581</v>
      </c>
      <c r="N16" s="263">
        <v>207.96066572741901</v>
      </c>
      <c r="O16" s="263">
        <v>202.2989960724658</v>
      </c>
      <c r="P16" s="263">
        <v>214.86872557628271</v>
      </c>
      <c r="Q16" s="263">
        <v>204.37549172527321</v>
      </c>
      <c r="R16" s="263">
        <v>222.79371666452579</v>
      </c>
      <c r="S16" s="263">
        <v>211.04384558600071</v>
      </c>
      <c r="T16" s="263">
        <v>186.3620365411754</v>
      </c>
      <c r="U16" s="263">
        <v>445.90232486996803</v>
      </c>
      <c r="V16" s="263">
        <v>315.81051854135148</v>
      </c>
      <c r="W16" s="263">
        <v>374.19913073936891</v>
      </c>
      <c r="DA16" s="70" t="s">
        <v>3060</v>
      </c>
    </row>
    <row r="17" spans="1:105" ht="12" customHeight="1" x14ac:dyDescent="0.25">
      <c r="A17" s="46" t="s">
        <v>30</v>
      </c>
      <c r="B17" s="231">
        <v>19.76014620576834</v>
      </c>
      <c r="C17" s="231">
        <v>19.178842291913551</v>
      </c>
      <c r="D17" s="231">
        <v>19.628974766563111</v>
      </c>
      <c r="E17" s="231">
        <v>5.5914059411546519</v>
      </c>
      <c r="F17" s="231">
        <v>1.334345383701008</v>
      </c>
      <c r="G17" s="231">
        <v>1.924163685340935</v>
      </c>
      <c r="H17" s="231">
        <v>1.2681134933220699</v>
      </c>
      <c r="I17" s="231">
        <v>1.1918613544046279</v>
      </c>
      <c r="J17" s="231">
        <v>0.35112363870809532</v>
      </c>
      <c r="K17" s="231">
        <v>6.5086098983283741E-2</v>
      </c>
      <c r="L17" s="231">
        <v>9.2363144601148306E-3</v>
      </c>
      <c r="M17" s="231">
        <v>6.169352746806752E-2</v>
      </c>
      <c r="N17" s="231">
        <v>8.0889314457699216E-2</v>
      </c>
      <c r="O17" s="231">
        <v>0.2141643992865975</v>
      </c>
      <c r="P17" s="231">
        <v>9.9369025637121064E-2</v>
      </c>
      <c r="Q17" s="231">
        <v>3.9473800848711653E-2</v>
      </c>
      <c r="R17" s="231">
        <v>8.1690822549833833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10.32851334468446</v>
      </c>
      <c r="C19" s="231">
        <v>10.38411058905821</v>
      </c>
      <c r="D19" s="231">
        <v>9.01495144823323</v>
      </c>
      <c r="E19" s="231">
        <v>10.416541381672589</v>
      </c>
      <c r="F19" s="231">
        <v>2.790106387342933</v>
      </c>
      <c r="G19" s="231">
        <v>3.7645774349772831</v>
      </c>
      <c r="H19" s="231">
        <v>2.7923110636879511</v>
      </c>
      <c r="I19" s="231">
        <v>1.040877174456291</v>
      </c>
      <c r="J19" s="231">
        <v>0.39414367223335439</v>
      </c>
      <c r="K19" s="231">
        <v>0.63927463930898076</v>
      </c>
      <c r="L19" s="231">
        <v>0.8647958478426081</v>
      </c>
      <c r="M19" s="231">
        <v>0.77569595862314777</v>
      </c>
      <c r="N19" s="231">
        <v>0.77226789513725613</v>
      </c>
      <c r="O19" s="231">
        <v>0.95090122990560988</v>
      </c>
      <c r="P19" s="231">
        <v>0.51535890556902997</v>
      </c>
      <c r="Q19" s="231">
        <v>0.78353326338327389</v>
      </c>
      <c r="R19" s="231">
        <v>0.86606761645020347</v>
      </c>
      <c r="S19" s="231">
        <v>0.55567899999261183</v>
      </c>
      <c r="T19" s="231">
        <v>0.50631906081017797</v>
      </c>
      <c r="U19" s="231">
        <v>0.38242590824384998</v>
      </c>
      <c r="V19" s="231">
        <v>0.2094087423338083</v>
      </c>
      <c r="W19" s="231">
        <v>1.22872927545036</v>
      </c>
      <c r="DA19" s="73" t="s">
        <v>3063</v>
      </c>
    </row>
    <row r="20" spans="1:105" ht="12" customHeight="1" x14ac:dyDescent="0.25">
      <c r="A20" s="46" t="s">
        <v>160</v>
      </c>
      <c r="B20" s="231">
        <v>29.810966243741571</v>
      </c>
      <c r="C20" s="231">
        <v>24.006076060484091</v>
      </c>
      <c r="D20" s="231">
        <v>26.784317856687931</v>
      </c>
      <c r="E20" s="231">
        <v>32.503755199872508</v>
      </c>
      <c r="F20" s="231">
        <v>15.06307261243972</v>
      </c>
      <c r="G20" s="231">
        <v>15.893834463472389</v>
      </c>
      <c r="H20" s="231">
        <v>10.64690810100984</v>
      </c>
      <c r="I20" s="231">
        <v>7.7769335674231934</v>
      </c>
      <c r="J20" s="231">
        <v>6.0555330542361707</v>
      </c>
      <c r="K20" s="231">
        <v>4.6095245033463366</v>
      </c>
      <c r="L20" s="231">
        <v>6.8323647124682267</v>
      </c>
      <c r="M20" s="231">
        <v>1.207146037700088</v>
      </c>
      <c r="N20" s="231">
        <v>0.80493807196740463</v>
      </c>
      <c r="O20" s="231">
        <v>1.628891757898238</v>
      </c>
      <c r="P20" s="231">
        <v>1.245087278352887</v>
      </c>
      <c r="Q20" s="231">
        <v>1.6258055668995219</v>
      </c>
      <c r="R20" s="231">
        <v>1.808932706170892</v>
      </c>
      <c r="S20" s="231">
        <v>1.2754572036326131</v>
      </c>
      <c r="T20" s="231">
        <v>1.030120049236336</v>
      </c>
      <c r="U20" s="231">
        <v>0.53822605896267373</v>
      </c>
      <c r="V20" s="231">
        <v>8.3979679948429906E-2</v>
      </c>
      <c r="W20" s="231">
        <v>3.1437546560516418</v>
      </c>
      <c r="DA20" s="73" t="s">
        <v>3064</v>
      </c>
    </row>
    <row r="21" spans="1:105" ht="12" customHeight="1" x14ac:dyDescent="0.25">
      <c r="A21" s="46" t="s">
        <v>70</v>
      </c>
      <c r="B21" s="231">
        <v>120.2730303835214</v>
      </c>
      <c r="C21" s="231">
        <v>195.34739127388599</v>
      </c>
      <c r="D21" s="231">
        <v>218.15319176120019</v>
      </c>
      <c r="E21" s="231">
        <v>217.37234911442431</v>
      </c>
      <c r="F21" s="231">
        <v>9.1272603405186974</v>
      </c>
      <c r="G21" s="231">
        <v>2.212954959118806</v>
      </c>
      <c r="H21" s="231">
        <v>3.0961292456576999</v>
      </c>
      <c r="I21" s="231">
        <v>18.696140080815699</v>
      </c>
      <c r="J21" s="231">
        <v>7.4635264850979386</v>
      </c>
      <c r="K21" s="231">
        <v>5.5071215048286462</v>
      </c>
      <c r="L21" s="231">
        <v>1.108769476638203</v>
      </c>
      <c r="M21" s="231">
        <v>1.8887189000503291</v>
      </c>
      <c r="N21" s="231">
        <v>1.258649182184753</v>
      </c>
      <c r="O21" s="231">
        <v>2.7470562299794659</v>
      </c>
      <c r="P21" s="231">
        <v>1.8425592051863751</v>
      </c>
      <c r="Q21" s="231">
        <v>1.392904757669635</v>
      </c>
      <c r="R21" s="231">
        <v>5.6525945675732379</v>
      </c>
      <c r="S21" s="231">
        <v>2.2616557493948921</v>
      </c>
      <c r="T21" s="231">
        <v>3.253008222350152</v>
      </c>
      <c r="U21" s="231">
        <v>2.2249739096348731</v>
      </c>
      <c r="V21" s="231">
        <v>1.8717607019548399</v>
      </c>
      <c r="W21" s="231">
        <v>3.988718794766128</v>
      </c>
      <c r="DA21" s="73" t="s">
        <v>3065</v>
      </c>
    </row>
    <row r="22" spans="1:105" ht="12" customHeight="1" x14ac:dyDescent="0.25">
      <c r="A22" s="46" t="s">
        <v>34</v>
      </c>
      <c r="B22" s="231">
        <v>0.85684014036088119</v>
      </c>
      <c r="C22" s="231">
        <v>0.85684014036083633</v>
      </c>
      <c r="D22" s="231">
        <v>0.85684014036107325</v>
      </c>
      <c r="E22" s="231">
        <v>0.85684014036085598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3066</v>
      </c>
    </row>
    <row r="23" spans="1:105" ht="12" customHeight="1" x14ac:dyDescent="0.25">
      <c r="A23" s="46" t="s">
        <v>162</v>
      </c>
      <c r="B23" s="231">
        <v>326.12992379547211</v>
      </c>
      <c r="C23" s="231">
        <v>325.70712096455549</v>
      </c>
      <c r="D23" s="231">
        <v>336.55626022690973</v>
      </c>
      <c r="E23" s="231">
        <v>346.64891200323211</v>
      </c>
      <c r="F23" s="231">
        <v>30.245279185190931</v>
      </c>
      <c r="G23" s="231">
        <v>62.201754607405498</v>
      </c>
      <c r="H23" s="231">
        <v>35.906440991985733</v>
      </c>
      <c r="I23" s="231">
        <v>12.005507883703361</v>
      </c>
      <c r="J23" s="231">
        <v>6.525018103035702</v>
      </c>
      <c r="K23" s="231">
        <v>7.6600533192361873</v>
      </c>
      <c r="L23" s="231">
        <v>7.8072341641984142</v>
      </c>
      <c r="M23" s="231">
        <v>58.584190416773481</v>
      </c>
      <c r="N23" s="231">
        <v>48.45592063670054</v>
      </c>
      <c r="O23" s="231">
        <v>47.344032281606488</v>
      </c>
      <c r="P23" s="231">
        <v>44.325982680420097</v>
      </c>
      <c r="Q23" s="231">
        <v>45.321730949641548</v>
      </c>
      <c r="R23" s="231">
        <v>48.100702217915817</v>
      </c>
      <c r="S23" s="231">
        <v>48.237916374130982</v>
      </c>
      <c r="T23" s="231">
        <v>45.3421527064434</v>
      </c>
      <c r="U23" s="231">
        <v>42.53884390121614</v>
      </c>
      <c r="V23" s="231">
        <v>40.734238012060089</v>
      </c>
      <c r="W23" s="231">
        <v>239.23924364870311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70.666011592214687</v>
      </c>
      <c r="C25" s="231">
        <v>71.38339282158212</v>
      </c>
      <c r="D25" s="231">
        <v>70.745712646813828</v>
      </c>
      <c r="E25" s="231">
        <v>70.526552681222981</v>
      </c>
      <c r="F25" s="231">
        <v>70.307320977612619</v>
      </c>
      <c r="G25" s="231">
        <v>69.868929308358204</v>
      </c>
      <c r="H25" s="231">
        <v>69.868929308351824</v>
      </c>
      <c r="I25" s="231">
        <v>67.039219049095493</v>
      </c>
      <c r="J25" s="231">
        <v>73.934113520801048</v>
      </c>
      <c r="K25" s="231">
        <v>85.91432321557842</v>
      </c>
      <c r="L25" s="231">
        <v>25.84566745553029</v>
      </c>
      <c r="M25" s="231">
        <v>40.830972217908958</v>
      </c>
      <c r="N25" s="231">
        <v>40.890730074321958</v>
      </c>
      <c r="O25" s="231">
        <v>40.990374327084552</v>
      </c>
      <c r="P25" s="231">
        <v>78.672832067379474</v>
      </c>
      <c r="Q25" s="231">
        <v>62.248649398428661</v>
      </c>
      <c r="R25" s="231">
        <v>69.098839020047791</v>
      </c>
      <c r="S25" s="231">
        <v>55.7764671178847</v>
      </c>
      <c r="T25" s="231">
        <v>42.60904804045834</v>
      </c>
      <c r="U25" s="231">
        <v>79.110647088416229</v>
      </c>
      <c r="V25" s="231">
        <v>86.359666091393848</v>
      </c>
      <c r="W25" s="231">
        <v>34.821943157849141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363.72305480393862</v>
      </c>
      <c r="G26" s="231">
        <v>370.41051585886532</v>
      </c>
      <c r="H26" s="231">
        <v>472.99311293134178</v>
      </c>
      <c r="I26" s="231">
        <v>413.74283579703228</v>
      </c>
      <c r="J26" s="231">
        <v>617.87577759968406</v>
      </c>
      <c r="K26" s="231">
        <v>511.30104168019068</v>
      </c>
      <c r="L26" s="231">
        <v>856.85575698236676</v>
      </c>
      <c r="M26" s="231">
        <v>127.0956691680317</v>
      </c>
      <c r="N26" s="231">
        <v>115.6972705526494</v>
      </c>
      <c r="O26" s="231">
        <v>108.42357584670479</v>
      </c>
      <c r="P26" s="231">
        <v>88.16753641373765</v>
      </c>
      <c r="Q26" s="231">
        <v>92.963393988401819</v>
      </c>
      <c r="R26" s="231">
        <v>89.097498281384446</v>
      </c>
      <c r="S26" s="231">
        <v>102.93667014096491</v>
      </c>
      <c r="T26" s="231">
        <v>93.621388461876947</v>
      </c>
      <c r="U26" s="231">
        <v>321.10720800349418</v>
      </c>
      <c r="V26" s="231">
        <v>186.5514653136606</v>
      </c>
      <c r="W26" s="231">
        <v>91.776741206548607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677.18090073715189</v>
      </c>
      <c r="C27" s="263">
        <f t="shared" si="0"/>
        <v>733.36651381724903</v>
      </c>
      <c r="D27" s="263">
        <f t="shared" si="0"/>
        <v>756.02078872622565</v>
      </c>
      <c r="E27" s="263">
        <f t="shared" si="0"/>
        <v>767.84862523926881</v>
      </c>
      <c r="F27" s="263">
        <f t="shared" si="0"/>
        <v>386.50692823212864</v>
      </c>
      <c r="G27" s="263">
        <f t="shared" si="0"/>
        <v>435.39031874552745</v>
      </c>
      <c r="H27" s="263">
        <f t="shared" si="0"/>
        <v>412.85156347875102</v>
      </c>
      <c r="I27" s="263">
        <f t="shared" si="0"/>
        <v>366.66592784027335</v>
      </c>
      <c r="J27" s="263">
        <f t="shared" si="0"/>
        <v>326.76664635618249</v>
      </c>
      <c r="K27" s="263">
        <f t="shared" si="0"/>
        <v>261.01865580633932</v>
      </c>
      <c r="L27" s="263">
        <f t="shared" si="0"/>
        <v>231.0868884647451</v>
      </c>
      <c r="M27" s="263">
        <f t="shared" si="0"/>
        <v>386.07992030107545</v>
      </c>
      <c r="N27" s="263">
        <f t="shared" si="0"/>
        <v>333.45733642625476</v>
      </c>
      <c r="O27" s="263">
        <f t="shared" si="0"/>
        <v>340.32272825582606</v>
      </c>
      <c r="P27" s="263">
        <f t="shared" si="0"/>
        <v>329.9456951088826</v>
      </c>
      <c r="Q27" s="263">
        <f t="shared" si="0"/>
        <v>325.43758563037034</v>
      </c>
      <c r="R27" s="263">
        <f t="shared" si="0"/>
        <v>375.20365457495291</v>
      </c>
      <c r="S27" s="263">
        <f t="shared" si="0"/>
        <v>341.98856779825815</v>
      </c>
      <c r="T27" s="263">
        <f t="shared" si="0"/>
        <v>329.27461443228515</v>
      </c>
      <c r="U27" s="263">
        <f t="shared" si="0"/>
        <v>339.29555534199471</v>
      </c>
      <c r="V27" s="263">
        <f t="shared" si="0"/>
        <v>332.03260782320467</v>
      </c>
      <c r="W27" s="263">
        <f t="shared" si="0"/>
        <v>868.24938862970089</v>
      </c>
      <c r="DA27" s="70"/>
    </row>
    <row r="28" spans="1:105" ht="12" customHeight="1" x14ac:dyDescent="0.25">
      <c r="A28" s="60" t="s">
        <v>3072</v>
      </c>
      <c r="B28" s="264">
        <v>595.74524997615913</v>
      </c>
      <c r="C28" s="264">
        <v>651.12343174044213</v>
      </c>
      <c r="D28" s="264">
        <v>670.65853009176817</v>
      </c>
      <c r="E28" s="264">
        <v>679.59244031169578</v>
      </c>
      <c r="F28" s="264">
        <v>299.09913542414318</v>
      </c>
      <c r="G28" s="264">
        <v>347.43199951131942</v>
      </c>
      <c r="H28" s="264">
        <v>321.87331094674329</v>
      </c>
      <c r="I28" s="264">
        <v>271.78486201303127</v>
      </c>
      <c r="J28" s="264">
        <v>236.1214267588532</v>
      </c>
      <c r="K28" s="264">
        <v>178.3307447647218</v>
      </c>
      <c r="L28" s="264">
        <v>145.15807117172659</v>
      </c>
      <c r="M28" s="264">
        <v>300.33826906541799</v>
      </c>
      <c r="N28" s="264">
        <v>249.6872015530746</v>
      </c>
      <c r="O28" s="264">
        <v>260.22749294231289</v>
      </c>
      <c r="P28" s="264">
        <v>251.90160570572891</v>
      </c>
      <c r="Q28" s="264">
        <v>246.85376581557071</v>
      </c>
      <c r="R28" s="264">
        <v>297.00288813334612</v>
      </c>
      <c r="S28" s="264">
        <v>261.9088591113802</v>
      </c>
      <c r="T28" s="264">
        <v>249.8640911773725</v>
      </c>
      <c r="U28" s="264">
        <v>247.9625945457359</v>
      </c>
      <c r="V28" s="264">
        <v>238.0094052351233</v>
      </c>
      <c r="W28" s="264">
        <v>769.4479597052964</v>
      </c>
      <c r="DA28" s="72" t="s">
        <v>3073</v>
      </c>
    </row>
    <row r="29" spans="1:105" ht="12" customHeight="1" x14ac:dyDescent="0.25">
      <c r="A29" s="59" t="s">
        <v>30</v>
      </c>
      <c r="B29" s="232">
        <v>21.173986671787102</v>
      </c>
      <c r="C29" s="232">
        <v>20.353426837705701</v>
      </c>
      <c r="D29" s="232">
        <v>20.67496249412234</v>
      </c>
      <c r="E29" s="232">
        <v>5.6407420428479069</v>
      </c>
      <c r="F29" s="232">
        <v>6.467370775444925</v>
      </c>
      <c r="G29" s="232">
        <v>7.0598135149545884</v>
      </c>
      <c r="H29" s="232">
        <v>7.1416730712941394</v>
      </c>
      <c r="I29" s="232">
        <v>7.8263894936396898</v>
      </c>
      <c r="J29" s="232">
        <v>6.2867437804343069</v>
      </c>
      <c r="K29" s="232">
        <v>1.746704351021594</v>
      </c>
      <c r="L29" s="232">
        <v>1.200197468983925</v>
      </c>
      <c r="M29" s="232">
        <v>1.7502557036805719</v>
      </c>
      <c r="N29" s="232">
        <v>2.3350569897183449</v>
      </c>
      <c r="O29" s="232">
        <v>2.195544285370755</v>
      </c>
      <c r="P29" s="232">
        <v>1.6713916766418251</v>
      </c>
      <c r="Q29" s="232">
        <v>0.55050756491632025</v>
      </c>
      <c r="R29" s="232">
        <v>40.942851839694441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12.66350242746263</v>
      </c>
      <c r="C30" s="232">
        <v>12.60530308790276</v>
      </c>
      <c r="D30" s="232">
        <v>11.159900756558001</v>
      </c>
      <c r="E30" s="232">
        <v>12.57135445010908</v>
      </c>
      <c r="F30" s="232">
        <v>14.9317546280608</v>
      </c>
      <c r="G30" s="232">
        <v>15.83066276351051</v>
      </c>
      <c r="H30" s="232">
        <v>17.800555720881881</v>
      </c>
      <c r="I30" s="232">
        <v>8.1221697795815757</v>
      </c>
      <c r="J30" s="232">
        <v>2.9019010397478531</v>
      </c>
      <c r="K30" s="232">
        <v>3.6148176730505992</v>
      </c>
      <c r="L30" s="232">
        <v>10.24441476798574</v>
      </c>
      <c r="M30" s="232">
        <v>7.3105876086751032</v>
      </c>
      <c r="N30" s="232">
        <v>7.3141425303495424</v>
      </c>
      <c r="O30" s="232">
        <v>6.1675440523257654</v>
      </c>
      <c r="P30" s="232">
        <v>2.780771790939546</v>
      </c>
      <c r="Q30" s="232">
        <v>5.3822530217435229</v>
      </c>
      <c r="R30" s="232">
        <v>4.1877575338750548</v>
      </c>
      <c r="S30" s="232">
        <v>4.5127208367598266</v>
      </c>
      <c r="T30" s="232">
        <v>3.6049687718806731</v>
      </c>
      <c r="U30" s="232">
        <v>3.9124272195842651</v>
      </c>
      <c r="V30" s="232">
        <v>3.25993260930818</v>
      </c>
      <c r="W30" s="232">
        <v>2.0062395042836569</v>
      </c>
      <c r="DA30" s="71" t="s">
        <v>3075</v>
      </c>
    </row>
    <row r="31" spans="1:105" ht="12" customHeight="1" x14ac:dyDescent="0.25">
      <c r="A31" s="59" t="s">
        <v>160</v>
      </c>
      <c r="B31" s="232">
        <v>56.051884988015978</v>
      </c>
      <c r="C31" s="232">
        <v>41.58935142375983</v>
      </c>
      <c r="D31" s="232">
        <v>47.846199255609257</v>
      </c>
      <c r="E31" s="232">
        <v>58.571418555450187</v>
      </c>
      <c r="F31" s="232">
        <v>71.090416628580925</v>
      </c>
      <c r="G31" s="232">
        <v>65.307558230205416</v>
      </c>
      <c r="H31" s="232">
        <v>54.303184890275723</v>
      </c>
      <c r="I31" s="232">
        <v>40.094242114591133</v>
      </c>
      <c r="J31" s="232">
        <v>44.167082212844619</v>
      </c>
      <c r="K31" s="232">
        <v>29.125565950233629</v>
      </c>
      <c r="L31" s="232">
        <v>60.112410020869703</v>
      </c>
      <c r="M31" s="232">
        <v>13.25841367583541</v>
      </c>
      <c r="N31" s="232">
        <v>4.2587676405235211</v>
      </c>
      <c r="O31" s="232">
        <v>11.30124783546934</v>
      </c>
      <c r="P31" s="232">
        <v>11.98988806979848</v>
      </c>
      <c r="Q31" s="232">
        <v>13.06437355954845</v>
      </c>
      <c r="R31" s="232">
        <v>8.804321196258833</v>
      </c>
      <c r="S31" s="232">
        <v>11.26282089471991</v>
      </c>
      <c r="T31" s="232">
        <v>8.8771364868173297</v>
      </c>
      <c r="U31" s="232">
        <v>8.4372435457490518</v>
      </c>
      <c r="V31" s="232">
        <v>5.3575009541872509</v>
      </c>
      <c r="W31" s="232">
        <v>5.6581069172918408</v>
      </c>
      <c r="DA31" s="71" t="s">
        <v>3076</v>
      </c>
    </row>
    <row r="32" spans="1:105" ht="12" customHeight="1" x14ac:dyDescent="0.25">
      <c r="A32" s="59" t="s">
        <v>70</v>
      </c>
      <c r="B32" s="232">
        <v>154.50405142997411</v>
      </c>
      <c r="C32" s="232">
        <v>229.4448219651008</v>
      </c>
      <c r="D32" s="232">
        <v>234.4925755303799</v>
      </c>
      <c r="E32" s="232">
        <v>233.6411129388319</v>
      </c>
      <c r="F32" s="232">
        <v>50.668703847642917</v>
      </c>
      <c r="G32" s="232">
        <v>16.89469766358933</v>
      </c>
      <c r="H32" s="232">
        <v>26.90945776741248</v>
      </c>
      <c r="I32" s="232">
        <v>126.40650226264739</v>
      </c>
      <c r="J32" s="232">
        <v>114.3615594466407</v>
      </c>
      <c r="K32" s="232">
        <v>88.791264874502559</v>
      </c>
      <c r="L32" s="232">
        <v>10.46226350385084</v>
      </c>
      <c r="M32" s="232">
        <v>10.997348551216589</v>
      </c>
      <c r="N32" s="232">
        <v>10.30533240574308</v>
      </c>
      <c r="O32" s="232">
        <v>25.047233734212941</v>
      </c>
      <c r="P32" s="232">
        <v>22.198367080186561</v>
      </c>
      <c r="Q32" s="232">
        <v>17.861848157531099</v>
      </c>
      <c r="R32" s="232">
        <v>27.466135071164</v>
      </c>
      <c r="S32" s="232">
        <v>19.829645661005021</v>
      </c>
      <c r="T32" s="232">
        <v>22.727232381867982</v>
      </c>
      <c r="U32" s="232">
        <v>17.64572396723965</v>
      </c>
      <c r="V32" s="232">
        <v>15.277701559527751</v>
      </c>
      <c r="W32" s="232">
        <v>14.25996727545532</v>
      </c>
      <c r="DA32" s="71" t="s">
        <v>3077</v>
      </c>
    </row>
    <row r="33" spans="1:105" ht="12" customHeight="1" x14ac:dyDescent="0.25">
      <c r="A33" s="59" t="s">
        <v>162</v>
      </c>
      <c r="B33" s="232">
        <v>351.35182445891928</v>
      </c>
      <c r="C33" s="232">
        <v>347.13052842597313</v>
      </c>
      <c r="D33" s="232">
        <v>356.48489205509861</v>
      </c>
      <c r="E33" s="232">
        <v>369.16781232445658</v>
      </c>
      <c r="F33" s="232">
        <v>155.94088954441369</v>
      </c>
      <c r="G33" s="232">
        <v>242.3392673390596</v>
      </c>
      <c r="H33" s="232">
        <v>215.71843949687911</v>
      </c>
      <c r="I33" s="232">
        <v>89.335558362571518</v>
      </c>
      <c r="J33" s="232">
        <v>68.40414027918581</v>
      </c>
      <c r="K33" s="232">
        <v>55.052391915913432</v>
      </c>
      <c r="L33" s="232">
        <v>63.138785410036377</v>
      </c>
      <c r="M33" s="232">
        <v>267.0216635260104</v>
      </c>
      <c r="N33" s="232">
        <v>225.47390198674009</v>
      </c>
      <c r="O33" s="232">
        <v>215.5159230349341</v>
      </c>
      <c r="P33" s="232">
        <v>213.2611870881625</v>
      </c>
      <c r="Q33" s="232">
        <v>209.99478351183129</v>
      </c>
      <c r="R33" s="232">
        <v>215.60182249235379</v>
      </c>
      <c r="S33" s="232">
        <v>226.3036717188954</v>
      </c>
      <c r="T33" s="232">
        <v>214.65475353680651</v>
      </c>
      <c r="U33" s="232">
        <v>217.96719981316289</v>
      </c>
      <c r="V33" s="232">
        <v>214.11427011210009</v>
      </c>
      <c r="W33" s="232">
        <v>747.52364600826559</v>
      </c>
      <c r="DA33" s="71" t="s">
        <v>3078</v>
      </c>
    </row>
    <row r="34" spans="1:105" ht="12" customHeight="1" x14ac:dyDescent="0.25">
      <c r="A34" s="60" t="s">
        <v>3079</v>
      </c>
      <c r="B34" s="264">
        <v>81.435650760992715</v>
      </c>
      <c r="C34" s="264">
        <v>82.243082076806857</v>
      </c>
      <c r="D34" s="264">
        <v>85.362258634457433</v>
      </c>
      <c r="E34" s="264">
        <v>88.256184927573059</v>
      </c>
      <c r="F34" s="264">
        <v>87.407792807985473</v>
      </c>
      <c r="G34" s="264">
        <v>87.958319234208062</v>
      </c>
      <c r="H34" s="264">
        <v>90.97825253200773</v>
      </c>
      <c r="I34" s="264">
        <v>94.881065827242082</v>
      </c>
      <c r="J34" s="264">
        <v>90.645219597329302</v>
      </c>
      <c r="K34" s="264">
        <v>82.687911041617539</v>
      </c>
      <c r="L34" s="264">
        <v>85.928817293018511</v>
      </c>
      <c r="M34" s="264">
        <v>85.741651235657457</v>
      </c>
      <c r="N34" s="264">
        <v>83.770134873180126</v>
      </c>
      <c r="O34" s="264">
        <v>80.095235313513157</v>
      </c>
      <c r="P34" s="264">
        <v>78.044089403153677</v>
      </c>
      <c r="Q34" s="264">
        <v>78.583819814799597</v>
      </c>
      <c r="R34" s="264">
        <v>78.200766441606788</v>
      </c>
      <c r="S34" s="264">
        <v>80.079708686877922</v>
      </c>
      <c r="T34" s="264">
        <v>79.410523254912619</v>
      </c>
      <c r="U34" s="264">
        <v>91.332960796258803</v>
      </c>
      <c r="V34" s="264">
        <v>94.023202588081389</v>
      </c>
      <c r="W34" s="264">
        <v>98.801428924404476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183.04275746218138</v>
      </c>
      <c r="C35" s="263">
        <f t="shared" si="1"/>
        <v>205.93278733690434</v>
      </c>
      <c r="D35" s="263">
        <f t="shared" si="1"/>
        <v>218.61868947673196</v>
      </c>
      <c r="E35" s="263">
        <f t="shared" si="1"/>
        <v>218.98572927608092</v>
      </c>
      <c r="F35" s="263">
        <f t="shared" si="1"/>
        <v>126.7488638581228</v>
      </c>
      <c r="G35" s="263">
        <f t="shared" si="1"/>
        <v>140.10250009161362</v>
      </c>
      <c r="H35" s="263">
        <f t="shared" si="1"/>
        <v>149.01021095742715</v>
      </c>
      <c r="I35" s="263">
        <f t="shared" si="1"/>
        <v>129.76552376649948</v>
      </c>
      <c r="J35" s="263">
        <f t="shared" si="1"/>
        <v>160.56667202440204</v>
      </c>
      <c r="K35" s="263">
        <f t="shared" si="1"/>
        <v>136.28243499970353</v>
      </c>
      <c r="L35" s="263">
        <f t="shared" si="1"/>
        <v>182.77304549844968</v>
      </c>
      <c r="M35" s="263">
        <f t="shared" si="1"/>
        <v>44.610627202218659</v>
      </c>
      <c r="N35" s="263">
        <f t="shared" si="1"/>
        <v>41.945038808600174</v>
      </c>
      <c r="O35" s="263">
        <f t="shared" si="1"/>
        <v>43.743293848212261</v>
      </c>
      <c r="P35" s="263">
        <f t="shared" si="1"/>
        <v>44.113115476586202</v>
      </c>
      <c r="Q35" s="263">
        <f t="shared" si="1"/>
        <v>43.295312229597521</v>
      </c>
      <c r="R35" s="263">
        <f t="shared" si="1"/>
        <v>51.231039518199118</v>
      </c>
      <c r="S35" s="263">
        <f t="shared" si="1"/>
        <v>43.433337000673149</v>
      </c>
      <c r="T35" s="263">
        <f t="shared" si="1"/>
        <v>38.296933181957755</v>
      </c>
      <c r="U35" s="263">
        <f t="shared" si="1"/>
        <v>86.751507341021096</v>
      </c>
      <c r="V35" s="263">
        <f t="shared" si="1"/>
        <v>63.263451814429366</v>
      </c>
      <c r="W35" s="263">
        <f t="shared" si="1"/>
        <v>80.668338454067339</v>
      </c>
      <c r="DA35" s="70"/>
    </row>
    <row r="36" spans="1:105" ht="12" customHeight="1" x14ac:dyDescent="0.25">
      <c r="A36" s="60" t="s">
        <v>3082</v>
      </c>
      <c r="B36" s="264">
        <v>72.063970492801019</v>
      </c>
      <c r="C36" s="264">
        <v>81.662213907031301</v>
      </c>
      <c r="D36" s="264">
        <v>86.88641409465815</v>
      </c>
      <c r="E36" s="264">
        <v>86.919736946581565</v>
      </c>
      <c r="F36" s="264">
        <v>31.353675177488618</v>
      </c>
      <c r="G36" s="264">
        <v>38.429786157872243</v>
      </c>
      <c r="H36" s="264">
        <v>35.171962630043822</v>
      </c>
      <c r="I36" s="264">
        <v>28.553682281798441</v>
      </c>
      <c r="J36" s="264">
        <v>23.712603056853801</v>
      </c>
      <c r="K36" s="264">
        <v>16.707357953504189</v>
      </c>
      <c r="L36" s="264">
        <v>10.786812376291479</v>
      </c>
      <c r="M36" s="264">
        <v>4.5548761752617724</v>
      </c>
      <c r="N36" s="264">
        <v>4.2065458314891941</v>
      </c>
      <c r="O36" s="264">
        <v>7.0626276331297424</v>
      </c>
      <c r="P36" s="264">
        <v>5.8080592672719051</v>
      </c>
      <c r="Q36" s="264">
        <v>6.1486087178997471</v>
      </c>
      <c r="R36" s="264">
        <v>11.37217483873965</v>
      </c>
      <c r="S36" s="264">
        <v>5.7060334576665763</v>
      </c>
      <c r="T36" s="264">
        <v>4.9573890825077882</v>
      </c>
      <c r="U36" s="264">
        <v>4.6496042485330147</v>
      </c>
      <c r="V36" s="264">
        <v>4.5961835738968961</v>
      </c>
      <c r="W36" s="264">
        <v>26.461813918789979</v>
      </c>
      <c r="DA36" s="72" t="s">
        <v>3083</v>
      </c>
    </row>
    <row r="37" spans="1:105" ht="12" customHeight="1" x14ac:dyDescent="0.25">
      <c r="A37" s="59" t="s">
        <v>30</v>
      </c>
      <c r="B37" s="232">
        <v>2.9050251165939369</v>
      </c>
      <c r="C37" s="232">
        <v>2.7860439406521249</v>
      </c>
      <c r="D37" s="232">
        <v>2.834411676701174</v>
      </c>
      <c r="E37" s="232">
        <v>0.81790759621294651</v>
      </c>
      <c r="F37" s="232">
        <v>0.93776876243951435</v>
      </c>
      <c r="G37" s="232">
        <v>1.0236729596684151</v>
      </c>
      <c r="H37" s="232">
        <v>1.03554259533765</v>
      </c>
      <c r="I37" s="232">
        <v>1.1348264765777549</v>
      </c>
      <c r="J37" s="232">
        <v>0.91157784816297438</v>
      </c>
      <c r="K37" s="232">
        <v>0.25327213089813111</v>
      </c>
      <c r="L37" s="232">
        <v>0.17402863300266919</v>
      </c>
      <c r="M37" s="232">
        <v>0.25378707703368292</v>
      </c>
      <c r="N37" s="232">
        <v>0.33858326350916013</v>
      </c>
      <c r="O37" s="232">
        <v>0.31835392137875962</v>
      </c>
      <c r="P37" s="232">
        <v>0.24235179311306471</v>
      </c>
      <c r="Q37" s="232">
        <v>7.9823596912866487E-2</v>
      </c>
      <c r="R37" s="232">
        <v>5.9367135167556944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1.447291515090922</v>
      </c>
      <c r="C38" s="232">
        <v>1.4388526108547159</v>
      </c>
      <c r="D38" s="232">
        <v>1.22926927280955</v>
      </c>
      <c r="E38" s="232">
        <v>1.4339300583747681</v>
      </c>
      <c r="F38" s="232">
        <v>1.601922386356661</v>
      </c>
      <c r="G38" s="232">
        <v>1.7320085950563959</v>
      </c>
      <c r="H38" s="232">
        <v>1.9945612942633759</v>
      </c>
      <c r="I38" s="232">
        <v>0.60002589327481903</v>
      </c>
      <c r="J38" s="232">
        <v>0</v>
      </c>
      <c r="K38" s="232">
        <v>0.13391448208781881</v>
      </c>
      <c r="L38" s="232">
        <v>0.96616082492028699</v>
      </c>
      <c r="M38" s="232">
        <v>0.6709232658006774</v>
      </c>
      <c r="N38" s="232">
        <v>0.67133468196687773</v>
      </c>
      <c r="O38" s="232">
        <v>0.50497757046706526</v>
      </c>
      <c r="P38" s="232">
        <v>0</v>
      </c>
      <c r="Q38" s="232">
        <v>0.38826011171944042</v>
      </c>
      <c r="R38" s="232">
        <v>0.34528585813591911</v>
      </c>
      <c r="S38" s="232">
        <v>0.39255330002717098</v>
      </c>
      <c r="T38" s="232">
        <v>0.26116155476938302</v>
      </c>
      <c r="U38" s="232">
        <v>0.28819436445647939</v>
      </c>
      <c r="V38" s="232">
        <v>0.3491265196702853</v>
      </c>
      <c r="W38" s="232">
        <v>0.27615172443580982</v>
      </c>
      <c r="DA38" s="71" t="s">
        <v>3085</v>
      </c>
    </row>
    <row r="39" spans="1:105" ht="12" customHeight="1" x14ac:dyDescent="0.25">
      <c r="A39" s="59" t="s">
        <v>160</v>
      </c>
      <c r="B39" s="232">
        <v>3.309510912291834</v>
      </c>
      <c r="C39" s="232">
        <v>2.781032189861643</v>
      </c>
      <c r="D39" s="232">
        <v>3.0151682337790011</v>
      </c>
      <c r="E39" s="232">
        <v>3.6349483645982859</v>
      </c>
      <c r="F39" s="232">
        <v>5.1637513038624219</v>
      </c>
      <c r="G39" s="232">
        <v>4.4764529593685314</v>
      </c>
      <c r="H39" s="232">
        <v>3.455150491743221</v>
      </c>
      <c r="I39" s="232">
        <v>1.8815736920930961</v>
      </c>
      <c r="J39" s="232">
        <v>3.155205246938162</v>
      </c>
      <c r="K39" s="232">
        <v>1.4853680131475291</v>
      </c>
      <c r="L39" s="232">
        <v>4.4708567302853526</v>
      </c>
      <c r="M39" s="232">
        <v>1.3667729358985361</v>
      </c>
      <c r="N39" s="232">
        <v>0.1243260311712152</v>
      </c>
      <c r="O39" s="232">
        <v>1.0518885048960109</v>
      </c>
      <c r="P39" s="232">
        <v>1.0914754973756451</v>
      </c>
      <c r="Q39" s="232">
        <v>1.198253324659031</v>
      </c>
      <c r="R39" s="232">
        <v>0.85200280658897687</v>
      </c>
      <c r="S39" s="232">
        <v>1.090404301334396</v>
      </c>
      <c r="T39" s="232">
        <v>0.84635341035983991</v>
      </c>
      <c r="U39" s="232">
        <v>0.8517515013370669</v>
      </c>
      <c r="V39" s="232">
        <v>0.77466660605683746</v>
      </c>
      <c r="W39" s="232">
        <v>0.66887936942373494</v>
      </c>
      <c r="DA39" s="71" t="s">
        <v>3086</v>
      </c>
    </row>
    <row r="40" spans="1:105" ht="12" customHeight="1" x14ac:dyDescent="0.25">
      <c r="A40" s="59" t="s">
        <v>70</v>
      </c>
      <c r="B40" s="232">
        <v>16.54049680326062</v>
      </c>
      <c r="C40" s="232">
        <v>27.406749847086491</v>
      </c>
      <c r="D40" s="232">
        <v>31.295891591372168</v>
      </c>
      <c r="E40" s="232">
        <v>31.17242951559988</v>
      </c>
      <c r="F40" s="232">
        <v>4.7759117222565788</v>
      </c>
      <c r="G40" s="232">
        <v>0</v>
      </c>
      <c r="H40" s="232">
        <v>1.2242813391277989</v>
      </c>
      <c r="I40" s="232">
        <v>16.696345732353311</v>
      </c>
      <c r="J40" s="232">
        <v>14.63098340352825</v>
      </c>
      <c r="K40" s="232">
        <v>11.1787571501931</v>
      </c>
      <c r="L40" s="232">
        <v>0.8401464227969464</v>
      </c>
      <c r="M40" s="232">
        <v>0.46672374939731898</v>
      </c>
      <c r="N40" s="232">
        <v>0.81727791785784409</v>
      </c>
      <c r="O40" s="232">
        <v>3.2933358474007211</v>
      </c>
      <c r="P40" s="232">
        <v>2.5057711579278399</v>
      </c>
      <c r="Q40" s="232">
        <v>2.475878609791744</v>
      </c>
      <c r="R40" s="232">
        <v>2.5020951947741992</v>
      </c>
      <c r="S40" s="232">
        <v>1.8916659454678499</v>
      </c>
      <c r="T40" s="232">
        <v>1.5896559247811131</v>
      </c>
      <c r="U40" s="232">
        <v>0.90563946981111454</v>
      </c>
      <c r="V40" s="232">
        <v>0.94874389433964623</v>
      </c>
      <c r="W40" s="232">
        <v>0.34267632927003372</v>
      </c>
      <c r="DA40" s="71" t="s">
        <v>3087</v>
      </c>
    </row>
    <row r="41" spans="1:105" ht="12" customHeight="1" x14ac:dyDescent="0.25">
      <c r="A41" s="59" t="s">
        <v>162</v>
      </c>
      <c r="B41" s="232">
        <v>47.861646145563697</v>
      </c>
      <c r="C41" s="232">
        <v>47.249535318576328</v>
      </c>
      <c r="D41" s="232">
        <v>48.511673319996262</v>
      </c>
      <c r="E41" s="232">
        <v>49.860521411795688</v>
      </c>
      <c r="F41" s="232">
        <v>18.874321002573438</v>
      </c>
      <c r="G41" s="232">
        <v>31.197651643778901</v>
      </c>
      <c r="H41" s="232">
        <v>27.462426909571779</v>
      </c>
      <c r="I41" s="232">
        <v>8.2409104874994572</v>
      </c>
      <c r="J41" s="232">
        <v>5.0148365582244097</v>
      </c>
      <c r="K41" s="232">
        <v>3.6560461771776018</v>
      </c>
      <c r="L41" s="232">
        <v>4.3356197652862232</v>
      </c>
      <c r="M41" s="232">
        <v>1.796669147131557</v>
      </c>
      <c r="N41" s="232">
        <v>2.255023936984097</v>
      </c>
      <c r="O41" s="232">
        <v>1.894071788987185</v>
      </c>
      <c r="P41" s="232">
        <v>1.9684608188553541</v>
      </c>
      <c r="Q41" s="232">
        <v>2.0063930748166658</v>
      </c>
      <c r="R41" s="232">
        <v>1.7360774624848609</v>
      </c>
      <c r="S41" s="232">
        <v>2.3314099108371589</v>
      </c>
      <c r="T41" s="232">
        <v>2.2602181925974518</v>
      </c>
      <c r="U41" s="232">
        <v>2.6040189129283542</v>
      </c>
      <c r="V41" s="232">
        <v>2.5236465538301269</v>
      </c>
      <c r="W41" s="232">
        <v>25.1741064956604</v>
      </c>
      <c r="DA41" s="71" t="s">
        <v>3088</v>
      </c>
    </row>
    <row r="42" spans="1:105" ht="12" customHeight="1" x14ac:dyDescent="0.25">
      <c r="A42" s="60" t="s">
        <v>3089</v>
      </c>
      <c r="B42" s="264">
        <v>102.5443802834204</v>
      </c>
      <c r="C42" s="264">
        <v>115.7525399290609</v>
      </c>
      <c r="D42" s="264">
        <v>122.8911843092193</v>
      </c>
      <c r="E42" s="264">
        <v>122.92517317628641</v>
      </c>
      <c r="F42" s="264">
        <v>86.342238711235694</v>
      </c>
      <c r="G42" s="264">
        <v>92.562745155912694</v>
      </c>
      <c r="H42" s="264">
        <v>104.41550074371111</v>
      </c>
      <c r="I42" s="264">
        <v>91.384873952593836</v>
      </c>
      <c r="J42" s="264">
        <v>127.46581408068199</v>
      </c>
      <c r="K42" s="264">
        <v>111.0109719740318</v>
      </c>
      <c r="L42" s="264">
        <v>163.086462759667</v>
      </c>
      <c r="M42" s="264">
        <v>31.175365720406649</v>
      </c>
      <c r="N42" s="264">
        <v>29.062300436674459</v>
      </c>
      <c r="O42" s="264">
        <v>28.385088271897231</v>
      </c>
      <c r="P42" s="264">
        <v>30.221918378273379</v>
      </c>
      <c r="Q42" s="264">
        <v>29.007665030879249</v>
      </c>
      <c r="R42" s="264">
        <v>31.75949958372162</v>
      </c>
      <c r="S42" s="264">
        <v>29.433333714722789</v>
      </c>
      <c r="T42" s="264">
        <v>25.114882762334009</v>
      </c>
      <c r="U42" s="264">
        <v>72.642417867161285</v>
      </c>
      <c r="V42" s="264">
        <v>48.929150829624042</v>
      </c>
      <c r="W42" s="264">
        <v>43.973519396678327</v>
      </c>
      <c r="DA42" s="72" t="s">
        <v>3090</v>
      </c>
    </row>
    <row r="43" spans="1:105" ht="12" customHeight="1" x14ac:dyDescent="0.25">
      <c r="A43" s="64" t="s">
        <v>30</v>
      </c>
      <c r="B43" s="231">
        <v>3.6014113535683649</v>
      </c>
      <c r="C43" s="231">
        <v>3.4940482813475771</v>
      </c>
      <c r="D43" s="231">
        <v>3.5776935573691229</v>
      </c>
      <c r="E43" s="231">
        <v>1.032696504475771</v>
      </c>
      <c r="F43" s="231">
        <v>0.24644495999996269</v>
      </c>
      <c r="G43" s="231">
        <v>0.3553805845619678</v>
      </c>
      <c r="H43" s="231">
        <v>0.23421235832536</v>
      </c>
      <c r="I43" s="231">
        <v>0.2201290815703581</v>
      </c>
      <c r="J43" s="231">
        <v>6.4850264521803605E-2</v>
      </c>
      <c r="K43" s="231">
        <v>1.2020981416370039E-2</v>
      </c>
      <c r="L43" s="231">
        <v>1.705887527677859E-3</v>
      </c>
      <c r="M43" s="231">
        <v>1.139439540529885E-2</v>
      </c>
      <c r="N43" s="231">
        <v>1.4939733077698379E-2</v>
      </c>
      <c r="O43" s="231">
        <v>3.9554779040197982E-2</v>
      </c>
      <c r="P43" s="231">
        <v>1.8352816180509161E-2</v>
      </c>
      <c r="Q43" s="231">
        <v>7.290555646263663E-3</v>
      </c>
      <c r="R43" s="231">
        <v>1.508776643706587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1.7942330565743549</v>
      </c>
      <c r="C45" s="231">
        <v>1.8045015079312181</v>
      </c>
      <c r="D45" s="231">
        <v>1.5516266722133669</v>
      </c>
      <c r="E45" s="231">
        <v>1.810491265520443</v>
      </c>
      <c r="F45" s="231">
        <v>0.42098405730823829</v>
      </c>
      <c r="G45" s="231">
        <v>0.60128796132006113</v>
      </c>
      <c r="H45" s="231">
        <v>0.45111703435201328</v>
      </c>
      <c r="I45" s="231">
        <v>0.1163906126012645</v>
      </c>
      <c r="J45" s="231">
        <v>0</v>
      </c>
      <c r="K45" s="231">
        <v>6.3559440782213908E-3</v>
      </c>
      <c r="L45" s="231">
        <v>9.4706352197640419E-3</v>
      </c>
      <c r="M45" s="231">
        <v>3.0122751191672029E-2</v>
      </c>
      <c r="N45" s="231">
        <v>2.9622140357552972E-2</v>
      </c>
      <c r="O45" s="231">
        <v>6.2742359615280213E-2</v>
      </c>
      <c r="P45" s="231">
        <v>0</v>
      </c>
      <c r="Q45" s="231">
        <v>3.5461092448702561E-2</v>
      </c>
      <c r="R45" s="231">
        <v>8.7752126944868239E-2</v>
      </c>
      <c r="S45" s="231">
        <v>3.0237144638642299E-2</v>
      </c>
      <c r="T45" s="231">
        <v>2.0824786140571979E-2</v>
      </c>
      <c r="U45" s="231">
        <v>2.6515559211547531E-3</v>
      </c>
      <c r="V45" s="231">
        <v>6.7348070785212804E-3</v>
      </c>
      <c r="W45" s="231">
        <v>0.22300456073141081</v>
      </c>
      <c r="DA45" s="73" t="s">
        <v>3093</v>
      </c>
    </row>
    <row r="46" spans="1:105" ht="12" customHeight="1" x14ac:dyDescent="0.25">
      <c r="A46" s="64" t="s">
        <v>160</v>
      </c>
      <c r="B46" s="231">
        <v>4.1028595953279767</v>
      </c>
      <c r="C46" s="231">
        <v>3.4877629177248011</v>
      </c>
      <c r="D46" s="231">
        <v>3.8058508060233551</v>
      </c>
      <c r="E46" s="231">
        <v>4.5895141302652096</v>
      </c>
      <c r="F46" s="231">
        <v>1.3570301491165431</v>
      </c>
      <c r="G46" s="231">
        <v>1.5540553791514049</v>
      </c>
      <c r="H46" s="231">
        <v>0.78146369708369734</v>
      </c>
      <c r="I46" s="231">
        <v>0.36498010691154459</v>
      </c>
      <c r="J46" s="231">
        <v>0.22446343479810041</v>
      </c>
      <c r="K46" s="231">
        <v>7.04995895884757E-2</v>
      </c>
      <c r="L46" s="231">
        <v>4.3824849983803683E-2</v>
      </c>
      <c r="M46" s="231">
        <v>6.1364634649313347E-2</v>
      </c>
      <c r="N46" s="231">
        <v>5.4857930692055979E-3</v>
      </c>
      <c r="O46" s="231">
        <v>0.13069484806685949</v>
      </c>
      <c r="P46" s="231">
        <v>8.2655254626152655E-2</v>
      </c>
      <c r="Q46" s="231">
        <v>0.1094404772473863</v>
      </c>
      <c r="R46" s="231">
        <v>0.21653090237987449</v>
      </c>
      <c r="S46" s="231">
        <v>8.3990409892780782E-2</v>
      </c>
      <c r="T46" s="231">
        <v>6.7487455363218304E-2</v>
      </c>
      <c r="U46" s="231">
        <v>7.8366096470418815E-3</v>
      </c>
      <c r="V46" s="231">
        <v>1.494366611534635E-2</v>
      </c>
      <c r="W46" s="231">
        <v>0.5401492612997072</v>
      </c>
      <c r="DA46" s="73" t="s">
        <v>3094</v>
      </c>
    </row>
    <row r="47" spans="1:105" ht="12" customHeight="1" x14ac:dyDescent="0.25">
      <c r="A47" s="64" t="s">
        <v>70</v>
      </c>
      <c r="B47" s="231">
        <v>20.505548348155859</v>
      </c>
      <c r="C47" s="231">
        <v>34.371499244236958</v>
      </c>
      <c r="D47" s="231">
        <v>39.502769001039198</v>
      </c>
      <c r="E47" s="231">
        <v>39.358552415737762</v>
      </c>
      <c r="F47" s="231">
        <v>1.2551061844852101</v>
      </c>
      <c r="G47" s="231">
        <v>0</v>
      </c>
      <c r="H47" s="231">
        <v>0.276900072466219</v>
      </c>
      <c r="I47" s="231">
        <v>3.2386900794980491</v>
      </c>
      <c r="J47" s="231">
        <v>1.0408580527104829</v>
      </c>
      <c r="K47" s="231">
        <v>0.53057409626578356</v>
      </c>
      <c r="L47" s="231">
        <v>8.235399424475735E-3</v>
      </c>
      <c r="M47" s="231">
        <v>2.0954711358178599E-2</v>
      </c>
      <c r="N47" s="231">
        <v>3.6061776404854577E-2</v>
      </c>
      <c r="O47" s="231">
        <v>0.40918978219248719</v>
      </c>
      <c r="P47" s="231">
        <v>0.18975703402539479</v>
      </c>
      <c r="Q47" s="231">
        <v>0.22613026067697931</v>
      </c>
      <c r="R47" s="231">
        <v>0.63589101605644249</v>
      </c>
      <c r="S47" s="231">
        <v>0.14570907134686259</v>
      </c>
      <c r="T47" s="231">
        <v>0.12675772550018841</v>
      </c>
      <c r="U47" s="231">
        <v>8.3324103270997311E-3</v>
      </c>
      <c r="V47" s="231">
        <v>1.8301695045500509E-2</v>
      </c>
      <c r="W47" s="231">
        <v>0.27672608033877832</v>
      </c>
      <c r="DA47" s="73" t="s">
        <v>3095</v>
      </c>
    </row>
    <row r="48" spans="1:105" ht="12" customHeight="1" x14ac:dyDescent="0.25">
      <c r="A48" s="64" t="s">
        <v>34</v>
      </c>
      <c r="B48" s="231">
        <v>0.1582528307115694</v>
      </c>
      <c r="C48" s="231">
        <v>0.15825283071156121</v>
      </c>
      <c r="D48" s="231">
        <v>0.1582528307116049</v>
      </c>
      <c r="E48" s="231">
        <v>0.15825283071156479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59.334934780599518</v>
      </c>
      <c r="C49" s="231">
        <v>59.256839156564183</v>
      </c>
      <c r="D49" s="231">
        <v>61.233130854210849</v>
      </c>
      <c r="E49" s="231">
        <v>62.954282869742222</v>
      </c>
      <c r="F49" s="231">
        <v>4.9601580590137084</v>
      </c>
      <c r="G49" s="231">
        <v>10.830646226816491</v>
      </c>
      <c r="H49" s="231">
        <v>6.2112749401017124</v>
      </c>
      <c r="I49" s="231">
        <v>1.598538714383346</v>
      </c>
      <c r="J49" s="231">
        <v>0.35675886375457611</v>
      </c>
      <c r="K49" s="231">
        <v>0.1735258553611633</v>
      </c>
      <c r="L49" s="231">
        <v>4.2499211507579557E-2</v>
      </c>
      <c r="M49" s="231">
        <v>8.0665883047311121E-2</v>
      </c>
      <c r="N49" s="231">
        <v>9.95012433668373E-2</v>
      </c>
      <c r="O49" s="231">
        <v>0.23533428071245741</v>
      </c>
      <c r="P49" s="231">
        <v>0.14906759757346871</v>
      </c>
      <c r="Q49" s="231">
        <v>0.18325057910126771</v>
      </c>
      <c r="R49" s="231">
        <v>0.44121265405004523</v>
      </c>
      <c r="S49" s="231">
        <v>0.17958116434397031</v>
      </c>
      <c r="T49" s="231">
        <v>0.18022775417092171</v>
      </c>
      <c r="U49" s="231">
        <v>2.3958489890654432E-2</v>
      </c>
      <c r="V49" s="231">
        <v>4.8682273378923592E-2</v>
      </c>
      <c r="W49" s="231">
        <v>20.329188862897851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13.047140318482761</v>
      </c>
      <c r="C51" s="231">
        <v>13.17963599054467</v>
      </c>
      <c r="D51" s="231">
        <v>13.06186058765185</v>
      </c>
      <c r="E51" s="231">
        <v>13.021383159833411</v>
      </c>
      <c r="F51" s="231">
        <v>12.98089248246686</v>
      </c>
      <c r="G51" s="231">
        <v>12.89992437727205</v>
      </c>
      <c r="H51" s="231">
        <v>12.89992437727086</v>
      </c>
      <c r="I51" s="231">
        <v>12.37729519881958</v>
      </c>
      <c r="J51" s="231">
        <v>13.65073760214278</v>
      </c>
      <c r="K51" s="231">
        <v>15.858989970142339</v>
      </c>
      <c r="L51" s="231">
        <v>4.7735275739356426</v>
      </c>
      <c r="M51" s="231">
        <v>7.5412164181151198</v>
      </c>
      <c r="N51" s="231">
        <v>7.5522533075991118</v>
      </c>
      <c r="O51" s="231">
        <v>7.5706569564491533</v>
      </c>
      <c r="P51" s="231">
        <v>14.53036311944372</v>
      </c>
      <c r="Q51" s="231">
        <v>11.47927928231071</v>
      </c>
      <c r="R51" s="231">
        <v>12.616529384324391</v>
      </c>
      <c r="S51" s="231">
        <v>10.15824443357247</v>
      </c>
      <c r="T51" s="231">
        <v>7.6067885262235926</v>
      </c>
      <c r="U51" s="231">
        <v>14.2979127123398</v>
      </c>
      <c r="V51" s="231">
        <v>15.645208203297081</v>
      </c>
      <c r="W51" s="231">
        <v>6.0869969198048848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65.121622818845168</v>
      </c>
      <c r="G52" s="231">
        <v>66.321450626790721</v>
      </c>
      <c r="H52" s="231">
        <v>83.560608264111295</v>
      </c>
      <c r="I52" s="231">
        <v>73.468850158809701</v>
      </c>
      <c r="J52" s="231">
        <v>112.1281458627542</v>
      </c>
      <c r="K52" s="231">
        <v>94.359005537179428</v>
      </c>
      <c r="L52" s="231">
        <v>158.2071992020681</v>
      </c>
      <c r="M52" s="231">
        <v>23.429646926639752</v>
      </c>
      <c r="N52" s="231">
        <v>21.3244364427992</v>
      </c>
      <c r="O52" s="231">
        <v>19.936915265820801</v>
      </c>
      <c r="P52" s="231">
        <v>15.251722556424131</v>
      </c>
      <c r="Q52" s="231">
        <v>16.966812783447931</v>
      </c>
      <c r="R52" s="231">
        <v>16.252806856259411</v>
      </c>
      <c r="S52" s="231">
        <v>18.835571490928071</v>
      </c>
      <c r="T52" s="231">
        <v>17.112796514935511</v>
      </c>
      <c r="U52" s="231">
        <v>58.301726089035533</v>
      </c>
      <c r="V52" s="231">
        <v>33.195280184708672</v>
      </c>
      <c r="W52" s="231">
        <v>16.51745371160569</v>
      </c>
      <c r="DA52" s="73" t="s">
        <v>3100</v>
      </c>
    </row>
    <row r="53" spans="1:105" ht="12" customHeight="1" x14ac:dyDescent="0.25">
      <c r="A53" s="60" t="s">
        <v>3101</v>
      </c>
      <c r="B53" s="264">
        <v>8.4344066859599582</v>
      </c>
      <c r="C53" s="264">
        <v>8.5180335008121393</v>
      </c>
      <c r="D53" s="264">
        <v>8.8410910728545176</v>
      </c>
      <c r="E53" s="264">
        <v>9.1408191532129219</v>
      </c>
      <c r="F53" s="264">
        <v>9.0529499693984956</v>
      </c>
      <c r="G53" s="264">
        <v>9.1099687778286942</v>
      </c>
      <c r="H53" s="264">
        <v>9.4227475836722334</v>
      </c>
      <c r="I53" s="264">
        <v>9.826967532107215</v>
      </c>
      <c r="J53" s="264">
        <v>9.3882548868662479</v>
      </c>
      <c r="K53" s="264">
        <v>8.5641050721675303</v>
      </c>
      <c r="L53" s="264">
        <v>8.8997703624912017</v>
      </c>
      <c r="M53" s="264">
        <v>8.8803853065502381</v>
      </c>
      <c r="N53" s="264">
        <v>8.6761925404365137</v>
      </c>
      <c r="O53" s="264">
        <v>8.2955779431852879</v>
      </c>
      <c r="P53" s="264">
        <v>8.0831378310409185</v>
      </c>
      <c r="Q53" s="264">
        <v>8.1390384808185292</v>
      </c>
      <c r="R53" s="264">
        <v>8.0993650957378449</v>
      </c>
      <c r="S53" s="264">
        <v>8.2939698282837853</v>
      </c>
      <c r="T53" s="264">
        <v>8.224661337115954</v>
      </c>
      <c r="U53" s="264">
        <v>9.4594852253268069</v>
      </c>
      <c r="V53" s="264">
        <v>9.7381174109084281</v>
      </c>
      <c r="W53" s="264">
        <v>10.233005138599029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89.520481848224961</v>
      </c>
      <c r="C54" s="263">
        <f t="shared" si="2"/>
        <v>94.606701355937219</v>
      </c>
      <c r="D54" s="263">
        <f t="shared" si="2"/>
        <v>99.17898412803541</v>
      </c>
      <c r="E54" s="263">
        <f t="shared" si="2"/>
        <v>101.15212112974004</v>
      </c>
      <c r="F54" s="263">
        <f t="shared" si="2"/>
        <v>76.564826139551286</v>
      </c>
      <c r="G54" s="263">
        <f t="shared" si="2"/>
        <v>80.235099035678999</v>
      </c>
      <c r="H54" s="263">
        <f t="shared" si="2"/>
        <v>81.85593035877946</v>
      </c>
      <c r="I54" s="263">
        <f t="shared" si="2"/>
        <v>80.473514395104871</v>
      </c>
      <c r="J54" s="263">
        <f t="shared" si="2"/>
        <v>78.359570328723009</v>
      </c>
      <c r="K54" s="263">
        <f t="shared" si="2"/>
        <v>69.319434630296414</v>
      </c>
      <c r="L54" s="263">
        <f t="shared" si="2"/>
        <v>73.401926602162206</v>
      </c>
      <c r="M54" s="263">
        <f t="shared" si="2"/>
        <v>61.012761624912812</v>
      </c>
      <c r="N54" s="263">
        <f t="shared" si="2"/>
        <v>59.43511619341605</v>
      </c>
      <c r="O54" s="263">
        <f t="shared" si="2"/>
        <v>57.941152508735307</v>
      </c>
      <c r="P54" s="263">
        <f t="shared" si="2"/>
        <v>56.282304713712229</v>
      </c>
      <c r="Q54" s="263">
        <f t="shared" si="2"/>
        <v>56.672508979999613</v>
      </c>
      <c r="R54" s="263">
        <f t="shared" si="2"/>
        <v>58.365667876179359</v>
      </c>
      <c r="S54" s="263">
        <f t="shared" si="2"/>
        <v>57.558011698021126</v>
      </c>
      <c r="T54" s="263">
        <f t="shared" si="2"/>
        <v>56.516325872685442</v>
      </c>
      <c r="U54" s="263">
        <f t="shared" si="2"/>
        <v>67.908607256026727</v>
      </c>
      <c r="V54" s="263">
        <f t="shared" si="2"/>
        <v>67.890152132075528</v>
      </c>
      <c r="W54" s="263">
        <f t="shared" si="2"/>
        <v>79.198284892361301</v>
      </c>
      <c r="DA54" s="70"/>
    </row>
    <row r="55" spans="1:105" ht="12" customHeight="1" x14ac:dyDescent="0.25">
      <c r="A55" s="60" t="s">
        <v>3104</v>
      </c>
      <c r="B55" s="264">
        <v>27.70900471256299</v>
      </c>
      <c r="C55" s="264">
        <v>31.265141791802129</v>
      </c>
      <c r="D55" s="264">
        <v>33.228323443140091</v>
      </c>
      <c r="E55" s="264">
        <v>33.276509393989222</v>
      </c>
      <c r="F55" s="264">
        <v>12.00511025723476</v>
      </c>
      <c r="G55" s="264">
        <v>14.841675828220041</v>
      </c>
      <c r="H55" s="264">
        <v>13.56466523638934</v>
      </c>
      <c r="I55" s="264">
        <v>10.57002679148853</v>
      </c>
      <c r="J55" s="264">
        <v>8.555341374288199</v>
      </c>
      <c r="K55" s="264">
        <v>6.0391139248684222</v>
      </c>
      <c r="L55" s="264">
        <v>4.0508129097201842</v>
      </c>
      <c r="M55" s="264">
        <v>1.7103255293280319</v>
      </c>
      <c r="N55" s="264">
        <v>1.601306951368116</v>
      </c>
      <c r="O55" s="264">
        <v>2.599476677128318</v>
      </c>
      <c r="P55" s="264">
        <v>2.1649816936863</v>
      </c>
      <c r="Q55" s="264">
        <v>2.2880052417682379</v>
      </c>
      <c r="R55" s="264">
        <v>4.0285864470603956</v>
      </c>
      <c r="S55" s="264">
        <v>2.147785121776697</v>
      </c>
      <c r="T55" s="264">
        <v>1.8755287503178859</v>
      </c>
      <c r="U55" s="264">
        <v>1.7721658772477069</v>
      </c>
      <c r="V55" s="264">
        <v>1.7506918103525899</v>
      </c>
      <c r="W55" s="264">
        <v>10.25755455037414</v>
      </c>
      <c r="DA55" s="72" t="s">
        <v>3105</v>
      </c>
    </row>
    <row r="56" spans="1:105" ht="12" customHeight="1" x14ac:dyDescent="0.25">
      <c r="A56" s="60" t="s">
        <v>3106</v>
      </c>
      <c r="B56" s="264">
        <v>7.7149377015739509</v>
      </c>
      <c r="C56" s="264">
        <v>8.7086550416848372</v>
      </c>
      <c r="D56" s="264">
        <v>9.2457317348628969</v>
      </c>
      <c r="E56" s="264">
        <v>9.2482888910058723</v>
      </c>
      <c r="F56" s="264">
        <v>6.4959678027261951</v>
      </c>
      <c r="G56" s="264">
        <v>6.9639682875921771</v>
      </c>
      <c r="H56" s="264">
        <v>7.8557116546992694</v>
      </c>
      <c r="I56" s="264">
        <v>6.8753510183769633</v>
      </c>
      <c r="J56" s="264">
        <v>9.5899045076375113</v>
      </c>
      <c r="K56" s="264">
        <v>8.3519226563534872</v>
      </c>
      <c r="L56" s="264">
        <v>12.269827919222591</v>
      </c>
      <c r="M56" s="264">
        <v>2.3454820604694651</v>
      </c>
      <c r="N56" s="264">
        <v>2.1865053620068569</v>
      </c>
      <c r="O56" s="264">
        <v>2.135555230487566</v>
      </c>
      <c r="P56" s="264">
        <v>2.2737493450738588</v>
      </c>
      <c r="Q56" s="264">
        <v>2.182394861257372</v>
      </c>
      <c r="R56" s="264">
        <v>2.3894294357658898</v>
      </c>
      <c r="S56" s="264">
        <v>2.214420091389802</v>
      </c>
      <c r="T56" s="264">
        <v>1.889520960175598</v>
      </c>
      <c r="U56" s="264">
        <v>5.4652602784071176</v>
      </c>
      <c r="V56" s="264">
        <v>3.6811900310688932</v>
      </c>
      <c r="W56" s="264">
        <v>3.308352556489905</v>
      </c>
      <c r="DA56" s="72" t="s">
        <v>3107</v>
      </c>
    </row>
    <row r="57" spans="1:105" ht="12" customHeight="1" x14ac:dyDescent="0.25">
      <c r="A57" s="64" t="s">
        <v>30</v>
      </c>
      <c r="B57" s="231">
        <v>0.27095257832489278</v>
      </c>
      <c r="C57" s="231">
        <v>0.26287510580671419</v>
      </c>
      <c r="D57" s="231">
        <v>0.26916816732557669</v>
      </c>
      <c r="E57" s="231">
        <v>7.7695034819493719E-2</v>
      </c>
      <c r="F57" s="231">
        <v>1.854131360501287E-2</v>
      </c>
      <c r="G57" s="231">
        <v>2.673709727111984E-2</v>
      </c>
      <c r="H57" s="231">
        <v>1.762099247588916E-2</v>
      </c>
      <c r="I57" s="231">
        <v>1.6561435604039471E-2</v>
      </c>
      <c r="J57" s="231">
        <v>4.8790167665306774E-3</v>
      </c>
      <c r="K57" s="231">
        <v>9.0439985577705649E-4</v>
      </c>
      <c r="L57" s="231">
        <v>1.2834263531118681E-4</v>
      </c>
      <c r="M57" s="231">
        <v>8.5725858848643369E-4</v>
      </c>
      <c r="N57" s="231">
        <v>1.123992457256305E-3</v>
      </c>
      <c r="O57" s="231">
        <v>2.9759081409553331E-3</v>
      </c>
      <c r="P57" s="231">
        <v>1.3807761389724759E-3</v>
      </c>
      <c r="Q57" s="231">
        <v>5.4850575395087094E-4</v>
      </c>
      <c r="R57" s="231">
        <v>0.1135129763290222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0.13498932087079779</v>
      </c>
      <c r="C59" s="231">
        <v>0.1357618689352641</v>
      </c>
      <c r="D59" s="231">
        <v>0.1167368029251436</v>
      </c>
      <c r="E59" s="231">
        <v>0.1362125090046728</v>
      </c>
      <c r="F59" s="231">
        <v>3.1672781741058677E-2</v>
      </c>
      <c r="G59" s="231">
        <v>4.5237965741948181E-2</v>
      </c>
      <c r="H59" s="231">
        <v>3.39398395750731E-2</v>
      </c>
      <c r="I59" s="231">
        <v>8.7566605091860435E-3</v>
      </c>
      <c r="J59" s="231">
        <v>0</v>
      </c>
      <c r="K59" s="231">
        <v>4.7819015008562169E-4</v>
      </c>
      <c r="L59" s="231">
        <v>7.1252427985685565E-4</v>
      </c>
      <c r="M59" s="231">
        <v>2.266288490909494E-3</v>
      </c>
      <c r="N59" s="231">
        <v>2.2286249798785939E-3</v>
      </c>
      <c r="O59" s="231">
        <v>4.7204283096135566E-3</v>
      </c>
      <c r="P59" s="231">
        <v>0</v>
      </c>
      <c r="Q59" s="231">
        <v>2.6679191810936088E-3</v>
      </c>
      <c r="R59" s="231">
        <v>6.6020408986734707E-3</v>
      </c>
      <c r="S59" s="231">
        <v>2.274894894443308E-3</v>
      </c>
      <c r="T59" s="231">
        <v>1.566755070137076E-3</v>
      </c>
      <c r="U59" s="231">
        <v>1.9949010065114129E-4</v>
      </c>
      <c r="V59" s="231">
        <v>5.0669394948122466E-4</v>
      </c>
      <c r="W59" s="231">
        <v>1.6777772594212721E-2</v>
      </c>
      <c r="DA59" s="73" t="s">
        <v>3110</v>
      </c>
    </row>
    <row r="60" spans="1:105" ht="12" customHeight="1" x14ac:dyDescent="0.25">
      <c r="A60" s="64" t="s">
        <v>160</v>
      </c>
      <c r="B60" s="231">
        <v>0.30867909181150938</v>
      </c>
      <c r="C60" s="231">
        <v>0.26240222578493788</v>
      </c>
      <c r="D60" s="231">
        <v>0.28633360296100469</v>
      </c>
      <c r="E60" s="231">
        <v>0.34529259914221022</v>
      </c>
      <c r="F60" s="231">
        <v>0.1020963121592383</v>
      </c>
      <c r="G60" s="231">
        <v>0.1169195269580994</v>
      </c>
      <c r="H60" s="231">
        <v>5.8793506990622989E-2</v>
      </c>
      <c r="I60" s="231">
        <v>2.7459318388329369E-2</v>
      </c>
      <c r="J60" s="231">
        <v>1.6887531144684661E-2</v>
      </c>
      <c r="K60" s="231">
        <v>5.3040443577536574E-3</v>
      </c>
      <c r="L60" s="231">
        <v>3.2971673969005889E-3</v>
      </c>
      <c r="M60" s="231">
        <v>4.6167750206379948E-3</v>
      </c>
      <c r="N60" s="231">
        <v>4.1272424345120489E-4</v>
      </c>
      <c r="O60" s="231">
        <v>9.8328412338703087E-3</v>
      </c>
      <c r="P60" s="231">
        <v>6.2185771505569387E-3</v>
      </c>
      <c r="Q60" s="231">
        <v>8.2337663132829812E-3</v>
      </c>
      <c r="R60" s="231">
        <v>1.6290726197858901E-2</v>
      </c>
      <c r="S60" s="231">
        <v>6.3190277035320951E-3</v>
      </c>
      <c r="T60" s="231">
        <v>5.0774261088314702E-3</v>
      </c>
      <c r="U60" s="231">
        <v>5.8958818661130122E-4</v>
      </c>
      <c r="V60" s="231">
        <v>1.124288359775274E-3</v>
      </c>
      <c r="W60" s="231">
        <v>4.0638188937909013E-2</v>
      </c>
      <c r="DA60" s="73" t="s">
        <v>3111</v>
      </c>
    </row>
    <row r="61" spans="1:105" ht="12" customHeight="1" x14ac:dyDescent="0.25">
      <c r="A61" s="64" t="s">
        <v>70</v>
      </c>
      <c r="B61" s="231">
        <v>1.542737179798561</v>
      </c>
      <c r="C61" s="231">
        <v>2.585943516807796</v>
      </c>
      <c r="D61" s="231">
        <v>2.9719951599527921</v>
      </c>
      <c r="E61" s="231">
        <v>2.9611450093345031</v>
      </c>
      <c r="F61" s="231">
        <v>9.4428051497319809E-2</v>
      </c>
      <c r="G61" s="231">
        <v>0</v>
      </c>
      <c r="H61" s="231">
        <v>2.083260733288168E-2</v>
      </c>
      <c r="I61" s="231">
        <v>0.24366320347320741</v>
      </c>
      <c r="J61" s="231">
        <v>7.8309069796399927E-2</v>
      </c>
      <c r="K61" s="231">
        <v>3.9917800346015053E-2</v>
      </c>
      <c r="L61" s="231">
        <v>6.1959117927090168E-4</v>
      </c>
      <c r="M61" s="231">
        <v>1.576530008138828E-3</v>
      </c>
      <c r="N61" s="231">
        <v>2.7131117044404702E-3</v>
      </c>
      <c r="O61" s="231">
        <v>3.078543815868242E-2</v>
      </c>
      <c r="P61" s="231">
        <v>1.427639127463785E-2</v>
      </c>
      <c r="Q61" s="231">
        <v>1.7012934972562701E-2</v>
      </c>
      <c r="R61" s="231">
        <v>4.784133036161322E-2</v>
      </c>
      <c r="S61" s="231">
        <v>1.0962437969669911E-2</v>
      </c>
      <c r="T61" s="231">
        <v>9.5366313855941073E-3</v>
      </c>
      <c r="U61" s="231">
        <v>6.2688980517364742E-4</v>
      </c>
      <c r="V61" s="231">
        <v>1.376930034771198E-3</v>
      </c>
      <c r="W61" s="231">
        <v>2.0819517016083641E-2</v>
      </c>
      <c r="DA61" s="73" t="s">
        <v>3112</v>
      </c>
    </row>
    <row r="62" spans="1:105" ht="12" customHeight="1" x14ac:dyDescent="0.25">
      <c r="A62" s="64" t="s">
        <v>34</v>
      </c>
      <c r="B62" s="231">
        <v>1.190616908174817E-2</v>
      </c>
      <c r="C62" s="231">
        <v>1.1906169081747549E-2</v>
      </c>
      <c r="D62" s="231">
        <v>1.190616908175084E-2</v>
      </c>
      <c r="E62" s="231">
        <v>1.190616908174782E-2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4.4640703283209682</v>
      </c>
      <c r="C63" s="231">
        <v>4.4581947954781818</v>
      </c>
      <c r="D63" s="231">
        <v>4.6068813181851418</v>
      </c>
      <c r="E63" s="231">
        <v>4.7363723789147754</v>
      </c>
      <c r="F63" s="231">
        <v>0.37317803578786518</v>
      </c>
      <c r="G63" s="231">
        <v>0.81484485718995536</v>
      </c>
      <c r="H63" s="231">
        <v>0.46730595160639832</v>
      </c>
      <c r="I63" s="231">
        <v>0.1202662355648912</v>
      </c>
      <c r="J63" s="231">
        <v>2.684079225739756E-2</v>
      </c>
      <c r="K63" s="231">
        <v>1.305523676698407E-2</v>
      </c>
      <c r="L63" s="231">
        <v>3.1974328406956399E-3</v>
      </c>
      <c r="M63" s="231">
        <v>6.0689065615531883E-3</v>
      </c>
      <c r="N63" s="231">
        <v>7.4859869617683239E-3</v>
      </c>
      <c r="O63" s="231">
        <v>1.7705400429777359E-2</v>
      </c>
      <c r="P63" s="231">
        <v>1.121511705881896E-2</v>
      </c>
      <c r="Q63" s="231">
        <v>1.3786877424546779E-2</v>
      </c>
      <c r="R63" s="231">
        <v>3.3194682436367029E-2</v>
      </c>
      <c r="S63" s="231">
        <v>1.3510808602681151E-2</v>
      </c>
      <c r="T63" s="231">
        <v>1.355945485925429E-2</v>
      </c>
      <c r="U63" s="231">
        <v>1.8025196155978249E-3</v>
      </c>
      <c r="V63" s="231">
        <v>3.6626161789785768E-3</v>
      </c>
      <c r="W63" s="231">
        <v>1.5294687545753869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0.98160303336547405</v>
      </c>
      <c r="C65" s="231">
        <v>0.99157135979019451</v>
      </c>
      <c r="D65" s="231">
        <v>0.98271051443148694</v>
      </c>
      <c r="E65" s="231">
        <v>0.97966519070847002</v>
      </c>
      <c r="F65" s="231">
        <v>0.97661887015424642</v>
      </c>
      <c r="G65" s="231">
        <v>0.97052722587626683</v>
      </c>
      <c r="H65" s="231">
        <v>0.97052722587617701</v>
      </c>
      <c r="I65" s="231">
        <v>0.93120716229363598</v>
      </c>
      <c r="J65" s="231">
        <v>1.0270147412270429</v>
      </c>
      <c r="K65" s="231">
        <v>1.193152850418232</v>
      </c>
      <c r="L65" s="231">
        <v>0.35913687076631789</v>
      </c>
      <c r="M65" s="231">
        <v>0.5673642446230811</v>
      </c>
      <c r="N65" s="231">
        <v>0.56819460621435336</v>
      </c>
      <c r="O65" s="231">
        <v>0.56957920675479523</v>
      </c>
      <c r="P65" s="231">
        <v>1.0931934635318159</v>
      </c>
      <c r="Q65" s="231">
        <v>0.86364483628669897</v>
      </c>
      <c r="R65" s="231">
        <v>0.94920597248835537</v>
      </c>
      <c r="S65" s="231">
        <v>0.76425663450074988</v>
      </c>
      <c r="T65" s="231">
        <v>0.57229756937105392</v>
      </c>
      <c r="U65" s="231">
        <v>1.075705031649389</v>
      </c>
      <c r="V65" s="231">
        <v>1.1770689557339491</v>
      </c>
      <c r="W65" s="231">
        <v>0.45795588111384722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4.8994324377814538</v>
      </c>
      <c r="G66" s="231">
        <v>4.9897016145547877</v>
      </c>
      <c r="H66" s="231">
        <v>6.2866915308422273</v>
      </c>
      <c r="I66" s="231">
        <v>5.5274370025436736</v>
      </c>
      <c r="J66" s="231">
        <v>8.4359733564454551</v>
      </c>
      <c r="K66" s="231">
        <v>7.0991101344586394</v>
      </c>
      <c r="L66" s="231">
        <v>11.90273599012424</v>
      </c>
      <c r="M66" s="231">
        <v>1.762732057176658</v>
      </c>
      <c r="N66" s="231">
        <v>1.604346315445708</v>
      </c>
      <c r="O66" s="231">
        <v>1.4999560074598719</v>
      </c>
      <c r="P66" s="231">
        <v>1.147465019919057</v>
      </c>
      <c r="Q66" s="231">
        <v>1.276500021325236</v>
      </c>
      <c r="R66" s="231">
        <v>1.222781707053999</v>
      </c>
      <c r="S66" s="231">
        <v>1.4170962877187261</v>
      </c>
      <c r="T66" s="231">
        <v>1.287483123380728</v>
      </c>
      <c r="U66" s="231">
        <v>4.3863367590496951</v>
      </c>
      <c r="V66" s="231">
        <v>2.4974505468119368</v>
      </c>
      <c r="W66" s="231">
        <v>1.2426924422524659</v>
      </c>
      <c r="DA66" s="73" t="s">
        <v>3117</v>
      </c>
    </row>
    <row r="67" spans="1:105" ht="12" customHeight="1" x14ac:dyDescent="0.25">
      <c r="A67" s="60" t="s">
        <v>3118</v>
      </c>
      <c r="B67" s="264">
        <v>54.096539434088022</v>
      </c>
      <c r="C67" s="264">
        <v>54.632904522450261</v>
      </c>
      <c r="D67" s="264">
        <v>56.704928950032432</v>
      </c>
      <c r="E67" s="264">
        <v>58.627322844744953</v>
      </c>
      <c r="F67" s="264">
        <v>58.06374807959034</v>
      </c>
      <c r="G67" s="264">
        <v>58.429454919866778</v>
      </c>
      <c r="H67" s="264">
        <v>60.435553467690859</v>
      </c>
      <c r="I67" s="264">
        <v>63.028136585239373</v>
      </c>
      <c r="J67" s="264">
        <v>60.214324446797292</v>
      </c>
      <c r="K67" s="264">
        <v>54.928398049074502</v>
      </c>
      <c r="L67" s="264">
        <v>57.081285773219427</v>
      </c>
      <c r="M67" s="264">
        <v>56.956954035115317</v>
      </c>
      <c r="N67" s="264">
        <v>55.647303880041079</v>
      </c>
      <c r="O67" s="264">
        <v>53.206120601119423</v>
      </c>
      <c r="P67" s="264">
        <v>51.843573674952069</v>
      </c>
      <c r="Q67" s="264">
        <v>52.202108876974002</v>
      </c>
      <c r="R67" s="264">
        <v>51.94765199335307</v>
      </c>
      <c r="S67" s="264">
        <v>53.195806484854629</v>
      </c>
      <c r="T67" s="264">
        <v>52.751276162191957</v>
      </c>
      <c r="U67" s="264">
        <v>60.671181100371903</v>
      </c>
      <c r="V67" s="264">
        <v>62.458270290654049</v>
      </c>
      <c r="W67" s="264">
        <v>65.632377785497255</v>
      </c>
      <c r="DA67" s="72" t="s">
        <v>3119</v>
      </c>
    </row>
    <row r="68" spans="1:105" ht="12" customHeight="1" x14ac:dyDescent="0.25">
      <c r="A68" s="57" t="s">
        <v>3120</v>
      </c>
      <c r="B68" s="263">
        <v>53.712050304333061</v>
      </c>
      <c r="C68" s="263">
        <v>43.648403864325559</v>
      </c>
      <c r="D68" s="263">
        <v>35.936889408472673</v>
      </c>
      <c r="E68" s="263">
        <v>43.262081580093643</v>
      </c>
      <c r="F68" s="263">
        <v>45.294221889624559</v>
      </c>
      <c r="G68" s="263">
        <v>44.541847319752939</v>
      </c>
      <c r="H68" s="263">
        <v>41.433605617305311</v>
      </c>
      <c r="I68" s="263">
        <v>37.271724077651839</v>
      </c>
      <c r="J68" s="263">
        <v>33.789606923228632</v>
      </c>
      <c r="K68" s="263">
        <v>28.773678265162729</v>
      </c>
      <c r="L68" s="263">
        <v>40.411634550245523</v>
      </c>
      <c r="M68" s="263">
        <v>58.345296663958933</v>
      </c>
      <c r="N68" s="263">
        <v>44.643577991827229</v>
      </c>
      <c r="O68" s="263">
        <v>44.86532405097708</v>
      </c>
      <c r="P68" s="263">
        <v>45.586408323801848</v>
      </c>
      <c r="Q68" s="263">
        <v>36.880322701776088</v>
      </c>
      <c r="R68" s="263">
        <v>36.097946593215909</v>
      </c>
      <c r="S68" s="263">
        <v>45.26852598769441</v>
      </c>
      <c r="T68" s="263">
        <v>34.941346288477021</v>
      </c>
      <c r="U68" s="263">
        <v>33.718435528571348</v>
      </c>
      <c r="V68" s="263">
        <v>7.8612307978319569</v>
      </c>
      <c r="W68" s="263">
        <v>27.680218700085419</v>
      </c>
      <c r="DA68" s="70" t="s">
        <v>3121</v>
      </c>
    </row>
    <row r="69" spans="1:105" ht="12" customHeight="1" x14ac:dyDescent="0.25">
      <c r="A69" s="41" t="s">
        <v>3122</v>
      </c>
      <c r="B69" s="352">
        <v>1164.6105381501659</v>
      </c>
      <c r="C69" s="352">
        <v>1172.4388654588199</v>
      </c>
      <c r="D69" s="352">
        <v>1218.942476775368</v>
      </c>
      <c r="E69" s="352">
        <v>1267.3281669170719</v>
      </c>
      <c r="F69" s="352">
        <v>1264.202960042044</v>
      </c>
      <c r="G69" s="352">
        <v>1274.892039331319</v>
      </c>
      <c r="H69" s="352">
        <v>1316.8440807722261</v>
      </c>
      <c r="I69" s="352">
        <v>1367.5631569338541</v>
      </c>
      <c r="J69" s="352">
        <v>1316.392648165787</v>
      </c>
      <c r="K69" s="352">
        <v>1204.3967600509391</v>
      </c>
      <c r="L69" s="352">
        <v>1241.1172469671981</v>
      </c>
      <c r="M69" s="352">
        <v>1235.820847202511</v>
      </c>
      <c r="N69" s="352">
        <v>1192.1631617295729</v>
      </c>
      <c r="O69" s="352">
        <v>1133.1793702972859</v>
      </c>
      <c r="P69" s="352">
        <v>1102.7455670243439</v>
      </c>
      <c r="Q69" s="352">
        <v>1114.4205431860501</v>
      </c>
      <c r="R69" s="352">
        <v>1108.5390456589189</v>
      </c>
      <c r="S69" s="352">
        <v>1134.2803189340609</v>
      </c>
      <c r="T69" s="352">
        <v>1127.882080298433</v>
      </c>
      <c r="U69" s="352">
        <v>1302.937649463754</v>
      </c>
      <c r="V69" s="352">
        <v>1333.035122408997</v>
      </c>
      <c r="W69" s="352">
        <v>1417.731782494463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0.99999999999999978</v>
      </c>
      <c r="D73" s="234">
        <f t="shared" si="3"/>
        <v>1.0000000000000002</v>
      </c>
      <c r="E73" s="234">
        <f t="shared" si="3"/>
        <v>1</v>
      </c>
      <c r="F73" s="234">
        <f t="shared" si="3"/>
        <v>0.99999999999999978</v>
      </c>
      <c r="G73" s="234">
        <f t="shared" si="3"/>
        <v>1</v>
      </c>
      <c r="H73" s="234">
        <f t="shared" si="3"/>
        <v>1</v>
      </c>
      <c r="I73" s="234">
        <f t="shared" si="3"/>
        <v>0.99999999999999989</v>
      </c>
      <c r="J73" s="234">
        <f t="shared" si="3"/>
        <v>1</v>
      </c>
      <c r="K73" s="234">
        <f t="shared" si="3"/>
        <v>0.99999999999999978</v>
      </c>
      <c r="L73" s="234">
        <f t="shared" si="3"/>
        <v>1.0000000000000002</v>
      </c>
      <c r="M73" s="234">
        <f t="shared" si="3"/>
        <v>0.99999999999999989</v>
      </c>
      <c r="N73" s="234">
        <f t="shared" si="3"/>
        <v>0.99999999999999978</v>
      </c>
      <c r="O73" s="234">
        <f t="shared" si="3"/>
        <v>0.99999999999999989</v>
      </c>
      <c r="P73" s="234">
        <f t="shared" si="3"/>
        <v>1</v>
      </c>
      <c r="Q73" s="234">
        <f t="shared" si="3"/>
        <v>1</v>
      </c>
      <c r="R73" s="234">
        <f t="shared" si="3"/>
        <v>0.99999999999999978</v>
      </c>
      <c r="S73" s="234">
        <f t="shared" si="3"/>
        <v>0.99999999999999967</v>
      </c>
      <c r="T73" s="234">
        <f t="shared" si="3"/>
        <v>1</v>
      </c>
      <c r="U73" s="234">
        <f t="shared" si="3"/>
        <v>1</v>
      </c>
      <c r="V73" s="234">
        <f t="shared" si="3"/>
        <v>0.99999999999999989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2.0964094455486564E-2</v>
      </c>
      <c r="C74" s="301">
        <f t="shared" si="4"/>
        <v>1.9945411748400147E-2</v>
      </c>
      <c r="D74" s="301">
        <f t="shared" si="4"/>
        <v>2.0011973989653986E-2</v>
      </c>
      <c r="E74" s="301">
        <f t="shared" si="4"/>
        <v>2.0513307829143814E-2</v>
      </c>
      <c r="F74" s="301">
        <f t="shared" si="4"/>
        <v>2.6154081135945549E-2</v>
      </c>
      <c r="G74" s="301">
        <f t="shared" si="4"/>
        <v>2.5415474754954755E-2</v>
      </c>
      <c r="H74" s="301">
        <f t="shared" si="4"/>
        <v>2.5215521143593149E-2</v>
      </c>
      <c r="I74" s="301">
        <f t="shared" si="4"/>
        <v>2.6754396221767014E-2</v>
      </c>
      <c r="J74" s="301">
        <f t="shared" si="4"/>
        <v>2.507331628506251E-2</v>
      </c>
      <c r="K74" s="301">
        <f t="shared" si="4"/>
        <v>2.6071451601015351E-2</v>
      </c>
      <c r="L74" s="301">
        <f t="shared" si="4"/>
        <v>2.3197722692095687E-2</v>
      </c>
      <c r="M74" s="301">
        <f t="shared" si="4"/>
        <v>2.9616221003886518E-2</v>
      </c>
      <c r="N74" s="301">
        <f t="shared" si="4"/>
        <v>2.9816152043418934E-2</v>
      </c>
      <c r="O74" s="301">
        <f t="shared" si="4"/>
        <v>2.8970592370392147E-2</v>
      </c>
      <c r="P74" s="301">
        <f t="shared" si="4"/>
        <v>2.8611010142752406E-2</v>
      </c>
      <c r="Q74" s="301">
        <f t="shared" si="4"/>
        <v>2.9253934253114986E-2</v>
      </c>
      <c r="R74" s="301">
        <f t="shared" si="4"/>
        <v>2.8098199194588291E-2</v>
      </c>
      <c r="S74" s="301">
        <f t="shared" si="4"/>
        <v>2.8889532651998638E-2</v>
      </c>
      <c r="T74" s="301">
        <f t="shared" si="4"/>
        <v>2.9759992381975103E-2</v>
      </c>
      <c r="U74" s="301">
        <f t="shared" si="4"/>
        <v>2.7333246424257725E-2</v>
      </c>
      <c r="V74" s="301">
        <f t="shared" si="4"/>
        <v>2.9372243636609417E-2</v>
      </c>
      <c r="W74" s="301">
        <f t="shared" si="4"/>
        <v>2.4394552428336231E-2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1.2265287043619136E-2</v>
      </c>
      <c r="C75" s="235">
        <f t="shared" si="5"/>
        <v>1.1700898748167403E-2</v>
      </c>
      <c r="D75" s="235">
        <f t="shared" si="5"/>
        <v>1.1723134910436573E-2</v>
      </c>
      <c r="E75" s="235">
        <f t="shared" si="5"/>
        <v>1.1960284499365778E-2</v>
      </c>
      <c r="F75" s="235">
        <f t="shared" si="5"/>
        <v>1.5159248859175151E-2</v>
      </c>
      <c r="G75" s="235">
        <f t="shared" si="5"/>
        <v>1.4705717730127391E-2</v>
      </c>
      <c r="H75" s="235">
        <f t="shared" si="5"/>
        <v>1.4606261701206066E-2</v>
      </c>
      <c r="I75" s="235">
        <f t="shared" si="5"/>
        <v>1.555093065343164E-2</v>
      </c>
      <c r="J75" s="235">
        <f t="shared" si="5"/>
        <v>1.448519473316575E-2</v>
      </c>
      <c r="K75" s="235">
        <f t="shared" si="5"/>
        <v>1.5026502682166116E-2</v>
      </c>
      <c r="L75" s="235">
        <f t="shared" si="5"/>
        <v>1.3460622423026928E-2</v>
      </c>
      <c r="M75" s="235">
        <f t="shared" si="5"/>
        <v>1.7214495267308706E-2</v>
      </c>
      <c r="N75" s="235">
        <f t="shared" si="5"/>
        <v>1.75174140016419E-2</v>
      </c>
      <c r="O75" s="235">
        <f t="shared" si="5"/>
        <v>1.7108620346885744E-2</v>
      </c>
      <c r="P75" s="235">
        <f t="shared" si="5"/>
        <v>1.6915551650432077E-2</v>
      </c>
      <c r="Q75" s="235">
        <f t="shared" si="5"/>
        <v>1.7240015272538548E-2</v>
      </c>
      <c r="R75" s="235">
        <f t="shared" si="5"/>
        <v>1.6564816269530682E-2</v>
      </c>
      <c r="S75" s="235">
        <f t="shared" si="5"/>
        <v>1.7043164629795132E-2</v>
      </c>
      <c r="T75" s="235">
        <f t="shared" si="5"/>
        <v>1.7514576978767574E-2</v>
      </c>
      <c r="U75" s="235">
        <f t="shared" si="5"/>
        <v>1.6025270979234861E-2</v>
      </c>
      <c r="V75" s="235">
        <f t="shared" si="5"/>
        <v>1.7313572328701166E-2</v>
      </c>
      <c r="W75" s="235">
        <f t="shared" si="5"/>
        <v>1.4231814419502957E-2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2.302597772622586E-2</v>
      </c>
      <c r="C76" s="235">
        <f t="shared" si="6"/>
        <v>2.1998107173245258E-2</v>
      </c>
      <c r="D76" s="235">
        <f t="shared" si="6"/>
        <v>2.2023108943733917E-2</v>
      </c>
      <c r="E76" s="235">
        <f t="shared" si="6"/>
        <v>2.2412034206613682E-2</v>
      </c>
      <c r="F76" s="235">
        <f t="shared" si="6"/>
        <v>2.8316088862516676E-2</v>
      </c>
      <c r="G76" s="235">
        <f t="shared" si="6"/>
        <v>2.7443214811901803E-2</v>
      </c>
      <c r="H76" s="235">
        <f t="shared" si="6"/>
        <v>2.7274070029457368E-2</v>
      </c>
      <c r="I76" s="235">
        <f t="shared" si="6"/>
        <v>2.909195199862569E-2</v>
      </c>
      <c r="J76" s="235">
        <f t="shared" si="6"/>
        <v>2.7008837620635162E-2</v>
      </c>
      <c r="K76" s="235">
        <f t="shared" si="6"/>
        <v>2.7982296106715987E-2</v>
      </c>
      <c r="L76" s="235">
        <f t="shared" si="6"/>
        <v>2.5158300596133939E-2</v>
      </c>
      <c r="M76" s="235">
        <f t="shared" si="6"/>
        <v>3.2204207477027437E-2</v>
      </c>
      <c r="N76" s="235">
        <f t="shared" si="6"/>
        <v>3.2959232659303853E-2</v>
      </c>
      <c r="O76" s="235">
        <f t="shared" si="6"/>
        <v>3.2277888338940811E-2</v>
      </c>
      <c r="P76" s="235">
        <f t="shared" si="6"/>
        <v>3.1932781226459074E-2</v>
      </c>
      <c r="Q76" s="235">
        <f t="shared" si="6"/>
        <v>3.2490108280942925E-2</v>
      </c>
      <c r="R76" s="235">
        <f t="shared" si="6"/>
        <v>3.1223517010677663E-2</v>
      </c>
      <c r="S76" s="235">
        <f t="shared" si="6"/>
        <v>3.2136936823768163E-2</v>
      </c>
      <c r="T76" s="235">
        <f t="shared" si="6"/>
        <v>3.2983991105068097E-2</v>
      </c>
      <c r="U76" s="235">
        <f t="shared" si="6"/>
        <v>3.0118414192035422E-2</v>
      </c>
      <c r="V76" s="235">
        <f t="shared" si="6"/>
        <v>3.2632547185506781E-2</v>
      </c>
      <c r="W76" s="235">
        <f t="shared" si="6"/>
        <v>2.6677207266058107E-2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7.2277168642284513E-3</v>
      </c>
      <c r="C77" s="235">
        <f t="shared" si="7"/>
        <v>6.872081416841265E-3</v>
      </c>
      <c r="D77" s="235">
        <f t="shared" si="7"/>
        <v>6.8973705309880477E-3</v>
      </c>
      <c r="E77" s="235">
        <f t="shared" si="7"/>
        <v>7.0780820558433476E-3</v>
      </c>
      <c r="F77" s="235">
        <f t="shared" si="7"/>
        <v>9.037015006533684E-3</v>
      </c>
      <c r="G77" s="235">
        <f t="shared" si="7"/>
        <v>8.785366625855745E-3</v>
      </c>
      <c r="H77" s="235">
        <f t="shared" si="7"/>
        <v>8.7139734322083592E-3</v>
      </c>
      <c r="I77" s="235">
        <f t="shared" si="7"/>
        <v>9.2383148730549765E-3</v>
      </c>
      <c r="J77" s="235">
        <f t="shared" si="7"/>
        <v>8.6702514482059623E-3</v>
      </c>
      <c r="K77" s="235">
        <f t="shared" si="7"/>
        <v>9.020352226525679E-3</v>
      </c>
      <c r="L77" s="235">
        <f t="shared" si="7"/>
        <v>8.0134149742787306E-3</v>
      </c>
      <c r="M77" s="235">
        <f t="shared" si="7"/>
        <v>1.0226486309329876E-2</v>
      </c>
      <c r="N77" s="235">
        <f t="shared" si="7"/>
        <v>1.0269364071207434E-2</v>
      </c>
      <c r="O77" s="235">
        <f t="shared" si="7"/>
        <v>9.9658070508534691E-3</v>
      </c>
      <c r="P77" s="235">
        <f t="shared" si="7"/>
        <v>9.8394100979505173E-3</v>
      </c>
      <c r="Q77" s="235">
        <f t="shared" si="7"/>
        <v>1.0068310238485379E-2</v>
      </c>
      <c r="R77" s="235">
        <f t="shared" si="7"/>
        <v>9.6697146289131536E-3</v>
      </c>
      <c r="S77" s="235">
        <f t="shared" si="7"/>
        <v>9.940386550835888E-3</v>
      </c>
      <c r="T77" s="235">
        <f t="shared" si="7"/>
        <v>1.0245796223866836E-2</v>
      </c>
      <c r="U77" s="235">
        <f t="shared" si="7"/>
        <v>9.4188741766137469E-3</v>
      </c>
      <c r="V77" s="235">
        <f t="shared" si="7"/>
        <v>1.0108491470123883E-2</v>
      </c>
      <c r="W77" s="235">
        <f t="shared" si="7"/>
        <v>8.4160982068510731E-3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2.0368955886793026E-2</v>
      </c>
      <c r="C78" s="302">
        <f t="shared" si="8"/>
        <v>2.0277587016665832E-2</v>
      </c>
      <c r="D78" s="302">
        <f t="shared" si="8"/>
        <v>2.0556036590151858E-2</v>
      </c>
      <c r="E78" s="302">
        <f t="shared" si="8"/>
        <v>2.0709916207334807E-2</v>
      </c>
      <c r="F78" s="302">
        <f t="shared" si="8"/>
        <v>2.4160606194434206E-2</v>
      </c>
      <c r="G78" s="302">
        <f t="shared" si="8"/>
        <v>2.3236885097137464E-2</v>
      </c>
      <c r="H78" s="302">
        <f t="shared" si="8"/>
        <v>2.336040010776547E-2</v>
      </c>
      <c r="I78" s="302">
        <f t="shared" si="8"/>
        <v>2.5537048943284974E-2</v>
      </c>
      <c r="J78" s="302">
        <f t="shared" si="8"/>
        <v>2.4125828283590538E-2</v>
      </c>
      <c r="K78" s="302">
        <f t="shared" si="8"/>
        <v>2.5248495460989999E-2</v>
      </c>
      <c r="L78" s="302">
        <f t="shared" si="8"/>
        <v>2.3628829754855259E-2</v>
      </c>
      <c r="M78" s="302">
        <f t="shared" si="8"/>
        <v>2.8786807461637833E-2</v>
      </c>
      <c r="N78" s="302">
        <f t="shared" si="8"/>
        <v>2.9579749590886651E-2</v>
      </c>
      <c r="O78" s="302">
        <f t="shared" si="8"/>
        <v>2.9169203458675335E-2</v>
      </c>
      <c r="P78" s="302">
        <f t="shared" si="8"/>
        <v>2.8924965737778769E-2</v>
      </c>
      <c r="Q78" s="302">
        <f t="shared" si="8"/>
        <v>2.958992112351836E-2</v>
      </c>
      <c r="R78" s="302">
        <f t="shared" si="8"/>
        <v>2.8686384831588647E-2</v>
      </c>
      <c r="S78" s="302">
        <f t="shared" si="8"/>
        <v>2.9501006520877629E-2</v>
      </c>
      <c r="T78" s="302">
        <f t="shared" si="8"/>
        <v>3.0237898031688561E-2</v>
      </c>
      <c r="U78" s="302">
        <f t="shared" si="8"/>
        <v>2.7577335332765518E-2</v>
      </c>
      <c r="V78" s="302">
        <f t="shared" si="8"/>
        <v>2.9593680711486693E-2</v>
      </c>
      <c r="W78" s="302">
        <f t="shared" si="8"/>
        <v>2.4111856085552847E-2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0.19278746733067503</v>
      </c>
      <c r="C79" s="303">
        <f t="shared" si="9"/>
        <v>0.2052572830622936</v>
      </c>
      <c r="D79" s="303">
        <f t="shared" si="9"/>
        <v>0.20806772945911886</v>
      </c>
      <c r="E79" s="303">
        <f t="shared" si="9"/>
        <v>0.20352827915883379</v>
      </c>
      <c r="F79" s="303">
        <f t="shared" si="9"/>
        <v>0.18476412073545243</v>
      </c>
      <c r="G79" s="303">
        <f t="shared" si="9"/>
        <v>0.18943763055736892</v>
      </c>
      <c r="H79" s="303">
        <f t="shared" si="9"/>
        <v>0.20681002287398811</v>
      </c>
      <c r="I79" s="303">
        <f t="shared" si="9"/>
        <v>0.186209195797613</v>
      </c>
      <c r="J79" s="303">
        <f t="shared" si="9"/>
        <v>0.24416936982068482</v>
      </c>
      <c r="K79" s="303">
        <f t="shared" si="9"/>
        <v>0.23842269987868461</v>
      </c>
      <c r="L79" s="303">
        <f t="shared" si="9"/>
        <v>0.30556184813020765</v>
      </c>
      <c r="M79" s="303">
        <f t="shared" si="9"/>
        <v>0.10079809943059279</v>
      </c>
      <c r="N79" s="303">
        <f t="shared" si="9"/>
        <v>9.7348051153694146E-2</v>
      </c>
      <c r="O79" s="303">
        <f t="shared" si="9"/>
        <v>9.796711669626737E-2</v>
      </c>
      <c r="P79" s="303">
        <f t="shared" si="9"/>
        <v>0.10587758897304535</v>
      </c>
      <c r="Q79" s="303">
        <f t="shared" si="9"/>
        <v>0.10113399571655378</v>
      </c>
      <c r="R79" s="303">
        <f t="shared" si="9"/>
        <v>0.10654241751798678</v>
      </c>
      <c r="S79" s="303">
        <f t="shared" si="9"/>
        <v>0.10157430679333286</v>
      </c>
      <c r="T79" s="303">
        <f t="shared" si="9"/>
        <v>9.240553087406124E-2</v>
      </c>
      <c r="U79" s="303">
        <f t="shared" si="9"/>
        <v>0.17423221667498559</v>
      </c>
      <c r="V79" s="303">
        <f t="shared" si="9"/>
        <v>0.13124368569534048</v>
      </c>
      <c r="W79" s="303">
        <f t="shared" si="9"/>
        <v>0.11854740317125367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0.22593673385476673</v>
      </c>
      <c r="C80" s="303">
        <f t="shared" si="10"/>
        <v>0.23270559294295479</v>
      </c>
      <c r="D80" s="303">
        <f t="shared" si="10"/>
        <v>0.23073821620514914</v>
      </c>
      <c r="E80" s="303">
        <f t="shared" si="10"/>
        <v>0.22850588068677311</v>
      </c>
      <c r="F80" s="303">
        <f t="shared" si="10"/>
        <v>0.14497360687268665</v>
      </c>
      <c r="G80" s="303">
        <f t="shared" si="10"/>
        <v>0.15672232040547371</v>
      </c>
      <c r="H80" s="303">
        <f t="shared" si="10"/>
        <v>0.14312077861326494</v>
      </c>
      <c r="I80" s="303">
        <f t="shared" si="10"/>
        <v>0.13092509096919583</v>
      </c>
      <c r="J80" s="303">
        <f t="shared" si="10"/>
        <v>0.11196532648393834</v>
      </c>
      <c r="K80" s="303">
        <f t="shared" si="10"/>
        <v>0.10107704075096223</v>
      </c>
      <c r="L80" s="303">
        <f t="shared" si="10"/>
        <v>7.8516030331563069E-2</v>
      </c>
      <c r="M80" s="303">
        <f t="shared" si="10"/>
        <v>0.16887446682577764</v>
      </c>
      <c r="N80" s="303">
        <f t="shared" si="10"/>
        <v>0.15609404658545342</v>
      </c>
      <c r="O80" s="303">
        <f t="shared" si="10"/>
        <v>0.16480772065466739</v>
      </c>
      <c r="P80" s="303">
        <f t="shared" si="10"/>
        <v>0.16258231437111489</v>
      </c>
      <c r="Q80" s="303">
        <f t="shared" si="10"/>
        <v>0.16104085237083962</v>
      </c>
      <c r="R80" s="303">
        <f t="shared" si="10"/>
        <v>0.17942653418808979</v>
      </c>
      <c r="S80" s="303">
        <f t="shared" si="10"/>
        <v>0.16459732151344494</v>
      </c>
      <c r="T80" s="303">
        <f t="shared" si="10"/>
        <v>0.16326713377187499</v>
      </c>
      <c r="U80" s="303">
        <f t="shared" si="10"/>
        <v>0.13257660572289051</v>
      </c>
      <c r="V80" s="303">
        <f t="shared" si="10"/>
        <v>0.13798521791808852</v>
      </c>
      <c r="W80" s="303">
        <f t="shared" si="10"/>
        <v>0.27506400168195444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0.19876629101999774</v>
      </c>
      <c r="C81" s="304">
        <f t="shared" si="11"/>
        <v>0.20660892119757887</v>
      </c>
      <c r="D81" s="304">
        <f t="shared" si="11"/>
        <v>0.20468557905248236</v>
      </c>
      <c r="E81" s="304">
        <f t="shared" si="11"/>
        <v>0.20224151476875699</v>
      </c>
      <c r="F81" s="304">
        <f t="shared" si="11"/>
        <v>0.11218810662275665</v>
      </c>
      <c r="G81" s="304">
        <f t="shared" si="11"/>
        <v>0.1250610011343683</v>
      </c>
      <c r="H81" s="304">
        <f t="shared" si="11"/>
        <v>0.11158189274944681</v>
      </c>
      <c r="I81" s="304">
        <f t="shared" si="11"/>
        <v>9.704598949975872E-2</v>
      </c>
      <c r="J81" s="304">
        <f t="shared" si="11"/>
        <v>8.0906092869989552E-2</v>
      </c>
      <c r="K81" s="304">
        <f t="shared" si="11"/>
        <v>6.9056918173338686E-2</v>
      </c>
      <c r="L81" s="304">
        <f t="shared" si="11"/>
        <v>4.9320130599833888E-2</v>
      </c>
      <c r="M81" s="304">
        <f t="shared" si="11"/>
        <v>0.13137037796797879</v>
      </c>
      <c r="N81" s="304">
        <f t="shared" si="11"/>
        <v>0.11688057635414031</v>
      </c>
      <c r="O81" s="304">
        <f t="shared" si="11"/>
        <v>0.12602008741320947</v>
      </c>
      <c r="P81" s="304">
        <f t="shared" si="11"/>
        <v>0.12412571722120004</v>
      </c>
      <c r="Q81" s="304">
        <f t="shared" si="11"/>
        <v>0.12215411683591743</v>
      </c>
      <c r="R81" s="304">
        <f t="shared" si="11"/>
        <v>0.14203006343845104</v>
      </c>
      <c r="S81" s="304">
        <f t="shared" si="11"/>
        <v>0.12605537362817942</v>
      </c>
      <c r="T81" s="304">
        <f t="shared" si="11"/>
        <v>0.12389231422950582</v>
      </c>
      <c r="U81" s="304">
        <f t="shared" si="11"/>
        <v>9.6889094518139013E-2</v>
      </c>
      <c r="V81" s="304">
        <f t="shared" si="11"/>
        <v>9.8911308329723405E-2</v>
      </c>
      <c r="W81" s="304">
        <f t="shared" si="11"/>
        <v>0.24376341366226917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2.7170442834768965E-2</v>
      </c>
      <c r="C82" s="304">
        <f t="shared" si="12"/>
        <v>2.6096671745375916E-2</v>
      </c>
      <c r="D82" s="304">
        <f t="shared" si="12"/>
        <v>2.6052637152666765E-2</v>
      </c>
      <c r="E82" s="304">
        <f t="shared" si="12"/>
        <v>2.626436591801613E-2</v>
      </c>
      <c r="F82" s="304">
        <f t="shared" si="12"/>
        <v>3.2785500249930009E-2</v>
      </c>
      <c r="G82" s="304">
        <f t="shared" si="12"/>
        <v>3.1661319271105416E-2</v>
      </c>
      <c r="H82" s="304">
        <f t="shared" si="12"/>
        <v>3.1538885863818117E-2</v>
      </c>
      <c r="I82" s="304">
        <f t="shared" si="12"/>
        <v>3.3879101469437116E-2</v>
      </c>
      <c r="J82" s="304">
        <f t="shared" si="12"/>
        <v>3.1059233613948793E-2</v>
      </c>
      <c r="K82" s="304">
        <f t="shared" si="12"/>
        <v>3.2020122577623551E-2</v>
      </c>
      <c r="L82" s="304">
        <f t="shared" si="12"/>
        <v>2.9195899731729178E-2</v>
      </c>
      <c r="M82" s="304">
        <f t="shared" si="12"/>
        <v>3.7504088857798851E-2</v>
      </c>
      <c r="N82" s="304">
        <f t="shared" si="12"/>
        <v>3.9213470231313087E-2</v>
      </c>
      <c r="O82" s="304">
        <f t="shared" si="12"/>
        <v>3.8787633241457918E-2</v>
      </c>
      <c r="P82" s="304">
        <f t="shared" si="12"/>
        <v>3.8456597149914847E-2</v>
      </c>
      <c r="Q82" s="304">
        <f t="shared" si="12"/>
        <v>3.8886735534922182E-2</v>
      </c>
      <c r="R82" s="304">
        <f t="shared" si="12"/>
        <v>3.7396470749638741E-2</v>
      </c>
      <c r="S82" s="304">
        <f t="shared" si="12"/>
        <v>3.8541947885265507E-2</v>
      </c>
      <c r="T82" s="304">
        <f t="shared" si="12"/>
        <v>3.9374819542369148E-2</v>
      </c>
      <c r="U82" s="304">
        <f t="shared" si="12"/>
        <v>3.5687511204751506E-2</v>
      </c>
      <c r="V82" s="304">
        <f t="shared" si="12"/>
        <v>3.9073909588365131E-2</v>
      </c>
      <c r="W82" s="304">
        <f t="shared" si="12"/>
        <v>3.1300588019685292E-2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6.1070952727339062E-2</v>
      </c>
      <c r="C83" s="303">
        <f t="shared" si="13"/>
        <v>6.5344831650673882E-2</v>
      </c>
      <c r="D83" s="303">
        <f t="shared" si="13"/>
        <v>6.6722618202018094E-2</v>
      </c>
      <c r="E83" s="303">
        <f t="shared" si="13"/>
        <v>6.516847889188232E-2</v>
      </c>
      <c r="F83" s="303">
        <f t="shared" si="13"/>
        <v>4.7541812625649389E-2</v>
      </c>
      <c r="G83" s="303">
        <f t="shared" si="13"/>
        <v>5.0431045348528054E-2</v>
      </c>
      <c r="H83" s="303">
        <f t="shared" si="13"/>
        <v>5.1656477291387282E-2</v>
      </c>
      <c r="I83" s="303">
        <f t="shared" si="13"/>
        <v>4.6335265193212238E-2</v>
      </c>
      <c r="J83" s="303">
        <f t="shared" si="13"/>
        <v>5.5017548627210061E-2</v>
      </c>
      <c r="K83" s="303">
        <f t="shared" si="13"/>
        <v>5.2774102270780457E-2</v>
      </c>
      <c r="L83" s="303">
        <f t="shared" si="13"/>
        <v>6.2100511541301827E-2</v>
      </c>
      <c r="M83" s="303">
        <f t="shared" si="13"/>
        <v>1.9513047655167638E-2</v>
      </c>
      <c r="N83" s="303">
        <f t="shared" si="13"/>
        <v>1.9634808194619706E-2</v>
      </c>
      <c r="O83" s="303">
        <f t="shared" si="13"/>
        <v>2.1183517745050225E-2</v>
      </c>
      <c r="P83" s="303">
        <f t="shared" si="13"/>
        <v>2.1736947972413632E-2</v>
      </c>
      <c r="Q83" s="303">
        <f t="shared" si="13"/>
        <v>2.1424427579901987E-2</v>
      </c>
      <c r="R83" s="303">
        <f t="shared" si="13"/>
        <v>2.4499249278413526E-2</v>
      </c>
      <c r="S83" s="303">
        <f t="shared" si="13"/>
        <v>2.0904239521008967E-2</v>
      </c>
      <c r="T83" s="303">
        <f t="shared" si="13"/>
        <v>1.8989105867306691E-2</v>
      </c>
      <c r="U83" s="303">
        <f t="shared" si="13"/>
        <v>3.3897350565126862E-2</v>
      </c>
      <c r="V83" s="303">
        <f t="shared" si="13"/>
        <v>2.629085511237688E-2</v>
      </c>
      <c r="W83" s="303">
        <f t="shared" si="13"/>
        <v>2.55559707553948E-2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2.4043646393490908E-2</v>
      </c>
      <c r="C84" s="304">
        <f t="shared" si="14"/>
        <v>2.5912355623324296E-2</v>
      </c>
      <c r="D84" s="304">
        <f t="shared" si="14"/>
        <v>2.6517810752851197E-2</v>
      </c>
      <c r="E84" s="304">
        <f t="shared" si="14"/>
        <v>2.5866649215986016E-2</v>
      </c>
      <c r="F84" s="304">
        <f t="shared" si="14"/>
        <v>1.1760346444463306E-2</v>
      </c>
      <c r="G84" s="304">
        <f t="shared" si="14"/>
        <v>1.3833117090662829E-2</v>
      </c>
      <c r="H84" s="304">
        <f t="shared" si="14"/>
        <v>1.2192853611968009E-2</v>
      </c>
      <c r="I84" s="304">
        <f t="shared" si="14"/>
        <v>1.0195639044701452E-2</v>
      </c>
      <c r="J84" s="304">
        <f t="shared" si="14"/>
        <v>8.1250316476629506E-3</v>
      </c>
      <c r="K84" s="304">
        <f t="shared" si="14"/>
        <v>6.4697685898750306E-3</v>
      </c>
      <c r="L84" s="304">
        <f t="shared" si="14"/>
        <v>3.665018354544124E-3</v>
      </c>
      <c r="M84" s="304">
        <f t="shared" si="14"/>
        <v>1.9923395263729969E-3</v>
      </c>
      <c r="N84" s="304">
        <f t="shared" si="14"/>
        <v>1.9691177528779074E-3</v>
      </c>
      <c r="O84" s="304">
        <f t="shared" si="14"/>
        <v>3.4202110685178869E-3</v>
      </c>
      <c r="P84" s="304">
        <f t="shared" si="14"/>
        <v>2.8619488954570288E-3</v>
      </c>
      <c r="Q84" s="304">
        <f t="shared" si="14"/>
        <v>3.042602429917197E-3</v>
      </c>
      <c r="R84" s="304">
        <f t="shared" si="14"/>
        <v>5.4382996876925086E-3</v>
      </c>
      <c r="S84" s="304">
        <f t="shared" si="14"/>
        <v>2.7462842680520826E-3</v>
      </c>
      <c r="T84" s="304">
        <f t="shared" si="14"/>
        <v>2.4580659152498353E-3</v>
      </c>
      <c r="U84" s="304">
        <f t="shared" si="14"/>
        <v>1.8167899329064466E-3</v>
      </c>
      <c r="V84" s="304">
        <f t="shared" si="14"/>
        <v>1.9100696048907145E-3</v>
      </c>
      <c r="W84" s="304">
        <f t="shared" si="14"/>
        <v>8.3831817489132699E-3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3.4213224754532798E-2</v>
      </c>
      <c r="C85" s="304">
        <f t="shared" si="15"/>
        <v>3.6729606453721364E-2</v>
      </c>
      <c r="D85" s="304">
        <f t="shared" si="15"/>
        <v>3.7506498601212128E-2</v>
      </c>
      <c r="E85" s="304">
        <f t="shared" si="15"/>
        <v>3.6581591777244619E-2</v>
      </c>
      <c r="F85" s="304">
        <f t="shared" si="15"/>
        <v>3.2385825083871903E-2</v>
      </c>
      <c r="G85" s="304">
        <f t="shared" si="15"/>
        <v>3.3318720190500743E-2</v>
      </c>
      <c r="H85" s="304">
        <f t="shared" si="15"/>
        <v>3.6197096214952394E-2</v>
      </c>
      <c r="I85" s="304">
        <f t="shared" si="15"/>
        <v>3.2630719210604807E-2</v>
      </c>
      <c r="J85" s="304">
        <f t="shared" si="15"/>
        <v>4.36756677838167E-2</v>
      </c>
      <c r="K85" s="304">
        <f t="shared" si="15"/>
        <v>4.2987963842508706E-2</v>
      </c>
      <c r="L85" s="304">
        <f t="shared" si="15"/>
        <v>5.5411632143114321E-2</v>
      </c>
      <c r="M85" s="304">
        <f t="shared" si="15"/>
        <v>1.3636356068522617E-2</v>
      </c>
      <c r="N85" s="304">
        <f t="shared" si="15"/>
        <v>1.360429531064151E-2</v>
      </c>
      <c r="O85" s="304">
        <f t="shared" si="15"/>
        <v>1.3746016090809913E-2</v>
      </c>
      <c r="P85" s="304">
        <f t="shared" si="15"/>
        <v>1.4891994372143993E-2</v>
      </c>
      <c r="Q85" s="304">
        <f t="shared" si="15"/>
        <v>1.4354270398153568E-2</v>
      </c>
      <c r="R85" s="304">
        <f t="shared" si="15"/>
        <v>1.518774369165129E-2</v>
      </c>
      <c r="S85" s="304">
        <f t="shared" si="15"/>
        <v>1.4166110650554387E-2</v>
      </c>
      <c r="T85" s="304">
        <f t="shared" si="15"/>
        <v>1.2452933642311476E-2</v>
      </c>
      <c r="U85" s="304">
        <f t="shared" si="15"/>
        <v>2.8384354114585439E-2</v>
      </c>
      <c r="V85" s="304">
        <f t="shared" si="15"/>
        <v>2.0333844871548351E-2</v>
      </c>
      <c r="W85" s="304">
        <f t="shared" si="15"/>
        <v>1.3930942390156983E-2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2.8140815793153565E-3</v>
      </c>
      <c r="C86" s="304">
        <f t="shared" si="16"/>
        <v>2.7028695736282197E-3</v>
      </c>
      <c r="D86" s="304">
        <f t="shared" si="16"/>
        <v>2.6983088479547715E-3</v>
      </c>
      <c r="E86" s="304">
        <f t="shared" si="16"/>
        <v>2.7202378986516699E-3</v>
      </c>
      <c r="F86" s="304">
        <f t="shared" si="16"/>
        <v>3.3956410973141793E-3</v>
      </c>
      <c r="G86" s="304">
        <f t="shared" si="16"/>
        <v>3.2792080673644899E-3</v>
      </c>
      <c r="H86" s="304">
        <f t="shared" si="16"/>
        <v>3.2665274644668777E-3</v>
      </c>
      <c r="I86" s="304">
        <f t="shared" si="16"/>
        <v>3.5089069379059864E-3</v>
      </c>
      <c r="J86" s="304">
        <f t="shared" si="16"/>
        <v>3.2168491957304101E-3</v>
      </c>
      <c r="K86" s="304">
        <f t="shared" si="16"/>
        <v>3.3163698383967244E-3</v>
      </c>
      <c r="L86" s="304">
        <f t="shared" si="16"/>
        <v>3.0238610436433789E-3</v>
      </c>
      <c r="M86" s="304">
        <f t="shared" si="16"/>
        <v>3.8843520602720246E-3</v>
      </c>
      <c r="N86" s="304">
        <f t="shared" si="16"/>
        <v>4.061395131100284E-3</v>
      </c>
      <c r="O86" s="304">
        <f t="shared" si="16"/>
        <v>4.0172905857224252E-3</v>
      </c>
      <c r="P86" s="304">
        <f t="shared" si="16"/>
        <v>3.9830047048126102E-3</v>
      </c>
      <c r="Q86" s="304">
        <f t="shared" si="16"/>
        <v>4.0275547518312258E-3</v>
      </c>
      <c r="R86" s="304">
        <f t="shared" si="16"/>
        <v>3.8732058990697264E-3</v>
      </c>
      <c r="S86" s="304">
        <f t="shared" si="16"/>
        <v>3.991844602402499E-3</v>
      </c>
      <c r="T86" s="304">
        <f t="shared" si="16"/>
        <v>4.0781063097453784E-3</v>
      </c>
      <c r="U86" s="304">
        <f t="shared" si="16"/>
        <v>3.6962065176349779E-3</v>
      </c>
      <c r="V86" s="304">
        <f t="shared" si="16"/>
        <v>4.046940635937816E-3</v>
      </c>
      <c r="W86" s="304">
        <f t="shared" si="16"/>
        <v>3.2418466163245466E-3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2.9867890928222732E-2</v>
      </c>
      <c r="C87" s="303">
        <f t="shared" si="17"/>
        <v>3.0019789723991355E-2</v>
      </c>
      <c r="D87" s="303">
        <f t="shared" si="17"/>
        <v>3.0269514045107436E-2</v>
      </c>
      <c r="E87" s="303">
        <f t="shared" si="17"/>
        <v>3.0102097942656218E-2</v>
      </c>
      <c r="F87" s="303">
        <f t="shared" si="17"/>
        <v>2.8718447702351498E-2</v>
      </c>
      <c r="G87" s="303">
        <f t="shared" si="17"/>
        <v>2.8881282742035639E-2</v>
      </c>
      <c r="H87" s="303">
        <f t="shared" si="17"/>
        <v>2.8376505076902002E-2</v>
      </c>
      <c r="I87" s="303">
        <f t="shared" si="17"/>
        <v>2.8734609334575747E-2</v>
      </c>
      <c r="J87" s="303">
        <f t="shared" si="17"/>
        <v>2.6849603448918836E-2</v>
      </c>
      <c r="K87" s="303">
        <f t="shared" si="17"/>
        <v>2.6843304733584355E-2</v>
      </c>
      <c r="L87" s="303">
        <f t="shared" si="17"/>
        <v>2.4939657692304679E-2</v>
      </c>
      <c r="M87" s="303">
        <f t="shared" si="17"/>
        <v>2.668747336287387E-2</v>
      </c>
      <c r="N87" s="303">
        <f t="shared" si="17"/>
        <v>2.7822053325729318E-2</v>
      </c>
      <c r="O87" s="303">
        <f t="shared" si="17"/>
        <v>2.8059099449540381E-2</v>
      </c>
      <c r="P87" s="303">
        <f t="shared" si="17"/>
        <v>2.7733373988940699E-2</v>
      </c>
      <c r="Q87" s="303">
        <f t="shared" si="17"/>
        <v>2.8044053775949266E-2</v>
      </c>
      <c r="R87" s="303">
        <f t="shared" si="17"/>
        <v>2.7911107407681102E-2</v>
      </c>
      <c r="S87" s="303">
        <f t="shared" si="17"/>
        <v>2.7702372094269935E-2</v>
      </c>
      <c r="T87" s="303">
        <f t="shared" si="17"/>
        <v>2.8022987901632438E-2</v>
      </c>
      <c r="U87" s="303">
        <f t="shared" si="17"/>
        <v>2.6534661322922912E-2</v>
      </c>
      <c r="V87" s="303">
        <f t="shared" si="17"/>
        <v>2.8213606783538132E-2</v>
      </c>
      <c r="W87" s="303">
        <f t="shared" si="17"/>
        <v>2.5090253392774084E-2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9.2449181840596976E-3</v>
      </c>
      <c r="C88" s="304">
        <f t="shared" si="18"/>
        <v>9.9207875216946496E-3</v>
      </c>
      <c r="D88" s="304">
        <f t="shared" si="18"/>
        <v>1.014131382772639E-2</v>
      </c>
      <c r="E88" s="304">
        <f t="shared" si="18"/>
        <v>9.9028347975302373E-3</v>
      </c>
      <c r="F88" s="304">
        <f t="shared" si="18"/>
        <v>4.5029571471234915E-3</v>
      </c>
      <c r="G88" s="304">
        <f t="shared" si="18"/>
        <v>5.3423830856100529E-3</v>
      </c>
      <c r="H88" s="304">
        <f t="shared" si="18"/>
        <v>4.7023812478797855E-3</v>
      </c>
      <c r="I88" s="304">
        <f t="shared" si="18"/>
        <v>3.7742304756097169E-3</v>
      </c>
      <c r="J88" s="304">
        <f t="shared" si="18"/>
        <v>2.9314546047933886E-3</v>
      </c>
      <c r="K88" s="304">
        <f t="shared" si="18"/>
        <v>2.3385905593526694E-3</v>
      </c>
      <c r="L88" s="304">
        <f t="shared" si="18"/>
        <v>1.3763383608655056E-3</v>
      </c>
      <c r="M88" s="304">
        <f t="shared" si="18"/>
        <v>7.4811016236884251E-4</v>
      </c>
      <c r="N88" s="304">
        <f t="shared" si="18"/>
        <v>7.4958459316951738E-4</v>
      </c>
      <c r="O88" s="304">
        <f t="shared" si="18"/>
        <v>1.2588457675105416E-3</v>
      </c>
      <c r="P88" s="304">
        <f t="shared" si="18"/>
        <v>1.0668050517054278E-3</v>
      </c>
      <c r="Q88" s="304">
        <f t="shared" si="18"/>
        <v>1.1322057765687915E-3</v>
      </c>
      <c r="R88" s="304">
        <f t="shared" si="18"/>
        <v>1.9265145609842649E-3</v>
      </c>
      <c r="S88" s="304">
        <f t="shared" si="18"/>
        <v>1.0337178242736367E-3</v>
      </c>
      <c r="T88" s="304">
        <f t="shared" si="18"/>
        <v>9.2995994817000958E-4</v>
      </c>
      <c r="U88" s="304">
        <f t="shared" si="18"/>
        <v>6.9245745511347138E-4</v>
      </c>
      <c r="V88" s="304">
        <f t="shared" si="18"/>
        <v>7.2754779279853769E-4</v>
      </c>
      <c r="W88" s="304">
        <f t="shared" si="18"/>
        <v>3.2496239433578052E-3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2.5740357182093649E-3</v>
      </c>
      <c r="C89" s="304">
        <f t="shared" si="19"/>
        <v>2.7633559714398534E-3</v>
      </c>
      <c r="D89" s="304">
        <f t="shared" si="19"/>
        <v>2.8218055373952708E-3</v>
      </c>
      <c r="E89" s="304">
        <f t="shared" si="19"/>
        <v>2.7522200710152689E-3</v>
      </c>
      <c r="F89" s="304">
        <f t="shared" si="19"/>
        <v>2.4365511034887947E-3</v>
      </c>
      <c r="G89" s="304">
        <f t="shared" si="19"/>
        <v>2.5067375691912781E-3</v>
      </c>
      <c r="H89" s="304">
        <f t="shared" si="19"/>
        <v>2.7232925052001807E-3</v>
      </c>
      <c r="I89" s="304">
        <f t="shared" si="19"/>
        <v>2.4549757399828058E-3</v>
      </c>
      <c r="J89" s="304">
        <f t="shared" si="19"/>
        <v>3.285943657716615E-3</v>
      </c>
      <c r="K89" s="304">
        <f t="shared" si="19"/>
        <v>3.2342041762388981E-3</v>
      </c>
      <c r="L89" s="304">
        <f t="shared" si="19"/>
        <v>4.1689002239333646E-3</v>
      </c>
      <c r="M89" s="304">
        <f t="shared" si="19"/>
        <v>1.0259327449672186E-3</v>
      </c>
      <c r="N89" s="304">
        <f t="shared" si="19"/>
        <v>1.0235206503303963E-3</v>
      </c>
      <c r="O89" s="304">
        <f t="shared" si="19"/>
        <v>1.0341830287756675E-3</v>
      </c>
      <c r="P89" s="304">
        <f t="shared" si="19"/>
        <v>1.120400830506131E-3</v>
      </c>
      <c r="Q89" s="304">
        <f t="shared" si="19"/>
        <v>1.0799451083250329E-3</v>
      </c>
      <c r="R89" s="304">
        <f t="shared" si="19"/>
        <v>1.1426515630082474E-3</v>
      </c>
      <c r="S89" s="304">
        <f t="shared" si="19"/>
        <v>1.0657888890699223E-3</v>
      </c>
      <c r="T89" s="304">
        <f t="shared" si="19"/>
        <v>9.3689782888863699E-4</v>
      </c>
      <c r="U89" s="304">
        <f t="shared" si="19"/>
        <v>2.1354999960816628E-3</v>
      </c>
      <c r="V89" s="304">
        <f t="shared" si="19"/>
        <v>1.5298190498970546E-3</v>
      </c>
      <c r="W89" s="304">
        <f t="shared" si="19"/>
        <v>1.0480959791967636E-3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1.8048937025953671E-2</v>
      </c>
      <c r="C90" s="304">
        <f t="shared" si="20"/>
        <v>1.7335646230856854E-2</v>
      </c>
      <c r="D90" s="304">
        <f t="shared" si="20"/>
        <v>1.7306394679985779E-2</v>
      </c>
      <c r="E90" s="304">
        <f t="shared" si="20"/>
        <v>1.7447043074110713E-2</v>
      </c>
      <c r="F90" s="304">
        <f t="shared" si="20"/>
        <v>2.1778939451739216E-2</v>
      </c>
      <c r="G90" s="304">
        <f t="shared" si="20"/>
        <v>2.1032162087234307E-2</v>
      </c>
      <c r="H90" s="304">
        <f t="shared" si="20"/>
        <v>2.0950831323822038E-2</v>
      </c>
      <c r="I90" s="304">
        <f t="shared" si="20"/>
        <v>2.2505403118983223E-2</v>
      </c>
      <c r="J90" s="304">
        <f t="shared" si="20"/>
        <v>2.063220518640883E-2</v>
      </c>
      <c r="K90" s="304">
        <f t="shared" si="20"/>
        <v>2.1270509997992786E-2</v>
      </c>
      <c r="L90" s="304">
        <f t="shared" si="20"/>
        <v>1.9394419107505806E-2</v>
      </c>
      <c r="M90" s="304">
        <f t="shared" si="20"/>
        <v>2.4913430455537809E-2</v>
      </c>
      <c r="N90" s="304">
        <f t="shared" si="20"/>
        <v>2.6048948082229406E-2</v>
      </c>
      <c r="O90" s="304">
        <f t="shared" si="20"/>
        <v>2.5766070653254172E-2</v>
      </c>
      <c r="P90" s="304">
        <f t="shared" si="20"/>
        <v>2.554616810672914E-2</v>
      </c>
      <c r="Q90" s="304">
        <f t="shared" si="20"/>
        <v>2.5831902891055442E-2</v>
      </c>
      <c r="R90" s="304">
        <f t="shared" si="20"/>
        <v>2.4841941283688586E-2</v>
      </c>
      <c r="S90" s="304">
        <f t="shared" si="20"/>
        <v>2.560286538092638E-2</v>
      </c>
      <c r="T90" s="304">
        <f t="shared" si="20"/>
        <v>2.6156130124573792E-2</v>
      </c>
      <c r="U90" s="304">
        <f t="shared" si="20"/>
        <v>2.3706703871727779E-2</v>
      </c>
      <c r="V90" s="304">
        <f t="shared" si="20"/>
        <v>2.5956239940842542E-2</v>
      </c>
      <c r="W90" s="304">
        <f t="shared" si="20"/>
        <v>2.0792533470219515E-2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1.792065488142636E-2</v>
      </c>
      <c r="C91" s="303">
        <f t="shared" si="21"/>
        <v>1.3850138383592144E-2</v>
      </c>
      <c r="D91" s="303">
        <f t="shared" si="21"/>
        <v>1.0967970566052055E-2</v>
      </c>
      <c r="E91" s="303">
        <f t="shared" si="21"/>
        <v>1.287446474065362E-2</v>
      </c>
      <c r="F91" s="303">
        <f t="shared" si="21"/>
        <v>1.6989260057679936E-2</v>
      </c>
      <c r="G91" s="303">
        <f t="shared" si="21"/>
        <v>1.6033203694586558E-2</v>
      </c>
      <c r="H91" s="303">
        <f t="shared" si="21"/>
        <v>1.4363539880378567E-2</v>
      </c>
      <c r="I91" s="303">
        <f t="shared" si="21"/>
        <v>1.3308582813211565E-2</v>
      </c>
      <c r="J91" s="303">
        <f t="shared" si="21"/>
        <v>1.1577878015124591E-2</v>
      </c>
      <c r="K91" s="303">
        <f t="shared" si="21"/>
        <v>1.1142338625484159E-2</v>
      </c>
      <c r="L91" s="303">
        <f t="shared" si="21"/>
        <v>1.3730597807496076E-2</v>
      </c>
      <c r="M91" s="303">
        <f t="shared" si="21"/>
        <v>2.552070270381902E-2</v>
      </c>
      <c r="N91" s="303">
        <f t="shared" si="21"/>
        <v>2.0898015972543257E-2</v>
      </c>
      <c r="O91" s="303">
        <f t="shared" si="21"/>
        <v>2.1726882101498254E-2</v>
      </c>
      <c r="P91" s="303">
        <f t="shared" si="21"/>
        <v>2.2462920047205161E-2</v>
      </c>
      <c r="Q91" s="303">
        <f t="shared" si="21"/>
        <v>1.825000819159036E-2</v>
      </c>
      <c r="R91" s="303">
        <f t="shared" si="21"/>
        <v>1.7262436998021359E-2</v>
      </c>
      <c r="S91" s="303">
        <f t="shared" si="21"/>
        <v>2.1787506449138752E-2</v>
      </c>
      <c r="T91" s="303">
        <f t="shared" si="21"/>
        <v>1.7325275647155493E-2</v>
      </c>
      <c r="U91" s="303">
        <f t="shared" si="21"/>
        <v>1.3175167379243355E-2</v>
      </c>
      <c r="V91" s="303">
        <f t="shared" si="21"/>
        <v>3.2669491465151905E-3</v>
      </c>
      <c r="W91" s="303">
        <f t="shared" si="21"/>
        <v>8.7691760256734044E-3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0.38856426830121726</v>
      </c>
      <c r="C92" s="237">
        <f t="shared" si="22"/>
        <v>0.37202827813317424</v>
      </c>
      <c r="D92" s="237">
        <f t="shared" si="22"/>
        <v>0.37202232655759021</v>
      </c>
      <c r="E92" s="237">
        <f t="shared" si="22"/>
        <v>0.37714717378089951</v>
      </c>
      <c r="F92" s="237">
        <f t="shared" si="22"/>
        <v>0.47418571194757464</v>
      </c>
      <c r="G92" s="237">
        <f t="shared" si="22"/>
        <v>0.45890785823202979</v>
      </c>
      <c r="H92" s="237">
        <f t="shared" si="22"/>
        <v>0.45650244984984867</v>
      </c>
      <c r="I92" s="237">
        <f t="shared" si="22"/>
        <v>0.48831461320202718</v>
      </c>
      <c r="J92" s="237">
        <f t="shared" si="22"/>
        <v>0.45105684523346351</v>
      </c>
      <c r="K92" s="237">
        <f t="shared" si="22"/>
        <v>0.46639141566309089</v>
      </c>
      <c r="L92" s="237">
        <f t="shared" si="22"/>
        <v>0.42169246405673638</v>
      </c>
      <c r="M92" s="237">
        <f t="shared" si="22"/>
        <v>0.54055799250257852</v>
      </c>
      <c r="N92" s="237">
        <f t="shared" si="22"/>
        <v>0.55806111240150125</v>
      </c>
      <c r="O92" s="237">
        <f t="shared" si="22"/>
        <v>0.5487635517872288</v>
      </c>
      <c r="P92" s="237">
        <f t="shared" si="22"/>
        <v>0.54338313579190745</v>
      </c>
      <c r="Q92" s="237">
        <f t="shared" si="22"/>
        <v>0.55146437319656483</v>
      </c>
      <c r="R92" s="237">
        <f t="shared" si="22"/>
        <v>0.53011562267450874</v>
      </c>
      <c r="S92" s="237">
        <f t="shared" si="22"/>
        <v>0.5459232264515288</v>
      </c>
      <c r="T92" s="237">
        <f t="shared" si="22"/>
        <v>0.55924771121660299</v>
      </c>
      <c r="U92" s="237">
        <f t="shared" si="22"/>
        <v>0.50911085722992344</v>
      </c>
      <c r="V92" s="237">
        <f t="shared" si="22"/>
        <v>0.55397915001171272</v>
      </c>
      <c r="W92" s="237">
        <f t="shared" si="22"/>
        <v>0.44914166656664822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73.00745107145616</v>
      </c>
      <c r="C96" s="322">
        <f t="shared" si="23"/>
        <v>78.111961895627701</v>
      </c>
      <c r="D96" s="322">
        <f t="shared" si="23"/>
        <v>82.151329158493382</v>
      </c>
      <c r="E96" s="322">
        <f t="shared" si="23"/>
        <v>53.990851422089364</v>
      </c>
      <c r="F96" s="322">
        <f t="shared" si="23"/>
        <v>49.914279102194577</v>
      </c>
      <c r="G96" s="322">
        <f t="shared" si="23"/>
        <v>57.881452263233697</v>
      </c>
      <c r="H96" s="322">
        <f t="shared" si="23"/>
        <v>53.472121090913745</v>
      </c>
      <c r="I96" s="322">
        <f t="shared" si="23"/>
        <v>53.272571590404986</v>
      </c>
      <c r="J96" s="322">
        <f t="shared" si="23"/>
        <v>52.356645563311105</v>
      </c>
      <c r="K96" s="322">
        <f t="shared" si="23"/>
        <v>46.66162389314573</v>
      </c>
      <c r="L96" s="322">
        <f t="shared" si="23"/>
        <v>51.731583567551951</v>
      </c>
      <c r="M96" s="322">
        <f t="shared" si="23"/>
        <v>32.26294317714764</v>
      </c>
      <c r="N96" s="322">
        <f t="shared" si="23"/>
        <v>34.317573178193172</v>
      </c>
      <c r="O96" s="322">
        <f t="shared" si="23"/>
        <v>34.168953658169492</v>
      </c>
      <c r="P96" s="322">
        <f t="shared" si="23"/>
        <v>33.197169376769658</v>
      </c>
      <c r="Q96" s="322">
        <f t="shared" si="23"/>
        <v>31.904515581154481</v>
      </c>
      <c r="R96" s="322">
        <f t="shared" si="23"/>
        <v>31.932555714846998</v>
      </c>
      <c r="S96" s="322">
        <f t="shared" si="23"/>
        <v>30.915140387201085</v>
      </c>
      <c r="T96" s="322">
        <f t="shared" si="23"/>
        <v>31.490999771808603</v>
      </c>
      <c r="U96" s="322">
        <f t="shared" si="23"/>
        <v>33.088112996608153</v>
      </c>
      <c r="V96" s="322">
        <f t="shared" si="23"/>
        <v>31.293173667044677</v>
      </c>
      <c r="W96" s="322">
        <f t="shared" si="23"/>
        <v>28.455076470856042</v>
      </c>
      <c r="DA96" s="95"/>
    </row>
    <row r="97" spans="1:105" ht="12" customHeight="1" x14ac:dyDescent="0.25">
      <c r="A97" s="55" t="s">
        <v>92</v>
      </c>
      <c r="B97" s="332">
        <f>IF(B$6=0,0,B$6/OIS!B$5*1000)</f>
        <v>1.5305351002163208</v>
      </c>
      <c r="C97" s="332">
        <f>IF(C$6=0,0,C$6/OIS!C$5*1000)</f>
        <v>1.5579752424836375</v>
      </c>
      <c r="D97" s="332">
        <f>IF(D$6=0,0,D$6/OIS!D$5*1000)</f>
        <v>1.6440102623352719</v>
      </c>
      <c r="E97" s="332">
        <f>IF(E$6=0,0,E$6/OIS!E$5*1000)</f>
        <v>1.1075309551788861</v>
      </c>
      <c r="F97" s="332">
        <f>IF(F$6=0,0,F$6/OIS!F$5*1000)</f>
        <v>1.3054621054810285</v>
      </c>
      <c r="G97" s="332">
        <f>IF(G$6=0,0,G$6/OIS!G$5*1000)</f>
        <v>1.4710845887763353</v>
      </c>
      <c r="H97" s="332">
        <f>IF(H$6=0,0,H$6/OIS!H$5*1000)</f>
        <v>1.348327399960709</v>
      </c>
      <c r="I97" s="332">
        <f>IF(I$6=0,0,I$6/OIS!I$5*1000)</f>
        <v>1.4252754880821441</v>
      </c>
      <c r="J97" s="332">
        <f>IF(J$6=0,0,J$6/OIS!J$5*1000)</f>
        <v>1.3127547338338139</v>
      </c>
      <c r="K97" s="332">
        <f>IF(K$6=0,0,K$6/OIS!K$5*1000)</f>
        <v>1.2165362689549306</v>
      </c>
      <c r="L97" s="332">
        <f>IF(L$6=0,0,L$6/OIS!L$5*1000)</f>
        <v>1.2000549300230439</v>
      </c>
      <c r="M97" s="332">
        <f>IF(M$6=0,0,M$6/OIS!M$5*1000)</f>
        <v>0.95550645537023726</v>
      </c>
      <c r="N97" s="332">
        <f>IF(N$6=0,0,N$6/OIS!N$5*1000)</f>
        <v>1.0232179796421632</v>
      </c>
      <c r="O97" s="332">
        <f>IF(O$6=0,0,O$6/OIS!O$5*1000)</f>
        <v>0.98989482815364793</v>
      </c>
      <c r="P97" s="332">
        <f>IF(P$6=0,0,P$6/OIS!P$5*1000)</f>
        <v>0.9498045497494263</v>
      </c>
      <c r="Q97" s="332">
        <f>IF(Q$6=0,0,Q$6/OIS!Q$5*1000)</f>
        <v>0.93333260118857586</v>
      </c>
      <c r="R97" s="332">
        <f>IF(R$6=0,0,R$6/OIS!R$5*1000)</f>
        <v>0.89724731126806001</v>
      </c>
      <c r="S97" s="332">
        <f>IF(S$6=0,0,S$6/OIS!S$5*1000)</f>
        <v>0.89312395765716768</v>
      </c>
      <c r="T97" s="332">
        <f>IF(T$6=0,0,T$6/OIS!T$5*1000)</f>
        <v>0.93717191330980376</v>
      </c>
      <c r="U97" s="332">
        <f>IF(U$6=0,0,U$6/OIS!U$5*1000)</f>
        <v>0.90440554624997549</v>
      </c>
      <c r="V97" s="332">
        <f>IF(V$6=0,0,V$6/OIS!V$5*1000)</f>
        <v>0.91915072111116658</v>
      </c>
      <c r="W97" s="332">
        <f>IF(W$6=0,0,W$6/OIS!W$5*1000)</f>
        <v>0.69414885482061472</v>
      </c>
      <c r="DA97" s="67"/>
    </row>
    <row r="98" spans="1:105" ht="12" customHeight="1" x14ac:dyDescent="0.25">
      <c r="A98" s="202" t="s">
        <v>93</v>
      </c>
      <c r="B98" s="333">
        <f>IF(B$7=0,0,B$7/OIS!B$5*1000)</f>
        <v>0.89545734371438923</v>
      </c>
      <c r="C98" s="333">
        <f>IF(C$7=0,0,C$7/OIS!C$5*1000)</f>
        <v>0.91398015716145009</v>
      </c>
      <c r="D98" s="333">
        <f>IF(D$7=0,0,D$7/OIS!D$5*1000)</f>
        <v>0.96307111479669938</v>
      </c>
      <c r="E98" s="333">
        <f>IF(E$7=0,0,E$7/OIS!E$5*1000)</f>
        <v>0.64574594337117619</v>
      </c>
      <c r="F98" s="333">
        <f>IF(F$7=0,0,F$7/OIS!F$5*1000)</f>
        <v>0.75666297853649334</v>
      </c>
      <c r="G98" s="333">
        <f>IF(G$7=0,0,G$7/OIS!G$5*1000)</f>
        <v>0.85118829879295821</v>
      </c>
      <c r="H98" s="333">
        <f>IF(H$7=0,0,H$7/OIS!H$5*1000)</f>
        <v>0.78102779437246672</v>
      </c>
      <c r="I98" s="333">
        <f>IF(I$7=0,0,I$7/OIS!I$5*1000)</f>
        <v>0.82843806653236052</v>
      </c>
      <c r="J98" s="333">
        <f>IF(J$7=0,0,J$7/OIS!J$5*1000)</f>
        <v>0.75839620655989992</v>
      </c>
      <c r="K98" s="333">
        <f>IF(K$7=0,0,K$7/OIS!K$5*1000)</f>
        <v>0.70116101658458085</v>
      </c>
      <c r="L98" s="333">
        <f>IF(L$7=0,0,L$7/OIS!L$5*1000)</f>
        <v>0.69633931374808089</v>
      </c>
      <c r="M98" s="333">
        <f>IF(M$7=0,0,M$7/OIS!M$5*1000)</f>
        <v>0.55539028263245782</v>
      </c>
      <c r="N98" s="333">
        <f>IF(N$7=0,0,N$7/OIS!N$5*1000)</f>
        <v>0.60115513689405164</v>
      </c>
      <c r="O98" s="333">
        <f>IF(O$7=0,0,O$7/OIS!O$5*1000)</f>
        <v>0.58458365578795457</v>
      </c>
      <c r="P98" s="333">
        <f>IF(P$7=0,0,P$7/OIS!P$5*1000)</f>
        <v>0.56154843324088932</v>
      </c>
      <c r="Q98" s="333">
        <f>IF(Q$7=0,0,Q$7/OIS!Q$5*1000)</f>
        <v>0.55003433588204731</v>
      </c>
      <c r="R98" s="333">
        <f>IF(R$7=0,0,R$7/OIS!R$5*1000)</f>
        <v>0.52895691843299275</v>
      </c>
      <c r="S98" s="333">
        <f>IF(S$7=0,0,S$7/OIS!S$5*1000)</f>
        <v>0.52689182717229666</v>
      </c>
      <c r="T98" s="333">
        <f>IF(T$7=0,0,T$7/OIS!T$5*1000)</f>
        <v>0.5515515396416939</v>
      </c>
      <c r="U98" s="333">
        <f>IF(U$7=0,0,U$7/OIS!U$5*1000)</f>
        <v>0.53024597696218845</v>
      </c>
      <c r="V98" s="333">
        <f>IF(V$7=0,0,V$7/OIS!V$5*1000)</f>
        <v>0.5417966256789849</v>
      </c>
      <c r="W98" s="333">
        <f>IF(W$7=0,0,W$7/OIS!W$5*1000)</f>
        <v>0.40496736762598845</v>
      </c>
      <c r="DA98" s="174"/>
    </row>
    <row r="99" spans="1:105" ht="12" customHeight="1" x14ac:dyDescent="0.25">
      <c r="A99" s="202" t="s">
        <v>94</v>
      </c>
      <c r="B99" s="333">
        <f>IF(B$8=0,0,B$8/OIS!B$5*1000)</f>
        <v>1.6810679422198738</v>
      </c>
      <c r="C99" s="333">
        <f>IF(C$8=0,0,C$8/OIS!C$5*1000)</f>
        <v>1.7183153092924681</v>
      </c>
      <c r="D99" s="333">
        <f>IF(D$8=0,0,D$8/OIS!D$5*1000)</f>
        <v>1.809227671930044</v>
      </c>
      <c r="E99" s="333">
        <f>IF(E$8=0,0,E$8/OIS!E$5*1000)</f>
        <v>1.2100448089160638</v>
      </c>
      <c r="F99" s="333">
        <f>IF(F$8=0,0,F$8/OIS!F$5*1000)</f>
        <v>1.4133771625662008</v>
      </c>
      <c r="G99" s="333">
        <f>IF(G$8=0,0,G$8/OIS!G$5*1000)</f>
        <v>1.5884531280847625</v>
      </c>
      <c r="H99" s="333">
        <f>IF(H$8=0,0,H$8/OIS!H$5*1000)</f>
        <v>1.458402375257206</v>
      </c>
      <c r="I99" s="333">
        <f>IF(I$8=0,0,I$8/OIS!I$5*1000)</f>
        <v>1.5498030955514126</v>
      </c>
      <c r="J99" s="333">
        <f>IF(J$8=0,0,J$8/OIS!J$5*1000)</f>
        <v>1.4140921383806178</v>
      </c>
      <c r="K99" s="333">
        <f>IF(K$8=0,0,K$8/OIS!K$5*1000)</f>
        <v>1.3056993765982177</v>
      </c>
      <c r="L99" s="333">
        <f>IF(L$8=0,0,L$8/OIS!L$5*1000)</f>
        <v>1.3014787297064947</v>
      </c>
      <c r="M99" s="333">
        <f>IF(M$8=0,0,M$8/OIS!M$5*1000)</f>
        <v>1.0390025158964094</v>
      </c>
      <c r="N99" s="333">
        <f>IF(N$8=0,0,N$8/OIS!N$5*1000)</f>
        <v>1.1310808786827546</v>
      </c>
      <c r="O99" s="333">
        <f>IF(O$8=0,0,O$8/OIS!O$5*1000)</f>
        <v>1.1029016708368378</v>
      </c>
      <c r="P99" s="333">
        <f>IF(P$8=0,0,P$8/OIS!P$5*1000)</f>
        <v>1.0600779470460922</v>
      </c>
      <c r="Q99" s="333">
        <f>IF(Q$8=0,0,Q$8/OIS!Q$5*1000)</f>
        <v>1.0365811658827397</v>
      </c>
      <c r="R99" s="333">
        <f>IF(R$8=0,0,R$8/OIS!R$5*1000)</f>
        <v>0.99704669655693767</v>
      </c>
      <c r="S99" s="333">
        <f>IF(S$8=0,0,S$8/OIS!S$5*1000)</f>
        <v>0.99351791352140495</v>
      </c>
      <c r="T99" s="333">
        <f>IF(T$8=0,0,T$8/OIS!T$5*1000)</f>
        <v>1.0386988563630364</v>
      </c>
      <c r="U99" s="333">
        <f>IF(U$8=0,0,U$8/OIS!U$5*1000)</f>
        <v>0.99656149206471467</v>
      </c>
      <c r="V99" s="333">
        <f>IF(V$8=0,0,V$8/OIS!V$5*1000)</f>
        <v>1.021175966274094</v>
      </c>
      <c r="W99" s="333">
        <f>IF(W$8=0,0,W$8/OIS!W$5*1000)</f>
        <v>0.75910197278456015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0.52767718532349717</v>
      </c>
      <c r="C100" s="333">
        <f>IF(C$9=0,0,C$9/OIS!C$5*1000)</f>
        <v>0.53679176177595611</v>
      </c>
      <c r="D100" s="333">
        <f>IF(D$9=0,0,D$9/OIS!D$5*1000)</f>
        <v>0.56662815681929113</v>
      </c>
      <c r="E100" s="333">
        <f>IF(E$9=0,0,E$9/OIS!E$5*1000)</f>
        <v>0.38215167663039501</v>
      </c>
      <c r="F100" s="333">
        <f>IF(F$9=0,0,F$9/OIS!F$5*1000)</f>
        <v>0.45107608928684312</v>
      </c>
      <c r="G100" s="333">
        <f>IF(G$9=0,0,G$9/OIS!G$5*1000)</f>
        <v>0.50850977896947591</v>
      </c>
      <c r="H100" s="333">
        <f>IF(H$9=0,0,H$9/OIS!H$5*1000)</f>
        <v>0.4659546425500507</v>
      </c>
      <c r="I100" s="333">
        <f>IF(I$9=0,0,I$9/OIS!I$5*1000)</f>
        <v>0.49214879044952436</v>
      </c>
      <c r="J100" s="333">
        <f>IF(J$9=0,0,J$9/OIS!J$5*1000)</f>
        <v>0.45394528201850437</v>
      </c>
      <c r="K100" s="333">
        <f>IF(K$9=0,0,K$9/OIS!K$5*1000)</f>
        <v>0.42090428297784105</v>
      </c>
      <c r="L100" s="333">
        <f>IF(L$9=0,0,L$9/OIS!L$5*1000)</f>
        <v>0.41454664640337224</v>
      </c>
      <c r="M100" s="333">
        <f>IF(M$9=0,0,M$9/OIS!M$5*1000)</f>
        <v>0.32993654669978811</v>
      </c>
      <c r="N100" s="333">
        <f>IF(N$9=0,0,N$9/OIS!N$5*1000)</f>
        <v>0.35241965300716893</v>
      </c>
      <c r="O100" s="333">
        <f>IF(O$9=0,0,O$9/OIS!O$5*1000)</f>
        <v>0.34052119928687097</v>
      </c>
      <c r="P100" s="333">
        <f>IF(P$9=0,0,P$9/OIS!P$5*1000)</f>
        <v>0.32664056358916105</v>
      </c>
      <c r="Q100" s="333">
        <f>IF(Q$9=0,0,Q$9/OIS!Q$5*1000)</f>
        <v>0.32122456087965395</v>
      </c>
      <c r="R100" s="333">
        <f>IF(R$9=0,0,R$9/OIS!R$5*1000)</f>
        <v>0.30877870113444045</v>
      </c>
      <c r="S100" s="333">
        <f>IF(S$9=0,0,S$9/OIS!S$5*1000)</f>
        <v>0.30730844572213711</v>
      </c>
      <c r="T100" s="333">
        <f>IF(T$9=0,0,T$9/OIS!T$5*1000)</f>
        <v>0.32265036654778795</v>
      </c>
      <c r="U100" s="333">
        <f>IF(U$9=0,0,U$9/OIS!U$5*1000)</f>
        <v>0.31165277305663025</v>
      </c>
      <c r="V100" s="333">
        <f>IF(V$9=0,0,V$9/OIS!V$5*1000)</f>
        <v>0.31632677908642653</v>
      </c>
      <c r="W100" s="333">
        <f>IF(W$9=0,0,W$9/OIS!W$5*1000)</f>
        <v>0.23948071806218174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1.4870855502816906</v>
      </c>
      <c r="C101" s="334">
        <f>IF(C$10=0,0,C$10/OIS!C$5*1000)</f>
        <v>1.5839221043810767</v>
      </c>
      <c r="D101" s="334">
        <f>IF(D$10=0,0,D$10/OIS!D$5*1000)</f>
        <v>1.6887057281115985</v>
      </c>
      <c r="E101" s="334">
        <f>IF(E$10=0,0,E$10/OIS!E$5*1000)</f>
        <v>1.1181460089141342</v>
      </c>
      <c r="F101" s="334">
        <f>IF(F$10=0,0,F$10/OIS!F$5*1000)</f>
        <v>1.2059592408672002</v>
      </c>
      <c r="G101" s="334">
        <f>IF(G$10=0,0,G$10/OIS!G$5*1000)</f>
        <v>1.344984655496209</v>
      </c>
      <c r="H101" s="334">
        <f>IF(H$10=0,0,H$10/OIS!H$5*1000)</f>
        <v>1.2491301432946298</v>
      </c>
      <c r="I101" s="334">
        <f>IF(I$10=0,0,I$10/OIS!I$5*1000)</f>
        <v>1.360424268038825</v>
      </c>
      <c r="J101" s="334">
        <f>IF(J$10=0,0,J$10/OIS!J$5*1000)</f>
        <v>1.2631474403652561</v>
      </c>
      <c r="K101" s="334">
        <f>IF(K$10=0,0,K$10/OIS!K$5*1000)</f>
        <v>1.1781357990685126</v>
      </c>
      <c r="L101" s="334">
        <f>IF(L$10=0,0,L$10/OIS!L$5*1000)</f>
        <v>1.2223567810667526</v>
      </c>
      <c r="M101" s="334">
        <f>IF(M$10=0,0,M$10/OIS!M$5*1000)</f>
        <v>0.92874713338631121</v>
      </c>
      <c r="N101" s="334">
        <f>IF(N$10=0,0,N$10/OIS!N$5*1000)</f>
        <v>1.0151052211778824</v>
      </c>
      <c r="O101" s="334">
        <f>IF(O$10=0,0,O$10/OIS!O$5*1000)</f>
        <v>0.99668116122519479</v>
      </c>
      <c r="P101" s="334">
        <f>IF(P$10=0,0,P$10/OIS!P$5*1000)</f>
        <v>0.96022698681430096</v>
      </c>
      <c r="Q101" s="334">
        <f>IF(Q$10=0,0,Q$10/OIS!Q$5*1000)</f>
        <v>0.94405209953042379</v>
      </c>
      <c r="R101" s="334">
        <f>IF(R$10=0,0,R$10/OIS!R$5*1000)</f>
        <v>0.91602958189224659</v>
      </c>
      <c r="S101" s="334">
        <f>IF(S$10=0,0,S$10/OIS!S$5*1000)</f>
        <v>0.91202775815666659</v>
      </c>
      <c r="T101" s="334">
        <f>IF(T$10=0,0,T$10/OIS!T$5*1000)</f>
        <v>0.95222164001587628</v>
      </c>
      <c r="U101" s="334">
        <f>IF(U$10=0,0,U$10/OIS!U$5*1000)</f>
        <v>0.91248198763589994</v>
      </c>
      <c r="V101" s="334">
        <f>IF(V$10=0,0,V$10/OIS!V$5*1000)</f>
        <v>0.92608018995162356</v>
      </c>
      <c r="W101" s="334">
        <f>IF(W$10=0,0,W$10/OIS!W$5*1000)</f>
        <v>0.68610470876868213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14.07492158833421</v>
      </c>
      <c r="C102" s="350">
        <f>IF(C$16=0,0,C$16/OIS!C$5*1000)</f>
        <v>16.033049073361948</v>
      </c>
      <c r="D102" s="350">
        <f>IF(D$16=0,0,D$16/OIS!D$5*1000)</f>
        <v>17.09304053005642</v>
      </c>
      <c r="E102" s="350">
        <f>IF(E$16=0,0,E$16/OIS!E$5*1000)</f>
        <v>10.988665080258123</v>
      </c>
      <c r="F102" s="350">
        <f>IF(F$16=0,0,F$16/OIS!F$5*1000)</f>
        <v>9.2223678904609496</v>
      </c>
      <c r="G102" s="350">
        <f>IF(G$16=0,0,G$16/OIS!G$5*1000)</f>
        <v>10.964925169966454</v>
      </c>
      <c r="H102" s="350">
        <f>IF(H$16=0,0,H$16/OIS!H$5*1000)</f>
        <v>11.058570585932536</v>
      </c>
      <c r="I102" s="350">
        <f>IF(I$16=0,0,I$16/OIS!I$5*1000)</f>
        <v>9.9198427139200795</v>
      </c>
      <c r="J102" s="350">
        <f>IF(J$16=0,0,J$16/OIS!J$5*1000)</f>
        <v>12.783889153118626</v>
      </c>
      <c r="K102" s="350">
        <f>IF(K$16=0,0,K$16/OIS!K$5*1000)</f>
        <v>11.125190349327546</v>
      </c>
      <c r="L102" s="350">
        <f>IF(L$16=0,0,L$16/OIS!L$5*1000)</f>
        <v>15.807198281603453</v>
      </c>
      <c r="M102" s="350">
        <f>IF(M$16=0,0,M$16/OIS!M$5*1000)</f>
        <v>3.2520433542936935</v>
      </c>
      <c r="N102" s="350">
        <f>IF(N$16=0,0,N$16/OIS!N$5*1000)</f>
        <v>3.3407488692213918</v>
      </c>
      <c r="O102" s="350">
        <f>IF(O$16=0,0,O$16/OIS!O$5*1000)</f>
        <v>3.3474338704192421</v>
      </c>
      <c r="P102" s="350">
        <f>IF(P$16=0,0,P$16/OIS!P$5*1000)</f>
        <v>3.5148362543421863</v>
      </c>
      <c r="Q102" s="350">
        <f>IF(Q$16=0,0,Q$16/OIS!Q$5*1000)</f>
        <v>3.2266311421232006</v>
      </c>
      <c r="R102" s="350">
        <f>IF(R$16=0,0,R$16/OIS!R$5*1000)</f>
        <v>3.4021716833876052</v>
      </c>
      <c r="S102" s="350">
        <f>IF(S$16=0,0,S$16/OIS!S$5*1000)</f>
        <v>3.1401839542485188</v>
      </c>
      <c r="T102" s="350">
        <f>IF(T$16=0,0,T$16/OIS!T$5*1000)</f>
        <v>2.9099425516689155</v>
      </c>
      <c r="U102" s="350">
        <f>IF(U$16=0,0,U$16/OIS!U$5*1000)</f>
        <v>5.7650152729914392</v>
      </c>
      <c r="V102" s="350">
        <f>IF(V$16=0,0,V$16/OIS!V$5*1000)</f>
        <v>4.1070314491673177</v>
      </c>
      <c r="W102" s="350">
        <f>IF(W$16=0,0,W$16/OIS!W$5*1000)</f>
        <v>3.3732754226594261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16.495065042146493</v>
      </c>
      <c r="C103" s="350">
        <f>IF(C$27=0,0,C$27/OIS!C$5*1000)</f>
        <v>18.177090408859538</v>
      </c>
      <c r="D103" s="350">
        <f>IF(D$27=0,0,D$27/OIS!D$5*1000)</f>
        <v>18.955451148912811</v>
      </c>
      <c r="E103" s="350">
        <f>IF(E$27=0,0,E$27/OIS!E$5*1000)</f>
        <v>12.337227053233248</v>
      </c>
      <c r="F103" s="350">
        <f>IF(F$27=0,0,F$27/OIS!F$5*1000)</f>
        <v>7.2362530758951165</v>
      </c>
      <c r="G103" s="350">
        <f>IF(G$27=0,0,G$27/OIS!G$5*1000)</f>
        <v>9.0713155071326455</v>
      </c>
      <c r="H103" s="350">
        <f>IF(H$27=0,0,H$27/OIS!H$5*1000)</f>
        <v>7.6529716046343612</v>
      </c>
      <c r="I103" s="350">
        <f>IF(I$27=0,0,I$27/OIS!I$5*1000)</f>
        <v>6.9747162816367707</v>
      </c>
      <c r="J103" s="350">
        <f>IF(J$27=0,0,J$27/OIS!J$5*1000)</f>
        <v>5.8621289140999684</v>
      </c>
      <c r="K103" s="350">
        <f>IF(K$27=0,0,K$27/OIS!K$5*1000)</f>
        <v>4.7164188597535652</v>
      </c>
      <c r="L103" s="350">
        <f>IF(L$27=0,0,L$27/OIS!L$5*1000)</f>
        <v>4.0617585844896977</v>
      </c>
      <c r="M103" s="350">
        <f>IF(M$27=0,0,M$27/OIS!M$5*1000)</f>
        <v>5.4483873272711687</v>
      </c>
      <c r="N103" s="350">
        <f>IF(N$27=0,0,N$27/OIS!N$5*1000)</f>
        <v>5.3567688663765924</v>
      </c>
      <c r="O103" s="350">
        <f>IF(O$27=0,0,O$27/OIS!O$5*1000)</f>
        <v>5.6313073695578737</v>
      </c>
      <c r="P103" s="350">
        <f>IF(P$27=0,0,P$27/OIS!P$5*1000)</f>
        <v>5.3972726278451137</v>
      </c>
      <c r="Q103" s="350">
        <f>IF(Q$27=0,0,Q$27/OIS!Q$5*1000)</f>
        <v>5.1379303836678512</v>
      </c>
      <c r="R103" s="350">
        <f>IF(R$27=0,0,R$27/OIS!R$5*1000)</f>
        <v>5.729547799683079</v>
      </c>
      <c r="S103" s="350">
        <f>IF(S$27=0,0,S$27/OIS!S$5*1000)</f>
        <v>5.0885493019454247</v>
      </c>
      <c r="T103" s="350">
        <f>IF(T$27=0,0,T$27/OIS!T$5*1000)</f>
        <v>5.141445272353959</v>
      </c>
      <c r="U103" s="350">
        <f>IF(U$27=0,0,U$27/OIS!U$5*1000)</f>
        <v>4.3867097108657687</v>
      </c>
      <c r="V103" s="350">
        <f>IF(V$27=0,0,V$27/OIS!V$5*1000)</f>
        <v>4.31799538779575</v>
      </c>
      <c r="W103" s="350">
        <f>IF(W$27=0,0,W$27/OIS!W$5*1000)</f>
        <v>7.8269672022396906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4.4586345931284193</v>
      </c>
      <c r="C104" s="350">
        <f>IF(C$35=0,0,C$35/OIS!C$5*1000)</f>
        <v>5.1042129999736456</v>
      </c>
      <c r="D104" s="350">
        <f>IF(D$35=0,0,D$35/OIS!D$5*1000)</f>
        <v>5.4813517702304688</v>
      </c>
      <c r="E104" s="350">
        <f>IF(E$35=0,0,E$35/OIS!E$5*1000)</f>
        <v>3.5185016612551849</v>
      </c>
      <c r="F104" s="350">
        <f>IF(F$35=0,0,F$35/OIS!F$5*1000)</f>
        <v>2.3730153044209019</v>
      </c>
      <c r="G104" s="350">
        <f>IF(G$35=0,0,G$35/OIS!G$5*1000)</f>
        <v>2.9190221439258011</v>
      </c>
      <c r="H104" s="350">
        <f>IF(H$35=0,0,H$35/OIS!H$5*1000)</f>
        <v>2.7621814088550973</v>
      </c>
      <c r="I104" s="350">
        <f>IF(I$35=0,0,I$35/OIS!I$5*1000)</f>
        <v>2.4683987321658001</v>
      </c>
      <c r="J104" s="350">
        <f>IF(J$35=0,0,J$35/OIS!J$5*1000)</f>
        <v>2.8805342932370701</v>
      </c>
      <c r="K104" s="350">
        <f>IF(K$35=0,0,K$35/OIS!K$5*1000)</f>
        <v>2.4625253114575658</v>
      </c>
      <c r="L104" s="350">
        <f>IF(L$35=0,0,L$35/OIS!L$5*1000)</f>
        <v>3.2125578023865788</v>
      </c>
      <c r="M104" s="350">
        <f>IF(M$35=0,0,M$35/OIS!M$5*1000)</f>
        <v>0.62954834771164747</v>
      </c>
      <c r="N104" s="350">
        <f>IF(N$35=0,0,N$35/OIS!N$5*1000)</f>
        <v>0.67381896705864885</v>
      </c>
      <c r="O104" s="350">
        <f>IF(O$35=0,0,O$35/OIS!O$5*1000)</f>
        <v>0.7238186361476322</v>
      </c>
      <c r="P104" s="350">
        <f>IF(P$35=0,0,P$35/OIS!P$5*1000)</f>
        <v>0.7216051435742451</v>
      </c>
      <c r="Q104" s="350">
        <f>IF(Q$35=0,0,Q$35/OIS!Q$5*1000)</f>
        <v>0.68353598354029876</v>
      </c>
      <c r="R104" s="350">
        <f>IF(R$35=0,0,R$35/OIS!R$5*1000)</f>
        <v>0.78232364255486531</v>
      </c>
      <c r="S104" s="350">
        <f>IF(S$35=0,0,S$35/OIS!S$5*1000)</f>
        <v>0.64625749947966959</v>
      </c>
      <c r="T104" s="350">
        <f>IF(T$35=0,0,T$35/OIS!T$5*1000)</f>
        <v>0.5979859285342044</v>
      </c>
      <c r="U104" s="350">
        <f>IF(U$35=0,0,U$35/OIS!U$5*1000)</f>
        <v>1.1215993657845569</v>
      </c>
      <c r="V104" s="350">
        <f>IF(V$35=0,0,V$35/OIS!V$5*1000)</f>
        <v>0.82272429488671939</v>
      </c>
      <c r="W104" s="350">
        <f>IF(W$35=0,0,W$35/OIS!W$5*1000)</f>
        <v>0.72719710213171995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2.1805785855498101</v>
      </c>
      <c r="C105" s="350">
        <f>IF(C$54=0,0,C$54/OIS!C$5*1000)</f>
        <v>2.3449046710351689</v>
      </c>
      <c r="D105" s="350">
        <f>IF(D$54=0,0,D$54/OIS!D$5*1000)</f>
        <v>2.4866808117872585</v>
      </c>
      <c r="E105" s="350">
        <f>IF(E$54=0,0,E$54/OIS!E$5*1000)</f>
        <v>1.6252378975151336</v>
      </c>
      <c r="F105" s="350">
        <f>IF(F$54=0,0,F$54/OIS!F$5*1000)</f>
        <v>1.4334606139969515</v>
      </c>
      <c r="G105" s="350">
        <f>IF(G$54=0,0,G$54/OIS!G$5*1000)</f>
        <v>1.6716905883340916</v>
      </c>
      <c r="H105" s="350">
        <f>IF(H$54=0,0,H$54/OIS!H$5*1000)</f>
        <v>1.5173519156090327</v>
      </c>
      <c r="I105" s="350">
        <f>IF(I$54=0,0,I$54/OIS!I$5*1000)</f>
        <v>1.5307665328985061</v>
      </c>
      <c r="J105" s="350">
        <f>IF(J$54=0,0,J$54/OIS!J$5*1000)</f>
        <v>1.4057551712904988</v>
      </c>
      <c r="K105" s="350">
        <f>IF(K$54=0,0,K$54/OIS!K$5*1000)</f>
        <v>1.2525521895276117</v>
      </c>
      <c r="L105" s="350">
        <f>IF(L$54=0,0,L$54/OIS!L$5*1000)</f>
        <v>1.290167986055599</v>
      </c>
      <c r="M105" s="350">
        <f>IF(M$54=0,0,M$54/OIS!M$5*1000)</f>
        <v>0.86101643664804095</v>
      </c>
      <c r="N105" s="350">
        <f>IF(N$54=0,0,N$54/OIS!N$5*1000)</f>
        <v>0.95478535097330874</v>
      </c>
      <c r="O105" s="350">
        <f>IF(O$54=0,0,O$54/OIS!O$5*1000)</f>
        <v>0.9587500687813143</v>
      </c>
      <c r="P105" s="350">
        <f>IF(P$54=0,0,P$54/OIS!P$5*1000)</f>
        <v>0.92066951370016237</v>
      </c>
      <c r="Q105" s="350">
        <f>IF(Q$54=0,0,Q$54/OIS!Q$5*1000)</f>
        <v>0.89473195065350763</v>
      </c>
      <c r="R105" s="350">
        <f>IF(R$54=0,0,R$54/OIS!R$5*1000)</f>
        <v>0.89127299235885582</v>
      </c>
      <c r="S105" s="350">
        <f>IF(S$54=0,0,S$54/OIS!S$5*1000)</f>
        <v>0.85642272235283701</v>
      </c>
      <c r="T105" s="350">
        <f>IF(T$54=0,0,T$54/OIS!T$5*1000)</f>
        <v>0.88247190561570243</v>
      </c>
      <c r="U105" s="350">
        <f>IF(U$54=0,0,U$54/OIS!U$5*1000)</f>
        <v>0.87798187217960133</v>
      </c>
      <c r="V105" s="350">
        <f>IF(V$54=0,0,V$54/OIS!V$5*1000)</f>
        <v>0.88289329685096873</v>
      </c>
      <c r="W105" s="350">
        <f>IF(W$54=0,0,W$54/OIS!W$5*1000)</f>
        <v>0.71394507896454207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1.308341334424187</v>
      </c>
      <c r="C106" s="350">
        <f>IF(C$68=0,0,C$68/OIS!C$5*1000)</f>
        <v>1.0818614816683201</v>
      </c>
      <c r="D106" s="350">
        <f>IF(D$68=0,0,D$68/OIS!D$5*1000)</f>
        <v>0.90103336017240898</v>
      </c>
      <c r="E106" s="350">
        <f>IF(E$68=0,0,E$68/OIS!E$5*1000)</f>
        <v>0.69510331295155792</v>
      </c>
      <c r="F106" s="350">
        <f>IF(F$68=0,0,F$68/OIS!F$5*1000)</f>
        <v>0.84800666825880278</v>
      </c>
      <c r="G106" s="350">
        <f>IF(G$68=0,0,G$68/OIS!G$5*1000)</f>
        <v>0.92802511427491441</v>
      </c>
      <c r="H106" s="350">
        <f>IF(H$68=0,0,H$68/OIS!H$5*1000)</f>
        <v>0.76804894377777155</v>
      </c>
      <c r="I106" s="350">
        <f>IF(I$68=0,0,I$68/OIS!I$5*1000)</f>
        <v>0.70898243068364653</v>
      </c>
      <c r="J106" s="350">
        <f>IF(J$68=0,0,J$68/OIS!J$5*1000)</f>
        <v>0.60617885561313001</v>
      </c>
      <c r="K106" s="350">
        <f>IF(K$68=0,0,K$68/OIS!K$5*1000)</f>
        <v>0.51991961423241217</v>
      </c>
      <c r="L106" s="350">
        <f>IF(L$68=0,0,L$68/OIS!L$5*1000)</f>
        <v>0.71030556791092869</v>
      </c>
      <c r="M106" s="350">
        <f>IF(M$68=0,0,M$68/OIS!M$5*1000)</f>
        <v>0.82337298117419122</v>
      </c>
      <c r="N106" s="350">
        <f>IF(N$68=0,0,N$68/OIS!N$5*1000)</f>
        <v>0.7171691924168031</v>
      </c>
      <c r="O106" s="350">
        <f>IF(O$68=0,0,O$68/OIS!O$5*1000)</f>
        <v>0.74238482766260605</v>
      </c>
      <c r="P106" s="350">
        <f>IF(P$68=0,0,P$68/OIS!P$5*1000)</f>
        <v>0.74570536150390443</v>
      </c>
      <c r="Q106" s="350">
        <f>IF(Q$68=0,0,Q$68/OIS!Q$5*1000)</f>
        <v>0.58225767070479162</v>
      </c>
      <c r="R106" s="350">
        <f>IF(R$68=0,0,R$68/OIS!R$5*1000)</f>
        <v>0.55123373121335351</v>
      </c>
      <c r="S106" s="350">
        <f>IF(S$68=0,0,S$68/OIS!S$5*1000)</f>
        <v>0.67356382056217357</v>
      </c>
      <c r="T106" s="350">
        <f>IF(T$68=0,0,T$68/OIS!T$5*1000)</f>
        <v>0.54559025145109485</v>
      </c>
      <c r="U106" s="350">
        <f>IF(U$68=0,0,U$68/OIS!U$5*1000)</f>
        <v>0.43594142699362987</v>
      </c>
      <c r="V106" s="350">
        <f>IF(V$68=0,0,V$68/OIS!V$5*1000)</f>
        <v>0.10223320700330327</v>
      </c>
      <c r="W106" s="350">
        <f>IF(W$68=0,0,W$68/OIS!W$5*1000)</f>
        <v>0.24952757439693424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28.368086806117283</v>
      </c>
      <c r="C107" s="335">
        <f>IF(C$69=0,0,C$69/OIS!C$5*1000)</f>
        <v>29.059858685634495</v>
      </c>
      <c r="D107" s="335">
        <f>IF(D$69=0,0,D$69/OIS!D$5*1000)</f>
        <v>30.562128603341101</v>
      </c>
      <c r="E107" s="335">
        <f>IF(E$69=0,0,E$69/OIS!E$5*1000)</f>
        <v>20.362497023865462</v>
      </c>
      <c r="F107" s="335">
        <f>IF(F$69=0,0,F$69/OIS!F$5*1000)</f>
        <v>23.668637972424087</v>
      </c>
      <c r="G107" s="335">
        <f>IF(G$69=0,0,G$69/OIS!G$5*1000)</f>
        <v>26.562253289480054</v>
      </c>
      <c r="H107" s="335">
        <f>IF(H$69=0,0,H$69/OIS!H$5*1000)</f>
        <v>24.410154276669889</v>
      </c>
      <c r="I107" s="335">
        <f>IF(I$69=0,0,I$69/OIS!I$5*1000)</f>
        <v>26.013775190445916</v>
      </c>
      <c r="J107" s="335">
        <f>IF(J$69=0,0,J$69/OIS!J$5*1000)</f>
        <v>23.615823374793717</v>
      </c>
      <c r="K107" s="335">
        <f>IF(K$69=0,0,K$69/OIS!K$5*1000)</f>
        <v>21.762580824662944</v>
      </c>
      <c r="L107" s="335">
        <f>IF(L$69=0,0,L$69/OIS!L$5*1000)</f>
        <v>21.814818944157949</v>
      </c>
      <c r="M107" s="335">
        <f>IF(M$69=0,0,M$69/OIS!M$5*1000)</f>
        <v>17.439991796063694</v>
      </c>
      <c r="N107" s="335">
        <f>IF(N$69=0,0,N$69/OIS!N$5*1000)</f>
        <v>19.151303062742411</v>
      </c>
      <c r="O107" s="335">
        <f>IF(O$69=0,0,O$69/OIS!O$5*1000)</f>
        <v>18.750676370310316</v>
      </c>
      <c r="P107" s="335">
        <f>IF(P$69=0,0,P$69/OIS!P$5*1000)</f>
        <v>18.038781995364175</v>
      </c>
      <c r="Q107" s="335">
        <f>IF(Q$69=0,0,Q$69/OIS!Q$5*1000)</f>
        <v>17.594203687101391</v>
      </c>
      <c r="R107" s="335">
        <f>IF(R$69=0,0,R$69/OIS!R$5*1000)</f>
        <v>16.927946656364561</v>
      </c>
      <c r="S107" s="335">
        <f>IF(S$69=0,0,S$69/OIS!S$5*1000)</f>
        <v>16.877293186382786</v>
      </c>
      <c r="T107" s="335">
        <f>IF(T$69=0,0,T$69/OIS!T$5*1000)</f>
        <v>17.611269546306531</v>
      </c>
      <c r="U107" s="335">
        <f>IF(U$69=0,0,U$69/OIS!U$5*1000)</f>
        <v>16.845517571823748</v>
      </c>
      <c r="V107" s="335">
        <f>IF(V$69=0,0,V$69/OIS!V$5*1000)</f>
        <v>17.335765749238323</v>
      </c>
      <c r="W107" s="335">
        <f>IF(W$69=0,0,W$69/OIS!W$5*1000)</f>
        <v>12.780360468401705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IT: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1121.041713089819</v>
      </c>
      <c r="C5" s="225">
        <v>1162.3443332332599</v>
      </c>
      <c r="D5" s="225">
        <v>1208.437354522026</v>
      </c>
      <c r="E5" s="225">
        <v>1245.2413600797061</v>
      </c>
      <c r="F5" s="225">
        <v>1083.259584830781</v>
      </c>
      <c r="G5" s="225">
        <v>1119.249834720946</v>
      </c>
      <c r="H5" s="225">
        <v>1169.616877429301</v>
      </c>
      <c r="I5" s="225">
        <v>1148.396676237425</v>
      </c>
      <c r="J5" s="225">
        <v>1193.6054402380919</v>
      </c>
      <c r="K5" s="225">
        <v>1064.307888272044</v>
      </c>
      <c r="L5" s="225">
        <v>1215.6008117921499</v>
      </c>
      <c r="M5" s="225">
        <v>948.44113760087157</v>
      </c>
      <c r="N5" s="225">
        <v>893.36237265037209</v>
      </c>
      <c r="O5" s="225">
        <v>856.87403389279541</v>
      </c>
      <c r="P5" s="225">
        <v>838.51080019781136</v>
      </c>
      <c r="Q5" s="225">
        <v>839.22836167346861</v>
      </c>
      <c r="R5" s="225">
        <v>853.78143065651739</v>
      </c>
      <c r="S5" s="225">
        <v>860.82423245073619</v>
      </c>
      <c r="T5" s="225">
        <v>841.32160239654206</v>
      </c>
      <c r="U5" s="225">
        <v>1060.811876633572</v>
      </c>
      <c r="V5" s="225">
        <v>1008.219440236194</v>
      </c>
      <c r="W5" s="225">
        <v>1222.3116371557301</v>
      </c>
      <c r="DA5" s="89" t="s">
        <v>3125</v>
      </c>
    </row>
    <row r="6" spans="1:105" ht="12" customHeight="1" x14ac:dyDescent="0.25">
      <c r="A6" s="55" t="s">
        <v>92</v>
      </c>
      <c r="B6" s="261">
        <v>27.307413011482819</v>
      </c>
      <c r="C6" s="261">
        <v>27.304642463901391</v>
      </c>
      <c r="D6" s="261">
        <v>28.470928393909301</v>
      </c>
      <c r="E6" s="261">
        <v>29.926618796990141</v>
      </c>
      <c r="F6" s="261">
        <v>30.29845056373631</v>
      </c>
      <c r="G6" s="261">
        <v>30.66317359590925</v>
      </c>
      <c r="H6" s="261">
        <v>31.580707188394442</v>
      </c>
      <c r="I6" s="261">
        <v>32.498846024327577</v>
      </c>
      <c r="J6" s="261">
        <v>31.748754634861381</v>
      </c>
      <c r="K6" s="261">
        <v>29.203562746424279</v>
      </c>
      <c r="L6" s="261">
        <v>29.57894502388627</v>
      </c>
      <c r="M6" s="261">
        <v>29.328020307368341</v>
      </c>
      <c r="N6" s="261">
        <v>27.530906261202471</v>
      </c>
      <c r="O6" s="261">
        <v>25.840121205224591</v>
      </c>
      <c r="P6" s="261">
        <v>25.069995742063291</v>
      </c>
      <c r="Q6" s="261">
        <v>25.51910659406219</v>
      </c>
      <c r="R6" s="261">
        <v>25.356629082055591</v>
      </c>
      <c r="S6" s="261">
        <v>25.894035099321421</v>
      </c>
      <c r="T6" s="261">
        <v>25.90118259490778</v>
      </c>
      <c r="U6" s="261">
        <v>30.15587693286988</v>
      </c>
      <c r="V6" s="261">
        <v>30.418840741015611</v>
      </c>
      <c r="W6" s="261">
        <v>33.154856929644659</v>
      </c>
      <c r="DA6" s="67" t="s">
        <v>3126</v>
      </c>
    </row>
    <row r="7" spans="1:105" ht="12" customHeight="1" x14ac:dyDescent="0.25">
      <c r="A7" s="202" t="s">
        <v>93</v>
      </c>
      <c r="B7" s="226">
        <v>4.0821734178245794</v>
      </c>
      <c r="C7" s="226">
        <v>4.0931349929940861</v>
      </c>
      <c r="D7" s="226">
        <v>4.2624773298416496</v>
      </c>
      <c r="E7" s="226">
        <v>4.4599049828377826</v>
      </c>
      <c r="F7" s="226">
        <v>4.4881937880370009</v>
      </c>
      <c r="G7" s="226">
        <v>4.5352250181449589</v>
      </c>
      <c r="H7" s="226">
        <v>4.6763429766175806</v>
      </c>
      <c r="I7" s="226">
        <v>4.8298389721072281</v>
      </c>
      <c r="J7" s="226">
        <v>4.6898307487541517</v>
      </c>
      <c r="K7" s="226">
        <v>4.3042316992637213</v>
      </c>
      <c r="L7" s="226">
        <v>4.3899333615452774</v>
      </c>
      <c r="M7" s="226">
        <v>4.3602484039661018</v>
      </c>
      <c r="N7" s="226">
        <v>4.1388452352575751</v>
      </c>
      <c r="O7" s="226">
        <v>3.9051593912266518</v>
      </c>
      <c r="P7" s="226">
        <v>3.7934575415491052</v>
      </c>
      <c r="Q7" s="226">
        <v>3.8494436364353191</v>
      </c>
      <c r="R7" s="226">
        <v>3.82657024882888</v>
      </c>
      <c r="S7" s="226">
        <v>3.910760152589519</v>
      </c>
      <c r="T7" s="226">
        <v>3.9021988398493961</v>
      </c>
      <c r="U7" s="226">
        <v>4.5275509041410862</v>
      </c>
      <c r="V7" s="226">
        <v>4.5934430177147361</v>
      </c>
      <c r="W7" s="226">
        <v>4.955296173231317</v>
      </c>
      <c r="DA7" s="174" t="s">
        <v>3127</v>
      </c>
    </row>
    <row r="8" spans="1:105" ht="12" customHeight="1" x14ac:dyDescent="0.25">
      <c r="A8" s="202" t="s">
        <v>94</v>
      </c>
      <c r="B8" s="226">
        <v>41.691345772925132</v>
      </c>
      <c r="C8" s="226">
        <v>41.866092192667487</v>
      </c>
      <c r="D8" s="226">
        <v>43.567960392945949</v>
      </c>
      <c r="E8" s="226">
        <v>45.472882188930363</v>
      </c>
      <c r="F8" s="226">
        <v>45.611118175368738</v>
      </c>
      <c r="G8" s="226">
        <v>46.050097774122101</v>
      </c>
      <c r="H8" s="226">
        <v>47.513178284156872</v>
      </c>
      <c r="I8" s="226">
        <v>49.170504919376739</v>
      </c>
      <c r="J8" s="226">
        <v>47.586710471218112</v>
      </c>
      <c r="K8" s="226">
        <v>43.620317317972628</v>
      </c>
      <c r="L8" s="226">
        <v>44.658908787773811</v>
      </c>
      <c r="M8" s="226">
        <v>44.398934229355881</v>
      </c>
      <c r="N8" s="226">
        <v>42.398545266240092</v>
      </c>
      <c r="O8" s="226">
        <v>40.11716821835045</v>
      </c>
      <c r="P8" s="226">
        <v>38.995254479793772</v>
      </c>
      <c r="Q8" s="226">
        <v>39.505485389388468</v>
      </c>
      <c r="R8" s="226">
        <v>39.279691542055062</v>
      </c>
      <c r="S8" s="226">
        <v>40.160796032841283</v>
      </c>
      <c r="T8" s="226">
        <v>40.020201449100178</v>
      </c>
      <c r="U8" s="226">
        <v>46.347981764460613</v>
      </c>
      <c r="V8" s="226">
        <v>47.167674436982722</v>
      </c>
      <c r="W8" s="226">
        <v>50.603001247031152</v>
      </c>
      <c r="DA8" s="174" t="s">
        <v>3128</v>
      </c>
    </row>
    <row r="9" spans="1:105" ht="12" customHeight="1" x14ac:dyDescent="0.25">
      <c r="A9" s="202" t="s">
        <v>95</v>
      </c>
      <c r="B9" s="226">
        <v>9.3525781434153039</v>
      </c>
      <c r="C9" s="226">
        <v>9.3454944613558943</v>
      </c>
      <c r="D9" s="226">
        <v>9.7476376523723385</v>
      </c>
      <c r="E9" s="226">
        <v>10.25708474259155</v>
      </c>
      <c r="F9" s="226">
        <v>10.399154720638981</v>
      </c>
      <c r="G9" s="226">
        <v>10.528109374568279</v>
      </c>
      <c r="H9" s="226">
        <v>10.84022398868715</v>
      </c>
      <c r="I9" s="226">
        <v>11.145919372395239</v>
      </c>
      <c r="J9" s="226">
        <v>10.90405277445376</v>
      </c>
      <c r="K9" s="226">
        <v>10.035105032776221</v>
      </c>
      <c r="L9" s="226">
        <v>10.147715257606871</v>
      </c>
      <c r="M9" s="226">
        <v>10.057555196727529</v>
      </c>
      <c r="N9" s="226">
        <v>9.4165780105970498</v>
      </c>
      <c r="O9" s="226">
        <v>8.8272135784450825</v>
      </c>
      <c r="P9" s="226">
        <v>8.5616051015970189</v>
      </c>
      <c r="Q9" s="226">
        <v>8.7214358491683939</v>
      </c>
      <c r="R9" s="226">
        <v>8.6650252995850039</v>
      </c>
      <c r="S9" s="226">
        <v>8.8470046718113355</v>
      </c>
      <c r="T9" s="226">
        <v>8.8546458542068649</v>
      </c>
      <c r="U9" s="226">
        <v>10.317605599100951</v>
      </c>
      <c r="V9" s="226">
        <v>10.393333470692189</v>
      </c>
      <c r="W9" s="226">
        <v>11.3558267480468</v>
      </c>
      <c r="DA9" s="174" t="s">
        <v>3129</v>
      </c>
    </row>
    <row r="10" spans="1:105" ht="12" customHeight="1" x14ac:dyDescent="0.25">
      <c r="A10" s="56" t="s">
        <v>96</v>
      </c>
      <c r="B10" s="262">
        <v>43.440508977381398</v>
      </c>
      <c r="C10" s="262">
        <v>45.055978468496228</v>
      </c>
      <c r="D10" s="262">
        <v>47.3950554043032</v>
      </c>
      <c r="E10" s="262">
        <v>49.105941002521831</v>
      </c>
      <c r="F10" s="262">
        <v>48.549034883409377</v>
      </c>
      <c r="G10" s="262">
        <v>48.409958378089947</v>
      </c>
      <c r="H10" s="262">
        <v>50.69644984106607</v>
      </c>
      <c r="I10" s="262">
        <v>53.937622345825588</v>
      </c>
      <c r="J10" s="262">
        <v>53.127250649456258</v>
      </c>
      <c r="K10" s="262">
        <v>49.204266507142982</v>
      </c>
      <c r="L10" s="262">
        <v>51.750656193132727</v>
      </c>
      <c r="M10" s="262">
        <v>48.446515283064578</v>
      </c>
      <c r="N10" s="262">
        <v>46.493295281203203</v>
      </c>
      <c r="O10" s="262">
        <v>44.141689310923248</v>
      </c>
      <c r="P10" s="262">
        <v>42.953665877552353</v>
      </c>
      <c r="Q10" s="262">
        <v>43.782145374084919</v>
      </c>
      <c r="R10" s="262">
        <v>43.822558175166968</v>
      </c>
      <c r="S10" s="262">
        <v>44.745456605420472</v>
      </c>
      <c r="T10" s="262">
        <v>44.633421255621933</v>
      </c>
      <c r="U10" s="262">
        <v>51.826039778217847</v>
      </c>
      <c r="V10" s="262">
        <v>52.368399375024246</v>
      </c>
      <c r="W10" s="262">
        <v>54.351697433049893</v>
      </c>
      <c r="DA10" s="68" t="s">
        <v>3130</v>
      </c>
    </row>
    <row r="11" spans="1:105" ht="12" customHeight="1" x14ac:dyDescent="0.25">
      <c r="A11" s="37" t="s">
        <v>160</v>
      </c>
      <c r="B11" s="228">
        <v>0.67176693670448318</v>
      </c>
      <c r="C11" s="228">
        <v>0.65956548312094565</v>
      </c>
      <c r="D11" s="228">
        <v>0.7312378943196618</v>
      </c>
      <c r="E11" s="228">
        <v>0.84077049749468258</v>
      </c>
      <c r="F11" s="228">
        <v>0.1648878058874545</v>
      </c>
      <c r="G11" s="228">
        <v>0.2048780288188711</v>
      </c>
      <c r="H11" s="228">
        <v>0.12182910318812699</v>
      </c>
      <c r="I11" s="228">
        <v>4.694327681394251E-2</v>
      </c>
      <c r="J11" s="228">
        <v>5.1241235431998503E-2</v>
      </c>
      <c r="K11" s="228">
        <v>1.7271318471225729E-2</v>
      </c>
      <c r="L11" s="228">
        <v>2.7466555814844161E-2</v>
      </c>
      <c r="M11" s="228">
        <v>1.8923324008670559E-2</v>
      </c>
      <c r="N11" s="228">
        <v>1.104942607740593E-2</v>
      </c>
      <c r="O11" s="228">
        <v>1.498360290034347E-2</v>
      </c>
      <c r="P11" s="228">
        <v>1.735248857178372E-2</v>
      </c>
      <c r="Q11" s="228">
        <v>1.3467655687542501E-2</v>
      </c>
      <c r="R11" s="228">
        <v>1.502580680193868E-2</v>
      </c>
      <c r="S11" s="228">
        <v>1.5384193124299859E-2</v>
      </c>
      <c r="T11" s="228">
        <v>1.149112896614733E-2</v>
      </c>
      <c r="U11" s="228">
        <v>9.4450015108823431E-3</v>
      </c>
      <c r="V11" s="228">
        <v>3.8000796951387291E-4</v>
      </c>
      <c r="W11" s="228">
        <v>1.4755889424211509E-2</v>
      </c>
      <c r="DA11" s="69" t="s">
        <v>3131</v>
      </c>
    </row>
    <row r="12" spans="1:105" ht="12" customHeight="1" x14ac:dyDescent="0.25">
      <c r="A12" s="37" t="s">
        <v>162</v>
      </c>
      <c r="B12" s="228">
        <v>10.020728114367961</v>
      </c>
      <c r="C12" s="228">
        <v>12.0158102591326</v>
      </c>
      <c r="D12" s="228">
        <v>12.86996644669896</v>
      </c>
      <c r="E12" s="228">
        <v>12.571485185725489</v>
      </c>
      <c r="F12" s="228">
        <v>0.64197988682423024</v>
      </c>
      <c r="G12" s="228">
        <v>1.5101892886475741</v>
      </c>
      <c r="H12" s="228">
        <v>1.0127370976988059</v>
      </c>
      <c r="I12" s="228">
        <v>0.2440778508964446</v>
      </c>
      <c r="J12" s="228">
        <v>0.15172080022838219</v>
      </c>
      <c r="K12" s="228">
        <v>9.6251220688302802E-2</v>
      </c>
      <c r="L12" s="228">
        <v>9.0693704304401712E-2</v>
      </c>
      <c r="M12" s="228">
        <v>1.6732727978208459</v>
      </c>
      <c r="N12" s="228">
        <v>1.391777102538466</v>
      </c>
      <c r="O12" s="228">
        <v>1.4776429034770959</v>
      </c>
      <c r="P12" s="228">
        <v>1.4845431024653339</v>
      </c>
      <c r="Q12" s="228">
        <v>1.278089758128649</v>
      </c>
      <c r="R12" s="228">
        <v>1.4087620236419249</v>
      </c>
      <c r="S12" s="228">
        <v>1.5203312265858431</v>
      </c>
      <c r="T12" s="228">
        <v>1.282642808435831</v>
      </c>
      <c r="U12" s="228">
        <v>0.90526091613436643</v>
      </c>
      <c r="V12" s="228">
        <v>0.81702927131480729</v>
      </c>
      <c r="W12" s="228">
        <v>8.2081015034565485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6.27295080509895</v>
      </c>
      <c r="M13" s="228">
        <v>6.483120091563344</v>
      </c>
      <c r="N13" s="228">
        <v>6.5477830872068408</v>
      </c>
      <c r="O13" s="228">
        <v>7.2753145413404807</v>
      </c>
      <c r="P13" s="228">
        <v>7.4046405326275062</v>
      </c>
      <c r="Q13" s="228">
        <v>7.7603743124408373</v>
      </c>
      <c r="R13" s="228">
        <v>8.3585215727712523</v>
      </c>
      <c r="S13" s="228">
        <v>8.5892363475067928</v>
      </c>
      <c r="T13" s="228">
        <v>8.1329286194739652</v>
      </c>
      <c r="U13" s="228">
        <v>8.7111706192216172</v>
      </c>
      <c r="V13" s="228">
        <v>7.8417414302718944</v>
      </c>
      <c r="W13" s="228">
        <v>8.015068523906848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0.33167539721308298</v>
      </c>
      <c r="DA14" s="69" t="s">
        <v>3134</v>
      </c>
    </row>
    <row r="15" spans="1:105" ht="12" customHeight="1" x14ac:dyDescent="0.25">
      <c r="A15" s="37" t="s">
        <v>38</v>
      </c>
      <c r="B15" s="228">
        <v>32.748013926308957</v>
      </c>
      <c r="C15" s="228">
        <v>32.380602726242678</v>
      </c>
      <c r="D15" s="228">
        <v>33.793851063284578</v>
      </c>
      <c r="E15" s="228">
        <v>35.693685319301657</v>
      </c>
      <c r="F15" s="228">
        <v>47.7421671906977</v>
      </c>
      <c r="G15" s="228">
        <v>46.694891060623512</v>
      </c>
      <c r="H15" s="228">
        <v>49.561883640179133</v>
      </c>
      <c r="I15" s="228">
        <v>53.646601218115201</v>
      </c>
      <c r="J15" s="228">
        <v>52.924288613795881</v>
      </c>
      <c r="K15" s="228">
        <v>49.090743967983457</v>
      </c>
      <c r="L15" s="228">
        <v>45.359545127914537</v>
      </c>
      <c r="M15" s="228">
        <v>40.271199069671717</v>
      </c>
      <c r="N15" s="228">
        <v>38.542685665380482</v>
      </c>
      <c r="O15" s="228">
        <v>35.373748263205329</v>
      </c>
      <c r="P15" s="228">
        <v>34.047129753887738</v>
      </c>
      <c r="Q15" s="228">
        <v>34.730213647827888</v>
      </c>
      <c r="R15" s="228">
        <v>34.040248771951852</v>
      </c>
      <c r="S15" s="228">
        <v>34.620504838203537</v>
      </c>
      <c r="T15" s="228">
        <v>35.206358698745987</v>
      </c>
      <c r="U15" s="228">
        <v>42.200163241350978</v>
      </c>
      <c r="V15" s="228">
        <v>43.709248665468031</v>
      </c>
      <c r="W15" s="228">
        <v>37.782096119049193</v>
      </c>
      <c r="DA15" s="69" t="s">
        <v>3135</v>
      </c>
    </row>
    <row r="16" spans="1:105" ht="12" customHeight="1" x14ac:dyDescent="0.25">
      <c r="A16" s="57" t="s">
        <v>3059</v>
      </c>
      <c r="B16" s="263">
        <v>203.59980428359671</v>
      </c>
      <c r="C16" s="263">
        <v>225.32572530947951</v>
      </c>
      <c r="D16" s="263">
        <v>237.0052918349771</v>
      </c>
      <c r="E16" s="263">
        <v>238.70654715426491</v>
      </c>
      <c r="F16" s="263">
        <v>188.93996190603309</v>
      </c>
      <c r="G16" s="263">
        <v>202.03469390715111</v>
      </c>
      <c r="H16" s="263">
        <v>231.36384827900829</v>
      </c>
      <c r="I16" s="263">
        <v>201.01431658467891</v>
      </c>
      <c r="J16" s="263">
        <v>277.50147704009629</v>
      </c>
      <c r="K16" s="263">
        <v>237.65994780739379</v>
      </c>
      <c r="L16" s="263">
        <v>355.86688747967122</v>
      </c>
      <c r="M16" s="263">
        <v>88.053352933559793</v>
      </c>
      <c r="N16" s="263">
        <v>79.005470114877141</v>
      </c>
      <c r="O16" s="263">
        <v>76.549936977561956</v>
      </c>
      <c r="P16" s="263">
        <v>78.786695076179072</v>
      </c>
      <c r="Q16" s="263">
        <v>75.769608941106668</v>
      </c>
      <c r="R16" s="263">
        <v>81.505670377798268</v>
      </c>
      <c r="S16" s="263">
        <v>78.930784168502399</v>
      </c>
      <c r="T16" s="263">
        <v>70.228575675223198</v>
      </c>
      <c r="U16" s="263">
        <v>170.78691434624531</v>
      </c>
      <c r="V16" s="263">
        <v>118.37152339873229</v>
      </c>
      <c r="W16" s="263">
        <v>141.6749905159933</v>
      </c>
      <c r="DA16" s="70" t="s">
        <v>3136</v>
      </c>
    </row>
    <row r="17" spans="1:105" ht="12" customHeight="1" x14ac:dyDescent="0.25">
      <c r="A17" s="46" t="s">
        <v>30</v>
      </c>
      <c r="B17" s="231">
        <v>6.1075249793502584</v>
      </c>
      <c r="C17" s="231">
        <v>5.9282158419498687</v>
      </c>
      <c r="D17" s="231">
        <v>6.0669338193277529</v>
      </c>
      <c r="E17" s="231">
        <v>1.72472634755785</v>
      </c>
      <c r="F17" s="231">
        <v>0.41159248035853951</v>
      </c>
      <c r="G17" s="231">
        <v>0.59352796775048733</v>
      </c>
      <c r="H17" s="231">
        <v>0.39116257639747448</v>
      </c>
      <c r="I17" s="231">
        <v>0.36764182429457931</v>
      </c>
      <c r="J17" s="231">
        <v>0.10830767740772861</v>
      </c>
      <c r="K17" s="231">
        <v>2.0076472886718408E-2</v>
      </c>
      <c r="L17" s="231">
        <v>2.84903565781882E-3</v>
      </c>
      <c r="M17" s="231">
        <v>1.902999950598953E-2</v>
      </c>
      <c r="N17" s="231">
        <v>2.495113632409169E-2</v>
      </c>
      <c r="O17" s="231">
        <v>6.6061199284381866E-2</v>
      </c>
      <c r="P17" s="231">
        <v>3.065139223500957E-2</v>
      </c>
      <c r="Q17" s="231">
        <v>1.217609758234889E-2</v>
      </c>
      <c r="R17" s="231">
        <v>2.5198369692377578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3.7685776332642349</v>
      </c>
      <c r="C19" s="231">
        <v>3.7886806711598791</v>
      </c>
      <c r="D19" s="231">
        <v>3.2936155217410321</v>
      </c>
      <c r="E19" s="231">
        <v>3.8004071058106521</v>
      </c>
      <c r="F19" s="231">
        <v>1.0371104254746899</v>
      </c>
      <c r="G19" s="231">
        <v>1.389365464444106</v>
      </c>
      <c r="H19" s="231">
        <v>1.0290039661241921</v>
      </c>
      <c r="I19" s="231">
        <v>0.39908367001832989</v>
      </c>
      <c r="J19" s="231">
        <v>0.1643199893165867</v>
      </c>
      <c r="K19" s="231">
        <v>0.25599349838332858</v>
      </c>
      <c r="L19" s="231">
        <v>0.34905081189308168</v>
      </c>
      <c r="M19" s="231">
        <v>0.30560482589429838</v>
      </c>
      <c r="N19" s="231">
        <v>0.30432733172336041</v>
      </c>
      <c r="O19" s="231">
        <v>0.36890492995768848</v>
      </c>
      <c r="P19" s="231">
        <v>0.20615186703159369</v>
      </c>
      <c r="Q19" s="231">
        <v>0.30729153436905382</v>
      </c>
      <c r="R19" s="231">
        <v>0.33478286227163467</v>
      </c>
      <c r="S19" s="231">
        <v>0.2226078809622076</v>
      </c>
      <c r="T19" s="231">
        <v>0.20484877751186681</v>
      </c>
      <c r="U19" s="231">
        <v>0.15864060033078009</v>
      </c>
      <c r="V19" s="231">
        <v>8.5286050611280681E-2</v>
      </c>
      <c r="W19" s="231">
        <v>0.44546631811045329</v>
      </c>
      <c r="DA19" s="73" t="s">
        <v>3139</v>
      </c>
    </row>
    <row r="20" spans="1:105" ht="12" customHeight="1" x14ac:dyDescent="0.25">
      <c r="A20" s="46" t="s">
        <v>160</v>
      </c>
      <c r="B20" s="231">
        <v>10.61570287619103</v>
      </c>
      <c r="C20" s="231">
        <v>8.5361726256451931</v>
      </c>
      <c r="D20" s="231">
        <v>9.528407796139529</v>
      </c>
      <c r="E20" s="231">
        <v>11.569905871188171</v>
      </c>
      <c r="F20" s="231">
        <v>5.4179185425950411</v>
      </c>
      <c r="G20" s="231">
        <v>5.7073483137582528</v>
      </c>
      <c r="H20" s="231">
        <v>3.840166933401449</v>
      </c>
      <c r="I20" s="231">
        <v>2.8205418712590902</v>
      </c>
      <c r="J20" s="231">
        <v>2.2049764586846279</v>
      </c>
      <c r="K20" s="231">
        <v>1.6900684887113759</v>
      </c>
      <c r="L20" s="231">
        <v>2.529424620938439</v>
      </c>
      <c r="M20" s="231">
        <v>0.45839698220715552</v>
      </c>
      <c r="N20" s="231">
        <v>0.31631085745846033</v>
      </c>
      <c r="O20" s="231">
        <v>0.61382063256733976</v>
      </c>
      <c r="P20" s="231">
        <v>0.47250899368901539</v>
      </c>
      <c r="Q20" s="231">
        <v>0.62488913486443387</v>
      </c>
      <c r="R20" s="231">
        <v>0.66861969462652693</v>
      </c>
      <c r="S20" s="231">
        <v>0.48472818641263088</v>
      </c>
      <c r="T20" s="231">
        <v>0.39620098862732911</v>
      </c>
      <c r="U20" s="231">
        <v>0.21417415494235501</v>
      </c>
      <c r="V20" s="231">
        <v>2.9663523140894672E-2</v>
      </c>
      <c r="W20" s="231">
        <v>1.1188656566274571</v>
      </c>
      <c r="DA20" s="73" t="s">
        <v>3140</v>
      </c>
    </row>
    <row r="21" spans="1:105" ht="12" customHeight="1" x14ac:dyDescent="0.25">
      <c r="A21" s="46" t="s">
        <v>70</v>
      </c>
      <c r="B21" s="231">
        <v>38.566835243745579</v>
      </c>
      <c r="C21" s="231">
        <v>62.463843802805542</v>
      </c>
      <c r="D21" s="231">
        <v>69.648603478897172</v>
      </c>
      <c r="E21" s="231">
        <v>69.400052408501551</v>
      </c>
      <c r="F21" s="231">
        <v>3.018861680005021</v>
      </c>
      <c r="G21" s="231">
        <v>0.81217964778310636</v>
      </c>
      <c r="H21" s="231">
        <v>1.063301579451166</v>
      </c>
      <c r="I21" s="231">
        <v>6.007717520897514</v>
      </c>
      <c r="J21" s="231">
        <v>2.4647454265233502</v>
      </c>
      <c r="K21" s="231">
        <v>1.8812743400204359</v>
      </c>
      <c r="L21" s="231">
        <v>0.40475950073438649</v>
      </c>
      <c r="M21" s="231">
        <v>0.68765598163857944</v>
      </c>
      <c r="N21" s="231">
        <v>0.45242979193737559</v>
      </c>
      <c r="O21" s="231">
        <v>0.90030562767496369</v>
      </c>
      <c r="P21" s="231">
        <v>0.62620501014928465</v>
      </c>
      <c r="Q21" s="231">
        <v>0.45158581056717523</v>
      </c>
      <c r="R21" s="231">
        <v>1.906894617637148</v>
      </c>
      <c r="S21" s="231">
        <v>0.7916327878447269</v>
      </c>
      <c r="T21" s="231">
        <v>1.1604675200551839</v>
      </c>
      <c r="U21" s="231">
        <v>0.81439364734649511</v>
      </c>
      <c r="V21" s="231">
        <v>0.68213167799559649</v>
      </c>
      <c r="W21" s="231">
        <v>1.390937977655077</v>
      </c>
      <c r="DA21" s="73" t="s">
        <v>3141</v>
      </c>
    </row>
    <row r="22" spans="1:105" ht="12" customHeight="1" x14ac:dyDescent="0.25">
      <c r="A22" s="46" t="s">
        <v>34</v>
      </c>
      <c r="B22" s="231">
        <v>0.27716477671066431</v>
      </c>
      <c r="C22" s="231">
        <v>0.27716477671064982</v>
      </c>
      <c r="D22" s="231">
        <v>0.27716477671072642</v>
      </c>
      <c r="E22" s="231">
        <v>0.27716477671065609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3142</v>
      </c>
    </row>
    <row r="23" spans="1:105" ht="12" customHeight="1" x14ac:dyDescent="0.25">
      <c r="A23" s="46" t="s">
        <v>162</v>
      </c>
      <c r="B23" s="231">
        <v>122.0493667532667</v>
      </c>
      <c r="C23" s="231">
        <v>121.8915015717394</v>
      </c>
      <c r="D23" s="231">
        <v>125.95087981586531</v>
      </c>
      <c r="E23" s="231">
        <v>129.76349854471781</v>
      </c>
      <c r="F23" s="231">
        <v>11.48666886039844</v>
      </c>
      <c r="G23" s="231">
        <v>23.428457044174131</v>
      </c>
      <c r="H23" s="231">
        <v>13.536875999107121</v>
      </c>
      <c r="I23" s="231">
        <v>4.6740434926674919</v>
      </c>
      <c r="J23" s="231">
        <v>2.6987292252035382</v>
      </c>
      <c r="K23" s="231">
        <v>3.2440452765481509</v>
      </c>
      <c r="L23" s="231">
        <v>3.3479343710049601</v>
      </c>
      <c r="M23" s="231">
        <v>23.145669640501321</v>
      </c>
      <c r="N23" s="231">
        <v>18.989197652922179</v>
      </c>
      <c r="O23" s="231">
        <v>18.543546600111249</v>
      </c>
      <c r="P23" s="231">
        <v>17.315101232203929</v>
      </c>
      <c r="Q23" s="231">
        <v>17.74025524201312</v>
      </c>
      <c r="R23" s="231">
        <v>18.81680800760742</v>
      </c>
      <c r="S23" s="231">
        <v>18.862434047878939</v>
      </c>
      <c r="T23" s="231">
        <v>17.7377817296892</v>
      </c>
      <c r="U23" s="231">
        <v>16.66429080805931</v>
      </c>
      <c r="V23" s="231">
        <v>15.97246672093239</v>
      </c>
      <c r="W23" s="231">
        <v>91.137145989933273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22.214632021068191</v>
      </c>
      <c r="C25" s="231">
        <v>22.440146019468958</v>
      </c>
      <c r="D25" s="231">
        <v>22.239686626295679</v>
      </c>
      <c r="E25" s="231">
        <v>22.17079209977824</v>
      </c>
      <c r="F25" s="231">
        <v>22.101875021893481</v>
      </c>
      <c r="G25" s="231">
        <v>21.964063417474549</v>
      </c>
      <c r="H25" s="231">
        <v>21.964063417472541</v>
      </c>
      <c r="I25" s="231">
        <v>21.07452345077553</v>
      </c>
      <c r="J25" s="231">
        <v>23.241983592207909</v>
      </c>
      <c r="K25" s="231">
        <v>27.00830766560896</v>
      </c>
      <c r="L25" s="231">
        <v>8.1247732316228696</v>
      </c>
      <c r="M25" s="231">
        <v>12.83551259289378</v>
      </c>
      <c r="N25" s="231">
        <v>12.854297908962661</v>
      </c>
      <c r="O25" s="231">
        <v>12.885621803341619</v>
      </c>
      <c r="P25" s="231">
        <v>24.731376008640652</v>
      </c>
      <c r="Q25" s="231">
        <v>19.569346668241462</v>
      </c>
      <c r="R25" s="231">
        <v>21.730234780996291</v>
      </c>
      <c r="S25" s="231">
        <v>17.542117640956171</v>
      </c>
      <c r="T25" s="231">
        <v>13.40983292155812</v>
      </c>
      <c r="U25" s="231">
        <v>24.887327825114891</v>
      </c>
      <c r="V25" s="231">
        <v>27.16561553843426</v>
      </c>
      <c r="W25" s="231">
        <v>10.966932500003541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145.4659348953079</v>
      </c>
      <c r="G26" s="231">
        <v>148.13975205176649</v>
      </c>
      <c r="H26" s="231">
        <v>189.5392738070544</v>
      </c>
      <c r="I26" s="231">
        <v>165.6707647547664</v>
      </c>
      <c r="J26" s="231">
        <v>246.6184146707526</v>
      </c>
      <c r="K26" s="231">
        <v>203.56018206523481</v>
      </c>
      <c r="L26" s="231">
        <v>341.10809590781957</v>
      </c>
      <c r="M26" s="231">
        <v>50.601482910918662</v>
      </c>
      <c r="N26" s="231">
        <v>46.063955435549019</v>
      </c>
      <c r="O26" s="231">
        <v>43.171676184624722</v>
      </c>
      <c r="P26" s="231">
        <v>35.404700572229594</v>
      </c>
      <c r="Q26" s="231">
        <v>37.064064453469094</v>
      </c>
      <c r="R26" s="231">
        <v>35.528493445421503</v>
      </c>
      <c r="S26" s="231">
        <v>41.02726362444772</v>
      </c>
      <c r="T26" s="231">
        <v>37.319443737781498</v>
      </c>
      <c r="U26" s="231">
        <v>128.04808731045151</v>
      </c>
      <c r="V26" s="231">
        <v>74.43635988761784</v>
      </c>
      <c r="W26" s="231">
        <v>36.615642073663508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154.404132930267</v>
      </c>
      <c r="C27" s="263">
        <f t="shared" si="0"/>
        <v>165.10081318074788</v>
      </c>
      <c r="D27" s="263">
        <f t="shared" si="0"/>
        <v>170.03661565739282</v>
      </c>
      <c r="E27" s="263">
        <f t="shared" si="0"/>
        <v>173.46049794442865</v>
      </c>
      <c r="F27" s="263">
        <f t="shared" si="0"/>
        <v>91.856805965149903</v>
      </c>
      <c r="G27" s="263">
        <f t="shared" si="0"/>
        <v>104.22124022125945</v>
      </c>
      <c r="H27" s="263">
        <f t="shared" si="0"/>
        <v>99.086535074867015</v>
      </c>
      <c r="I27" s="263">
        <f t="shared" si="0"/>
        <v>85.829598398021261</v>
      </c>
      <c r="J27" s="263">
        <f t="shared" si="0"/>
        <v>76.923924893170835</v>
      </c>
      <c r="K27" s="263">
        <f t="shared" si="0"/>
        <v>62.434515055710349</v>
      </c>
      <c r="L27" s="263">
        <f t="shared" si="0"/>
        <v>57.775913176194564</v>
      </c>
      <c r="M27" s="263">
        <f t="shared" si="0"/>
        <v>96.067101393849867</v>
      </c>
      <c r="N27" s="263">
        <f t="shared" si="0"/>
        <v>82.990347531096333</v>
      </c>
      <c r="O27" s="263">
        <f t="shared" si="0"/>
        <v>83.651380921199262</v>
      </c>
      <c r="P27" s="263">
        <f t="shared" si="0"/>
        <v>81.38730271338531</v>
      </c>
      <c r="Q27" s="263">
        <f t="shared" si="0"/>
        <v>80.350238367300733</v>
      </c>
      <c r="R27" s="263">
        <f t="shared" si="0"/>
        <v>90.263751900415983</v>
      </c>
      <c r="S27" s="263">
        <f t="shared" si="0"/>
        <v>84.426570630010389</v>
      </c>
      <c r="T27" s="263">
        <f t="shared" si="0"/>
        <v>81.475571646653279</v>
      </c>
      <c r="U27" s="263">
        <f t="shared" si="0"/>
        <v>84.665533148965295</v>
      </c>
      <c r="V27" s="263">
        <f t="shared" si="0"/>
        <v>83.045921567025815</v>
      </c>
      <c r="W27" s="263">
        <f t="shared" si="0"/>
        <v>208.68181230756011</v>
      </c>
      <c r="DA27" s="70"/>
    </row>
    <row r="28" spans="1:105" ht="12" customHeight="1" x14ac:dyDescent="0.25">
      <c r="A28" s="60" t="s">
        <v>3072</v>
      </c>
      <c r="B28" s="264">
        <v>131.29786800557079</v>
      </c>
      <c r="C28" s="264">
        <v>141.76545053635081</v>
      </c>
      <c r="D28" s="264">
        <v>145.816228834832</v>
      </c>
      <c r="E28" s="264">
        <v>148.41899866096881</v>
      </c>
      <c r="F28" s="264">
        <v>67.056026475687275</v>
      </c>
      <c r="G28" s="264">
        <v>79.264256301262094</v>
      </c>
      <c r="H28" s="264">
        <v>73.272685909957858</v>
      </c>
      <c r="I28" s="264">
        <v>58.908378725126823</v>
      </c>
      <c r="J28" s="264">
        <v>51.204569320999262</v>
      </c>
      <c r="K28" s="264">
        <v>38.972938206465088</v>
      </c>
      <c r="L28" s="264">
        <v>33.394772993922622</v>
      </c>
      <c r="M28" s="264">
        <v>71.739067049940886</v>
      </c>
      <c r="N28" s="264">
        <v>59.221704300895922</v>
      </c>
      <c r="O28" s="264">
        <v>60.925440757823097</v>
      </c>
      <c r="P28" s="264">
        <v>59.243347471368352</v>
      </c>
      <c r="Q28" s="264">
        <v>58.053141917927221</v>
      </c>
      <c r="R28" s="264">
        <v>68.075341666951374</v>
      </c>
      <c r="S28" s="264">
        <v>61.705035937027922</v>
      </c>
      <c r="T28" s="264">
        <v>58.943909272860843</v>
      </c>
      <c r="U28" s="264">
        <v>58.751040309594458</v>
      </c>
      <c r="V28" s="264">
        <v>56.368108990261568</v>
      </c>
      <c r="W28" s="264">
        <v>180.64824260764991</v>
      </c>
      <c r="DA28" s="72" t="s">
        <v>3147</v>
      </c>
    </row>
    <row r="29" spans="1:105" ht="12" customHeight="1" x14ac:dyDescent="0.25">
      <c r="A29" s="59" t="s">
        <v>30</v>
      </c>
      <c r="B29" s="232">
        <v>4.0614566555591729</v>
      </c>
      <c r="C29" s="232">
        <v>3.9053473434949582</v>
      </c>
      <c r="D29" s="232">
        <v>3.9661683419594191</v>
      </c>
      <c r="E29" s="232">
        <v>1.073136075233907</v>
      </c>
      <c r="F29" s="232">
        <v>1.230399978996269</v>
      </c>
      <c r="G29" s="232">
        <v>1.343110624412919</v>
      </c>
      <c r="H29" s="232">
        <v>1.3586841858953129</v>
      </c>
      <c r="I29" s="232">
        <v>1.488949652485082</v>
      </c>
      <c r="J29" s="232">
        <v>1.1960361766747709</v>
      </c>
      <c r="K29" s="232">
        <v>0.33230582742672732</v>
      </c>
      <c r="L29" s="232">
        <v>0.2283343559388869</v>
      </c>
      <c r="M29" s="232">
        <v>0.33298146276429058</v>
      </c>
      <c r="N29" s="232">
        <v>0.44423834211158092</v>
      </c>
      <c r="O29" s="232">
        <v>0.41769642353924141</v>
      </c>
      <c r="P29" s="232">
        <v>0.31797779271332471</v>
      </c>
      <c r="Q29" s="232">
        <v>0.1047325906969868</v>
      </c>
      <c r="R29" s="232">
        <v>7.7892679719049758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2.8868504072461221</v>
      </c>
      <c r="C30" s="232">
        <v>2.8739993631106149</v>
      </c>
      <c r="D30" s="232">
        <v>2.5548388830406572</v>
      </c>
      <c r="E30" s="232">
        <v>2.8665031364192428</v>
      </c>
      <c r="F30" s="232">
        <v>3.4283064849721221</v>
      </c>
      <c r="G30" s="232">
        <v>3.6268546523430749</v>
      </c>
      <c r="H30" s="232">
        <v>4.0672060676177244</v>
      </c>
      <c r="I30" s="232">
        <v>1.9280562955446301</v>
      </c>
      <c r="J30" s="232">
        <v>0.73880592839042858</v>
      </c>
      <c r="K30" s="232">
        <v>0.86559068020578012</v>
      </c>
      <c r="L30" s="232">
        <v>2.3595617575349861</v>
      </c>
      <c r="M30" s="232">
        <v>1.681483467147894</v>
      </c>
      <c r="N30" s="232">
        <v>1.682291615783148</v>
      </c>
      <c r="O30" s="232">
        <v>1.4291183470922799</v>
      </c>
      <c r="P30" s="232">
        <v>0.6844995501595621</v>
      </c>
      <c r="Q30" s="232">
        <v>1.2563868444677559</v>
      </c>
      <c r="R30" s="232">
        <v>0.98573026661913454</v>
      </c>
      <c r="S30" s="232">
        <v>1.057451254680289</v>
      </c>
      <c r="T30" s="232">
        <v>0.85695564949713743</v>
      </c>
      <c r="U30" s="232">
        <v>0.92893439323320537</v>
      </c>
      <c r="V30" s="232">
        <v>0.74861700061938174</v>
      </c>
      <c r="W30" s="232">
        <v>0.44643663940647138</v>
      </c>
      <c r="DA30" s="71" t="s">
        <v>3149</v>
      </c>
    </row>
    <row r="31" spans="1:105" ht="12" customHeight="1" x14ac:dyDescent="0.25">
      <c r="A31" s="59" t="s">
        <v>160</v>
      </c>
      <c r="B31" s="232">
        <v>12.134657675964331</v>
      </c>
      <c r="C31" s="232">
        <v>8.990396331540019</v>
      </c>
      <c r="D31" s="232">
        <v>10.34712553846818</v>
      </c>
      <c r="E31" s="232">
        <v>12.681707788816089</v>
      </c>
      <c r="F31" s="232">
        <v>15.34978951840737</v>
      </c>
      <c r="G31" s="232">
        <v>14.120459938919261</v>
      </c>
      <c r="H31" s="232">
        <v>11.76981485926407</v>
      </c>
      <c r="I31" s="232">
        <v>8.7246051982187254</v>
      </c>
      <c r="J31" s="232">
        <v>9.5449048601581232</v>
      </c>
      <c r="K31" s="232">
        <v>6.32552129714764</v>
      </c>
      <c r="L31" s="232">
        <v>13.01409375379305</v>
      </c>
      <c r="M31" s="232">
        <v>2.8857689393073271</v>
      </c>
      <c r="N31" s="232">
        <v>0.98520846735533807</v>
      </c>
      <c r="O31" s="232">
        <v>2.4909769222454301</v>
      </c>
      <c r="P31" s="232">
        <v>2.6510579242673362</v>
      </c>
      <c r="Q31" s="232">
        <v>2.903603449192993</v>
      </c>
      <c r="R31" s="232">
        <v>1.945476702665353</v>
      </c>
      <c r="S31" s="232">
        <v>2.475019144157256</v>
      </c>
      <c r="T31" s="232">
        <v>1.965385794880242</v>
      </c>
      <c r="U31" s="232">
        <v>1.857796244966327</v>
      </c>
      <c r="V31" s="232">
        <v>1.1310943921261429</v>
      </c>
      <c r="W31" s="232">
        <v>1.227436540754552</v>
      </c>
      <c r="DA31" s="71" t="s">
        <v>3150</v>
      </c>
    </row>
    <row r="32" spans="1:105" ht="12" customHeight="1" x14ac:dyDescent="0.25">
      <c r="A32" s="59" t="s">
        <v>70</v>
      </c>
      <c r="B32" s="232">
        <v>31.16414727431415</v>
      </c>
      <c r="C32" s="232">
        <v>45.909788612779103</v>
      </c>
      <c r="D32" s="232">
        <v>46.701363583634837</v>
      </c>
      <c r="E32" s="232">
        <v>46.53382653271796</v>
      </c>
      <c r="F32" s="232">
        <v>10.50355221437194</v>
      </c>
      <c r="G32" s="232">
        <v>3.8328615615879609</v>
      </c>
      <c r="H32" s="232">
        <v>5.8507106930652917</v>
      </c>
      <c r="I32" s="232">
        <v>25.211177367419481</v>
      </c>
      <c r="J32" s="232">
        <v>22.907364624217031</v>
      </c>
      <c r="K32" s="232">
        <v>17.8230170726758</v>
      </c>
      <c r="L32" s="232">
        <v>2.1991245952468641</v>
      </c>
      <c r="M32" s="232">
        <v>2.398045507312895</v>
      </c>
      <c r="N32" s="232">
        <v>2.1682697926194381</v>
      </c>
      <c r="O32" s="232">
        <v>4.9986696386530127</v>
      </c>
      <c r="P32" s="232">
        <v>4.5158623890368936</v>
      </c>
      <c r="Q32" s="232">
        <v>3.538252302934473</v>
      </c>
      <c r="R32" s="232">
        <v>5.7117120872652762</v>
      </c>
      <c r="S32" s="232">
        <v>4.1059721592537066</v>
      </c>
      <c r="T32" s="232">
        <v>4.8260422504078306</v>
      </c>
      <c r="U32" s="232">
        <v>3.8152226965118641</v>
      </c>
      <c r="V32" s="232">
        <v>3.269045811626937</v>
      </c>
      <c r="W32" s="232">
        <v>3.1639822349711371</v>
      </c>
      <c r="DA32" s="71" t="s">
        <v>3151</v>
      </c>
    </row>
    <row r="33" spans="1:105" ht="12" customHeight="1" x14ac:dyDescent="0.25">
      <c r="A33" s="59" t="s">
        <v>162</v>
      </c>
      <c r="B33" s="232">
        <v>81.050755992487026</v>
      </c>
      <c r="C33" s="232">
        <v>80.085918885426139</v>
      </c>
      <c r="D33" s="232">
        <v>82.246732487728892</v>
      </c>
      <c r="E33" s="232">
        <v>85.263825127781644</v>
      </c>
      <c r="F33" s="232">
        <v>36.543978278939584</v>
      </c>
      <c r="G33" s="232">
        <v>56.340969523998879</v>
      </c>
      <c r="H33" s="232">
        <v>50.226270104115457</v>
      </c>
      <c r="I33" s="232">
        <v>21.555590211458892</v>
      </c>
      <c r="J33" s="232">
        <v>16.81745773155891</v>
      </c>
      <c r="K33" s="232">
        <v>13.62650332900914</v>
      </c>
      <c r="L33" s="232">
        <v>15.593658531408821</v>
      </c>
      <c r="M33" s="232">
        <v>64.440787673408479</v>
      </c>
      <c r="N33" s="232">
        <v>53.941696083026407</v>
      </c>
      <c r="O33" s="232">
        <v>51.588979426293143</v>
      </c>
      <c r="P33" s="232">
        <v>51.073949815191227</v>
      </c>
      <c r="Q33" s="232">
        <v>50.250166730635009</v>
      </c>
      <c r="R33" s="232">
        <v>51.643154638496632</v>
      </c>
      <c r="S33" s="232">
        <v>54.066593378936673</v>
      </c>
      <c r="T33" s="232">
        <v>51.295525578075633</v>
      </c>
      <c r="U33" s="232">
        <v>52.149086974883048</v>
      </c>
      <c r="V33" s="232">
        <v>51.21935178588911</v>
      </c>
      <c r="W33" s="232">
        <v>175.81038719251771</v>
      </c>
      <c r="DA33" s="71" t="s">
        <v>3152</v>
      </c>
    </row>
    <row r="34" spans="1:105" ht="12" customHeight="1" x14ac:dyDescent="0.25">
      <c r="A34" s="60" t="s">
        <v>3079</v>
      </c>
      <c r="B34" s="264">
        <v>23.10626492469622</v>
      </c>
      <c r="C34" s="264">
        <v>23.335362644397069</v>
      </c>
      <c r="D34" s="264">
        <v>24.220386822560801</v>
      </c>
      <c r="E34" s="264">
        <v>25.041499283459849</v>
      </c>
      <c r="F34" s="264">
        <v>24.800779489462631</v>
      </c>
      <c r="G34" s="264">
        <v>24.956983919997349</v>
      </c>
      <c r="H34" s="264">
        <v>25.813849164909161</v>
      </c>
      <c r="I34" s="264">
        <v>26.921219672894431</v>
      </c>
      <c r="J34" s="264">
        <v>25.71935557217158</v>
      </c>
      <c r="K34" s="264">
        <v>23.461576849245262</v>
      </c>
      <c r="L34" s="264">
        <v>24.381140182271938</v>
      </c>
      <c r="M34" s="264">
        <v>24.328034343908989</v>
      </c>
      <c r="N34" s="264">
        <v>23.768643230200411</v>
      </c>
      <c r="O34" s="264">
        <v>22.725940163376169</v>
      </c>
      <c r="P34" s="264">
        <v>22.143955242016951</v>
      </c>
      <c r="Q34" s="264">
        <v>22.297096449373509</v>
      </c>
      <c r="R34" s="264">
        <v>22.188410233464609</v>
      </c>
      <c r="S34" s="264">
        <v>22.721534692982459</v>
      </c>
      <c r="T34" s="264">
        <v>22.53166237379244</v>
      </c>
      <c r="U34" s="264">
        <v>25.91449283937084</v>
      </c>
      <c r="V34" s="264">
        <v>26.67781257676425</v>
      </c>
      <c r="W34" s="264">
        <v>28.033569699910199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42.012168367723142</v>
      </c>
      <c r="C35" s="263">
        <f t="shared" si="1"/>
        <v>46.619524922317545</v>
      </c>
      <c r="D35" s="263">
        <f t="shared" si="1"/>
        <v>49.344157666557621</v>
      </c>
      <c r="E35" s="263">
        <f t="shared" si="1"/>
        <v>49.632728445549219</v>
      </c>
      <c r="F35" s="263">
        <f t="shared" si="1"/>
        <v>29.902590259916007</v>
      </c>
      <c r="G35" s="263">
        <f t="shared" si="1"/>
        <v>33.400834575947222</v>
      </c>
      <c r="H35" s="263">
        <f t="shared" si="1"/>
        <v>35.340519935342897</v>
      </c>
      <c r="I35" s="263">
        <f t="shared" si="1"/>
        <v>30.176014414830796</v>
      </c>
      <c r="J35" s="263">
        <f t="shared" si="1"/>
        <v>36.962322895356259</v>
      </c>
      <c r="K35" s="263">
        <f t="shared" si="1"/>
        <v>31.195291188141486</v>
      </c>
      <c r="L35" s="263">
        <f t="shared" si="1"/>
        <v>42.288812478156125</v>
      </c>
      <c r="M35" s="263">
        <f t="shared" si="1"/>
        <v>10.859198212794555</v>
      </c>
      <c r="N35" s="263">
        <f t="shared" si="1"/>
        <v>10.227910263584846</v>
      </c>
      <c r="O35" s="263">
        <f t="shared" si="1"/>
        <v>10.587382544878231</v>
      </c>
      <c r="P35" s="263">
        <f t="shared" si="1"/>
        <v>10.30919596453105</v>
      </c>
      <c r="Q35" s="263">
        <f t="shared" si="1"/>
        <v>10.291923860342235</v>
      </c>
      <c r="R35" s="263">
        <f t="shared" si="1"/>
        <v>11.902379251863412</v>
      </c>
      <c r="S35" s="263">
        <f t="shared" si="1"/>
        <v>10.415435219587312</v>
      </c>
      <c r="T35" s="263">
        <f t="shared" si="1"/>
        <v>9.3565817215290235</v>
      </c>
      <c r="U35" s="263">
        <f t="shared" si="1"/>
        <v>20.103676927823766</v>
      </c>
      <c r="V35" s="263">
        <f t="shared" si="1"/>
        <v>14.78491218649417</v>
      </c>
      <c r="W35" s="263">
        <f t="shared" si="1"/>
        <v>19.954126117349386</v>
      </c>
      <c r="DA35" s="70"/>
    </row>
    <row r="36" spans="1:105" ht="12" customHeight="1" x14ac:dyDescent="0.25">
      <c r="A36" s="60" t="s">
        <v>3082</v>
      </c>
      <c r="B36" s="264">
        <v>18.7677449986315</v>
      </c>
      <c r="C36" s="264">
        <v>20.984565514506301</v>
      </c>
      <c r="D36" s="264">
        <v>22.25369409905894</v>
      </c>
      <c r="E36" s="264">
        <v>22.344629238553921</v>
      </c>
      <c r="F36" s="264">
        <v>8.1855061556532647</v>
      </c>
      <c r="G36" s="264">
        <v>10.30092991519054</v>
      </c>
      <c r="H36" s="264">
        <v>9.3864177727706721</v>
      </c>
      <c r="I36" s="264">
        <v>7.0409191920727334</v>
      </c>
      <c r="J36" s="264">
        <v>5.7910526040420738</v>
      </c>
      <c r="K36" s="264">
        <v>4.0791697882540321</v>
      </c>
      <c r="L36" s="264">
        <v>2.7933649980978581</v>
      </c>
      <c r="M36" s="264">
        <v>1.1754939780746609</v>
      </c>
      <c r="N36" s="264">
        <v>1.0894361003799811</v>
      </c>
      <c r="O36" s="264">
        <v>1.755986938202122</v>
      </c>
      <c r="P36" s="264">
        <v>1.451737779984404</v>
      </c>
      <c r="Q36" s="264">
        <v>1.5471402510934811</v>
      </c>
      <c r="R36" s="264">
        <v>2.7079218240525078</v>
      </c>
      <c r="S36" s="264">
        <v>1.4546795319719701</v>
      </c>
      <c r="T36" s="264">
        <v>1.2686998708414849</v>
      </c>
      <c r="U36" s="264">
        <v>1.2104853802947451</v>
      </c>
      <c r="V36" s="264">
        <v>1.1953599769413561</v>
      </c>
      <c r="W36" s="264">
        <v>7.1708582862610477</v>
      </c>
      <c r="DA36" s="72" t="s">
        <v>3154</v>
      </c>
    </row>
    <row r="37" spans="1:105" ht="12" customHeight="1" x14ac:dyDescent="0.25">
      <c r="A37" s="59" t="s">
        <v>30</v>
      </c>
      <c r="B37" s="232">
        <v>0.65794434837115745</v>
      </c>
      <c r="C37" s="232">
        <v>0.6309969075981654</v>
      </c>
      <c r="D37" s="232">
        <v>0.64195146988239504</v>
      </c>
      <c r="E37" s="232">
        <v>0.18524372727251959</v>
      </c>
      <c r="F37" s="232">
        <v>0.21239047256483221</v>
      </c>
      <c r="G37" s="232">
        <v>0.23184647683318249</v>
      </c>
      <c r="H37" s="232">
        <v>0.23453477018430999</v>
      </c>
      <c r="I37" s="232">
        <v>0.25702107096468679</v>
      </c>
      <c r="J37" s="232">
        <v>0.2064586257355259</v>
      </c>
      <c r="K37" s="232">
        <v>5.7362315448661251E-2</v>
      </c>
      <c r="L37" s="232">
        <v>3.9414859060879291E-2</v>
      </c>
      <c r="M37" s="232">
        <v>5.7478942977169212E-2</v>
      </c>
      <c r="N37" s="232">
        <v>7.6683999531165767E-2</v>
      </c>
      <c r="O37" s="232">
        <v>7.2102358825226212E-2</v>
      </c>
      <c r="P37" s="232">
        <v>5.4889023742181062E-2</v>
      </c>
      <c r="Q37" s="232">
        <v>1.80788400607894E-2</v>
      </c>
      <c r="R37" s="232">
        <v>1.3445760189597871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0.38044956225004067</v>
      </c>
      <c r="C38" s="232">
        <v>0.37823122725045172</v>
      </c>
      <c r="D38" s="232">
        <v>0.32313804914308419</v>
      </c>
      <c r="E38" s="232">
        <v>0.37693723573829152</v>
      </c>
      <c r="F38" s="232">
        <v>0.42109738383261719</v>
      </c>
      <c r="G38" s="232">
        <v>0.45529314925964859</v>
      </c>
      <c r="H38" s="232">
        <v>0.52431038486099668</v>
      </c>
      <c r="I38" s="232">
        <v>0.15772882384427819</v>
      </c>
      <c r="J38" s="232">
        <v>0</v>
      </c>
      <c r="K38" s="232">
        <v>3.5202103762800641E-2</v>
      </c>
      <c r="L38" s="232">
        <v>0.25397472386962039</v>
      </c>
      <c r="M38" s="232">
        <v>0.17636561820180369</v>
      </c>
      <c r="N38" s="232">
        <v>0.1764737671812604</v>
      </c>
      <c r="O38" s="232">
        <v>0.13274346849066879</v>
      </c>
      <c r="P38" s="232">
        <v>0</v>
      </c>
      <c r="Q38" s="232">
        <v>0.10206194674853281</v>
      </c>
      <c r="R38" s="232">
        <v>9.0765303471490005E-2</v>
      </c>
      <c r="S38" s="232">
        <v>0.1031904972826182</v>
      </c>
      <c r="T38" s="232">
        <v>6.8651545422975732E-2</v>
      </c>
      <c r="U38" s="232">
        <v>7.5757660883894767E-2</v>
      </c>
      <c r="V38" s="232">
        <v>9.1774898279629563E-2</v>
      </c>
      <c r="W38" s="232">
        <v>7.2592011754865807E-2</v>
      </c>
      <c r="DA38" s="71" t="s">
        <v>3156</v>
      </c>
    </row>
    <row r="39" spans="1:105" ht="12" customHeight="1" x14ac:dyDescent="0.25">
      <c r="A39" s="59" t="s">
        <v>160</v>
      </c>
      <c r="B39" s="232">
        <v>0.83162169305875688</v>
      </c>
      <c r="C39" s="232">
        <v>0.6988243155790208</v>
      </c>
      <c r="D39" s="232">
        <v>0.75765857188119889</v>
      </c>
      <c r="E39" s="232">
        <v>0.91339838219630731</v>
      </c>
      <c r="F39" s="232">
        <v>1.297559583775066</v>
      </c>
      <c r="G39" s="232">
        <v>1.124853637781168</v>
      </c>
      <c r="H39" s="232">
        <v>0.86821834943776699</v>
      </c>
      <c r="I39" s="232">
        <v>0.47280626681774052</v>
      </c>
      <c r="J39" s="232">
        <v>0.79284740221313044</v>
      </c>
      <c r="K39" s="232">
        <v>0.37324677109272619</v>
      </c>
      <c r="L39" s="232">
        <v>1.123447404162897</v>
      </c>
      <c r="M39" s="232">
        <v>0.34344592089340098</v>
      </c>
      <c r="N39" s="232">
        <v>3.1240937792310439E-2</v>
      </c>
      <c r="O39" s="232">
        <v>0.26432101979228262</v>
      </c>
      <c r="P39" s="232">
        <v>0.27426853245548138</v>
      </c>
      <c r="Q39" s="232">
        <v>0.30109991626410948</v>
      </c>
      <c r="R39" s="232">
        <v>0.214093270964824</v>
      </c>
      <c r="S39" s="232">
        <v>0.27399935979250201</v>
      </c>
      <c r="T39" s="232">
        <v>0.2126736773809548</v>
      </c>
      <c r="U39" s="232">
        <v>0.21403012238951891</v>
      </c>
      <c r="V39" s="232">
        <v>0.19466004843565829</v>
      </c>
      <c r="W39" s="232">
        <v>0.16807758257761241</v>
      </c>
      <c r="DA39" s="71" t="s">
        <v>3157</v>
      </c>
    </row>
    <row r="40" spans="1:105" ht="12" customHeight="1" x14ac:dyDescent="0.25">
      <c r="A40" s="59" t="s">
        <v>70</v>
      </c>
      <c r="B40" s="232">
        <v>3.8744901205160369</v>
      </c>
      <c r="C40" s="232">
        <v>6.419830237327476</v>
      </c>
      <c r="D40" s="232">
        <v>7.3308331802711821</v>
      </c>
      <c r="E40" s="232">
        <v>7.3019130941015913</v>
      </c>
      <c r="F40" s="232">
        <v>1.1187223095192711</v>
      </c>
      <c r="G40" s="232">
        <v>0</v>
      </c>
      <c r="H40" s="232">
        <v>0.28677892868657512</v>
      </c>
      <c r="I40" s="232">
        <v>3.910996589653263</v>
      </c>
      <c r="J40" s="232">
        <v>3.4272006049558019</v>
      </c>
      <c r="K40" s="232">
        <v>2.6185419128120211</v>
      </c>
      <c r="L40" s="232">
        <v>0.19679814056564329</v>
      </c>
      <c r="M40" s="232">
        <v>0.109326616821669</v>
      </c>
      <c r="N40" s="232">
        <v>0.19144136092888789</v>
      </c>
      <c r="O40" s="232">
        <v>0.77143977935294128</v>
      </c>
      <c r="P40" s="232">
        <v>0.58695852435046558</v>
      </c>
      <c r="Q40" s="232">
        <v>0.57995641408691379</v>
      </c>
      <c r="R40" s="232">
        <v>0.58609745692960324</v>
      </c>
      <c r="S40" s="232">
        <v>0.44310888023550798</v>
      </c>
      <c r="T40" s="232">
        <v>0.37236524687517641</v>
      </c>
      <c r="U40" s="232">
        <v>0.21213940671001119</v>
      </c>
      <c r="V40" s="232">
        <v>0.22223630216440909</v>
      </c>
      <c r="W40" s="232">
        <v>8.0269418027983153E-2</v>
      </c>
      <c r="DA40" s="71" t="s">
        <v>3158</v>
      </c>
    </row>
    <row r="41" spans="1:105" ht="12" customHeight="1" x14ac:dyDescent="0.25">
      <c r="A41" s="59" t="s">
        <v>162</v>
      </c>
      <c r="B41" s="232">
        <v>13.023239274435509</v>
      </c>
      <c r="C41" s="232">
        <v>12.856682826751181</v>
      </c>
      <c r="D41" s="232">
        <v>13.20011282788108</v>
      </c>
      <c r="E41" s="232">
        <v>13.56713679924521</v>
      </c>
      <c r="F41" s="232">
        <v>5.1357364059614783</v>
      </c>
      <c r="G41" s="232">
        <v>8.488936651316541</v>
      </c>
      <c r="H41" s="232">
        <v>7.4725753396010237</v>
      </c>
      <c r="I41" s="232">
        <v>2.2423664407927641</v>
      </c>
      <c r="J41" s="232">
        <v>1.3645459711376151</v>
      </c>
      <c r="K41" s="232">
        <v>0.99481668513782284</v>
      </c>
      <c r="L41" s="232">
        <v>1.1797298704388171</v>
      </c>
      <c r="M41" s="232">
        <v>0.4888768791806179</v>
      </c>
      <c r="N41" s="232">
        <v>0.61359603494635673</v>
      </c>
      <c r="O41" s="232">
        <v>0.51538031174100363</v>
      </c>
      <c r="P41" s="232">
        <v>0.53562169943627613</v>
      </c>
      <c r="Q41" s="232">
        <v>0.54594313393313543</v>
      </c>
      <c r="R41" s="232">
        <v>0.47238977372680352</v>
      </c>
      <c r="S41" s="232">
        <v>0.63438079466134223</v>
      </c>
      <c r="T41" s="232">
        <v>0.6150094011623779</v>
      </c>
      <c r="U41" s="232">
        <v>0.70855819031132006</v>
      </c>
      <c r="V41" s="232">
        <v>0.6866887280616587</v>
      </c>
      <c r="W41" s="232">
        <v>6.8499192739005874</v>
      </c>
      <c r="DA41" s="71" t="s">
        <v>3159</v>
      </c>
    </row>
    <row r="42" spans="1:105" ht="12" customHeight="1" x14ac:dyDescent="0.25">
      <c r="A42" s="60" t="s">
        <v>3089</v>
      </c>
      <c r="B42" s="264">
        <v>20.363893811054769</v>
      </c>
      <c r="C42" s="264">
        <v>22.72586951103386</v>
      </c>
      <c r="D42" s="264">
        <v>24.07104262790299</v>
      </c>
      <c r="E42" s="264">
        <v>24.166314742970169</v>
      </c>
      <c r="F42" s="264">
        <v>18.625308838352211</v>
      </c>
      <c r="G42" s="264">
        <v>19.988656257118439</v>
      </c>
      <c r="H42" s="264">
        <v>22.73603313373701</v>
      </c>
      <c r="I42" s="264">
        <v>19.77897647059692</v>
      </c>
      <c r="J42" s="264">
        <v>27.964981253222291</v>
      </c>
      <c r="K42" s="264">
        <v>24.19129708004801</v>
      </c>
      <c r="L42" s="264">
        <v>36.455986313030287</v>
      </c>
      <c r="M42" s="264">
        <v>6.6508634772478192</v>
      </c>
      <c r="N42" s="264">
        <v>6.1753695851971964</v>
      </c>
      <c r="O42" s="264">
        <v>5.9982790217097879</v>
      </c>
      <c r="P42" s="264">
        <v>6.0968944234041018</v>
      </c>
      <c r="Q42" s="264">
        <v>5.9651285853780411</v>
      </c>
      <c r="R42" s="264">
        <v>6.428351710091448</v>
      </c>
      <c r="S42" s="264">
        <v>6.1281883081449102</v>
      </c>
      <c r="T42" s="264">
        <v>5.2789847974019004</v>
      </c>
      <c r="U42" s="264">
        <v>15.662575831461529</v>
      </c>
      <c r="V42" s="264">
        <v>10.263777666519539</v>
      </c>
      <c r="W42" s="264">
        <v>9.2884785866540174</v>
      </c>
      <c r="DA42" s="72" t="s">
        <v>3160</v>
      </c>
    </row>
    <row r="43" spans="1:105" ht="12" customHeight="1" x14ac:dyDescent="0.25">
      <c r="A43" s="64" t="s">
        <v>30</v>
      </c>
      <c r="B43" s="231">
        <v>0.62770799988059145</v>
      </c>
      <c r="C43" s="231">
        <v>0.60899515296906837</v>
      </c>
      <c r="D43" s="231">
        <v>0.62357410653929068</v>
      </c>
      <c r="E43" s="231">
        <v>0.17999383954456649</v>
      </c>
      <c r="F43" s="231">
        <v>4.2954124851345553E-2</v>
      </c>
      <c r="G43" s="231">
        <v>6.1941059776678901E-2</v>
      </c>
      <c r="H43" s="231">
        <v>4.0822043515262481E-2</v>
      </c>
      <c r="I43" s="231">
        <v>3.8367398761924867E-2</v>
      </c>
      <c r="J43" s="231">
        <v>1.1303076999070129E-2</v>
      </c>
      <c r="K43" s="231">
        <v>2.095196982703731E-3</v>
      </c>
      <c r="L43" s="231">
        <v>2.9732767043091088E-4</v>
      </c>
      <c r="M43" s="231">
        <v>1.9859861725104021E-3</v>
      </c>
      <c r="N43" s="231">
        <v>2.60392081000695E-3</v>
      </c>
      <c r="O43" s="231">
        <v>6.8942003007905206E-3</v>
      </c>
      <c r="P43" s="231">
        <v>3.198804137002863E-3</v>
      </c>
      <c r="Q43" s="231">
        <v>1.27070741258145E-3</v>
      </c>
      <c r="R43" s="231">
        <v>0.26297222847071688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0.36658360546980878</v>
      </c>
      <c r="C45" s="231">
        <v>0.36868157479837382</v>
      </c>
      <c r="D45" s="231">
        <v>0.31701617454818398</v>
      </c>
      <c r="E45" s="231">
        <v>0.36990535502296762</v>
      </c>
      <c r="F45" s="231">
        <v>8.6012156006093077E-2</v>
      </c>
      <c r="G45" s="231">
        <v>0.1228504334922582</v>
      </c>
      <c r="H45" s="231">
        <v>9.2168689198796658E-2</v>
      </c>
      <c r="I45" s="231">
        <v>2.378001578661872E-2</v>
      </c>
      <c r="J45" s="231">
        <v>0</v>
      </c>
      <c r="K45" s="231">
        <v>1.298596571845248E-3</v>
      </c>
      <c r="L45" s="231">
        <v>1.9349658018111449E-3</v>
      </c>
      <c r="M45" s="231">
        <v>6.1544439269199816E-3</v>
      </c>
      <c r="N45" s="231">
        <v>6.0521630532975818E-3</v>
      </c>
      <c r="O45" s="231">
        <v>1.2819026112118451E-2</v>
      </c>
      <c r="P45" s="231">
        <v>0</v>
      </c>
      <c r="Q45" s="231">
        <v>7.2451318830134863E-3</v>
      </c>
      <c r="R45" s="231">
        <v>1.7928825335830088E-2</v>
      </c>
      <c r="S45" s="231">
        <v>6.1778158975114416E-3</v>
      </c>
      <c r="T45" s="231">
        <v>4.2547567377472506E-3</v>
      </c>
      <c r="U45" s="231">
        <v>5.4174507939205852E-4</v>
      </c>
      <c r="V45" s="231">
        <v>1.37600288431962E-3</v>
      </c>
      <c r="W45" s="231">
        <v>4.5562540278470072E-2</v>
      </c>
      <c r="DA45" s="73" t="s">
        <v>3163</v>
      </c>
    </row>
    <row r="46" spans="1:105" ht="12" customHeight="1" x14ac:dyDescent="0.25">
      <c r="A46" s="64" t="s">
        <v>160</v>
      </c>
      <c r="B46" s="231">
        <v>0.81655063741780776</v>
      </c>
      <c r="C46" s="231">
        <v>0.69413416848906795</v>
      </c>
      <c r="D46" s="231">
        <v>0.75743998286322667</v>
      </c>
      <c r="E46" s="231">
        <v>0.91340456611616461</v>
      </c>
      <c r="F46" s="231">
        <v>0.27007598176600961</v>
      </c>
      <c r="G46" s="231">
        <v>0.30928792003354272</v>
      </c>
      <c r="H46" s="231">
        <v>0.15552681371285401</v>
      </c>
      <c r="I46" s="231">
        <v>7.263829824515787E-2</v>
      </c>
      <c r="J46" s="231">
        <v>4.4672686574527491E-2</v>
      </c>
      <c r="K46" s="231">
        <v>1.40308200850246E-2</v>
      </c>
      <c r="L46" s="231">
        <v>8.7220165247097782E-3</v>
      </c>
      <c r="M46" s="231">
        <v>1.2212782420062849E-2</v>
      </c>
      <c r="N46" s="231">
        <v>1.091781895852067E-3</v>
      </c>
      <c r="O46" s="231">
        <v>2.601087339614085E-2</v>
      </c>
      <c r="P46" s="231">
        <v>1.6450039120951429E-2</v>
      </c>
      <c r="Q46" s="231">
        <v>2.1780830998317111E-2</v>
      </c>
      <c r="R46" s="231">
        <v>4.3093954899230673E-2</v>
      </c>
      <c r="S46" s="231">
        <v>1.671576156615974E-2</v>
      </c>
      <c r="T46" s="231">
        <v>1.343134548335344E-2</v>
      </c>
      <c r="U46" s="231">
        <v>1.5596411365802691E-3</v>
      </c>
      <c r="V46" s="231">
        <v>2.97408668474543E-3</v>
      </c>
      <c r="W46" s="231">
        <v>0.1075004428904363</v>
      </c>
      <c r="DA46" s="73" t="s">
        <v>3164</v>
      </c>
    </row>
    <row r="47" spans="1:105" ht="12" customHeight="1" x14ac:dyDescent="0.25">
      <c r="A47" s="64" t="s">
        <v>70</v>
      </c>
      <c r="B47" s="231">
        <v>3.688155812506547</v>
      </c>
      <c r="C47" s="231">
        <v>6.1821045977342806</v>
      </c>
      <c r="D47" s="231">
        <v>7.1050217544847474</v>
      </c>
      <c r="E47" s="231">
        <v>7.0790827633244762</v>
      </c>
      <c r="F47" s="231">
        <v>0.22574510522847571</v>
      </c>
      <c r="G47" s="231">
        <v>0</v>
      </c>
      <c r="H47" s="231">
        <v>4.980362360519925E-2</v>
      </c>
      <c r="I47" s="231">
        <v>0.58251520216879549</v>
      </c>
      <c r="J47" s="231">
        <v>0.18721014487981999</v>
      </c>
      <c r="K47" s="231">
        <v>9.5429778510850882E-2</v>
      </c>
      <c r="L47" s="231">
        <v>1.4812301402524969E-3</v>
      </c>
      <c r="M47" s="231">
        <v>3.7689428823303732E-3</v>
      </c>
      <c r="N47" s="231">
        <v>6.4861201465425426E-3</v>
      </c>
      <c r="O47" s="231">
        <v>7.3597430704516298E-2</v>
      </c>
      <c r="P47" s="231">
        <v>3.412995820068878E-2</v>
      </c>
      <c r="Q47" s="231">
        <v>4.0672096212166248E-2</v>
      </c>
      <c r="R47" s="231">
        <v>0.11437222293058941</v>
      </c>
      <c r="S47" s="231">
        <v>2.620743173011476E-2</v>
      </c>
      <c r="T47" s="231">
        <v>2.2798816893168979E-2</v>
      </c>
      <c r="U47" s="231">
        <v>1.498678653128836E-3</v>
      </c>
      <c r="V47" s="231">
        <v>3.2917677603513328E-3</v>
      </c>
      <c r="W47" s="231">
        <v>4.9772329144536449E-2</v>
      </c>
      <c r="DA47" s="73" t="s">
        <v>3165</v>
      </c>
    </row>
    <row r="48" spans="1:105" ht="12" customHeight="1" x14ac:dyDescent="0.25">
      <c r="A48" s="64" t="s">
        <v>34</v>
      </c>
      <c r="B48" s="231">
        <v>2.89251407432283E-2</v>
      </c>
      <c r="C48" s="231">
        <v>2.8925140743226802E-2</v>
      </c>
      <c r="D48" s="231">
        <v>2.8925140743234792E-2</v>
      </c>
      <c r="E48" s="231">
        <v>2.8925140743227471E-2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12.51844475308808</v>
      </c>
      <c r="C49" s="231">
        <v>12.501968190695971</v>
      </c>
      <c r="D49" s="231">
        <v>12.918924887866989</v>
      </c>
      <c r="E49" s="231">
        <v>13.282052385988729</v>
      </c>
      <c r="F49" s="231">
        <v>1.046490821266566</v>
      </c>
      <c r="G49" s="231">
        <v>2.2850424784654031</v>
      </c>
      <c r="H49" s="231">
        <v>1.3104506219045711</v>
      </c>
      <c r="I49" s="231">
        <v>0.33725862606363483</v>
      </c>
      <c r="J49" s="231">
        <v>7.526874585099215E-2</v>
      </c>
      <c r="K49" s="231">
        <v>3.6610368606680189E-2</v>
      </c>
      <c r="L49" s="231">
        <v>8.9664551461071749E-3</v>
      </c>
      <c r="M49" s="231">
        <v>1.7018833914973861E-2</v>
      </c>
      <c r="N49" s="231">
        <v>2.0992705605173991E-2</v>
      </c>
      <c r="O49" s="231">
        <v>4.9650668741779223E-2</v>
      </c>
      <c r="P49" s="231">
        <v>3.1450181779068609E-2</v>
      </c>
      <c r="Q49" s="231">
        <v>3.8662084300473208E-2</v>
      </c>
      <c r="R49" s="231">
        <v>9.3086749897208693E-2</v>
      </c>
      <c r="S49" s="231">
        <v>3.7887913635497379E-2</v>
      </c>
      <c r="T49" s="231">
        <v>3.8024330723618063E-2</v>
      </c>
      <c r="U49" s="231">
        <v>5.0547461318124071E-3</v>
      </c>
      <c r="V49" s="231">
        <v>1.0270953393683471E-2</v>
      </c>
      <c r="W49" s="231">
        <v>4.2890386345969276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2.317525861948694</v>
      </c>
      <c r="C51" s="231">
        <v>2.341060685603864</v>
      </c>
      <c r="D51" s="231">
        <v>2.320140580857319</v>
      </c>
      <c r="E51" s="231">
        <v>2.312950692230038</v>
      </c>
      <c r="F51" s="231">
        <v>2.305758450123784</v>
      </c>
      <c r="G51" s="231">
        <v>2.2913763193885028</v>
      </c>
      <c r="H51" s="231">
        <v>2.2913763193882919</v>
      </c>
      <c r="I51" s="231">
        <v>2.1985432074799278</v>
      </c>
      <c r="J51" s="231">
        <v>2.4247411045948128</v>
      </c>
      <c r="K51" s="231">
        <v>2.816986596528293</v>
      </c>
      <c r="L51" s="231">
        <v>0.84790791968791668</v>
      </c>
      <c r="M51" s="231">
        <v>1.339524497546468</v>
      </c>
      <c r="N51" s="231">
        <v>1.3414849483571629</v>
      </c>
      <c r="O51" s="231">
        <v>1.34475393536298</v>
      </c>
      <c r="P51" s="231">
        <v>2.5809864453678468</v>
      </c>
      <c r="Q51" s="231">
        <v>2.0390312331967491</v>
      </c>
      <c r="R51" s="231">
        <v>2.2410376850770009</v>
      </c>
      <c r="S51" s="231">
        <v>1.804379627423079</v>
      </c>
      <c r="T51" s="231">
        <v>1.3511718817743059</v>
      </c>
      <c r="U51" s="231">
        <v>2.5396969507403768</v>
      </c>
      <c r="V51" s="231">
        <v>2.779013158565407</v>
      </c>
      <c r="W51" s="231">
        <v>1.0812156870318941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14.64827219910994</v>
      </c>
      <c r="G52" s="231">
        <v>14.91815804596205</v>
      </c>
      <c r="H52" s="231">
        <v>18.79588502241203</v>
      </c>
      <c r="I52" s="231">
        <v>16.525873722090861</v>
      </c>
      <c r="J52" s="231">
        <v>25.221785494323061</v>
      </c>
      <c r="K52" s="231">
        <v>21.22484572276262</v>
      </c>
      <c r="L52" s="231">
        <v>35.586676398059069</v>
      </c>
      <c r="M52" s="231">
        <v>5.2701979903845526</v>
      </c>
      <c r="N52" s="231">
        <v>4.7966579453291596</v>
      </c>
      <c r="O52" s="231">
        <v>4.4845528870914624</v>
      </c>
      <c r="P52" s="231">
        <v>3.430678994798543</v>
      </c>
      <c r="Q52" s="231">
        <v>3.816466501374741</v>
      </c>
      <c r="R52" s="231">
        <v>3.655860043480871</v>
      </c>
      <c r="S52" s="231">
        <v>4.2368197578925466</v>
      </c>
      <c r="T52" s="231">
        <v>3.849303665789706</v>
      </c>
      <c r="U52" s="231">
        <v>13.11422406972024</v>
      </c>
      <c r="V52" s="231">
        <v>7.4668516972310313</v>
      </c>
      <c r="W52" s="231">
        <v>3.7153889527117521</v>
      </c>
      <c r="DA52" s="73" t="s">
        <v>3170</v>
      </c>
    </row>
    <row r="53" spans="1:105" ht="12" customHeight="1" x14ac:dyDescent="0.25">
      <c r="A53" s="60" t="s">
        <v>3101</v>
      </c>
      <c r="B53" s="264">
        <v>2.8805295580368759</v>
      </c>
      <c r="C53" s="264">
        <v>2.9090898967773802</v>
      </c>
      <c r="D53" s="264">
        <v>3.0194209395956921</v>
      </c>
      <c r="E53" s="264">
        <v>3.121784464025124</v>
      </c>
      <c r="F53" s="264">
        <v>3.0917752659105302</v>
      </c>
      <c r="G53" s="264">
        <v>3.1112484036382422</v>
      </c>
      <c r="H53" s="264">
        <v>3.2180690288352172</v>
      </c>
      <c r="I53" s="264">
        <v>3.3561187521611431</v>
      </c>
      <c r="J53" s="264">
        <v>3.2062890380918931</v>
      </c>
      <c r="K53" s="264">
        <v>2.9248243198394461</v>
      </c>
      <c r="L53" s="264">
        <v>3.0394611670279832</v>
      </c>
      <c r="M53" s="264">
        <v>3.032840757472075</v>
      </c>
      <c r="N53" s="264">
        <v>2.9631045780076679</v>
      </c>
      <c r="O53" s="264">
        <v>2.8331165849663211</v>
      </c>
      <c r="P53" s="264">
        <v>2.7605637611425449</v>
      </c>
      <c r="Q53" s="264">
        <v>2.7796550238707129</v>
      </c>
      <c r="R53" s="264">
        <v>2.766105717719455</v>
      </c>
      <c r="S53" s="264">
        <v>2.8325673794704311</v>
      </c>
      <c r="T53" s="264">
        <v>2.8088970532856381</v>
      </c>
      <c r="U53" s="264">
        <v>3.230615716067494</v>
      </c>
      <c r="V53" s="264">
        <v>3.3257745430332739</v>
      </c>
      <c r="W53" s="264">
        <v>3.494789244434318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52.369184485473184</v>
      </c>
      <c r="C54" s="263">
        <f t="shared" si="2"/>
        <v>54.640129439316922</v>
      </c>
      <c r="D54" s="263">
        <f t="shared" si="2"/>
        <v>57.123263186569517</v>
      </c>
      <c r="E54" s="263">
        <f t="shared" si="2"/>
        <v>58.482603709251379</v>
      </c>
      <c r="F54" s="263">
        <f t="shared" si="2"/>
        <v>47.977277515695832</v>
      </c>
      <c r="G54" s="263">
        <f t="shared" si="2"/>
        <v>49.669711911744265</v>
      </c>
      <c r="H54" s="263">
        <f t="shared" si="2"/>
        <v>50.895033415833311</v>
      </c>
      <c r="I54" s="263">
        <f t="shared" si="2"/>
        <v>50.938164768074216</v>
      </c>
      <c r="J54" s="263">
        <f t="shared" si="2"/>
        <v>49.316219465763595</v>
      </c>
      <c r="K54" s="263">
        <f t="shared" si="2"/>
        <v>44.021730700034468</v>
      </c>
      <c r="L54" s="263">
        <f t="shared" si="2"/>
        <v>46.429686184818891</v>
      </c>
      <c r="M54" s="263">
        <f t="shared" si="2"/>
        <v>40.958580304892948</v>
      </c>
      <c r="N54" s="263">
        <f t="shared" si="2"/>
        <v>39.939099195907509</v>
      </c>
      <c r="O54" s="263">
        <f t="shared" si="2"/>
        <v>38.66817839191468</v>
      </c>
      <c r="P54" s="263">
        <f t="shared" si="2"/>
        <v>37.553872578623512</v>
      </c>
      <c r="Q54" s="263">
        <f t="shared" si="2"/>
        <v>37.835404947964143</v>
      </c>
      <c r="R54" s="263">
        <f t="shared" si="2"/>
        <v>38.489402616870052</v>
      </c>
      <c r="S54" s="263">
        <f t="shared" si="2"/>
        <v>38.482467863630603</v>
      </c>
      <c r="T54" s="263">
        <f t="shared" si="2"/>
        <v>37.932856120548742</v>
      </c>
      <c r="U54" s="263">
        <f t="shared" si="2"/>
        <v>44.863044938720172</v>
      </c>
      <c r="V54" s="263">
        <f t="shared" si="2"/>
        <v>45.294732145769757</v>
      </c>
      <c r="W54" s="263">
        <f t="shared" si="2"/>
        <v>51.060381164279086</v>
      </c>
      <c r="DA54" s="70"/>
    </row>
    <row r="55" spans="1:105" ht="12" customHeight="1" x14ac:dyDescent="0.25">
      <c r="A55" s="60" t="s">
        <v>3104</v>
      </c>
      <c r="B55" s="264">
        <v>12.12270636877518</v>
      </c>
      <c r="C55" s="264">
        <v>13.678518497934199</v>
      </c>
      <c r="D55" s="264">
        <v>14.537411661171751</v>
      </c>
      <c r="E55" s="264">
        <v>14.558493043895661</v>
      </c>
      <c r="F55" s="264">
        <v>5.2522430192970528</v>
      </c>
      <c r="G55" s="264">
        <v>6.4932421771354809</v>
      </c>
      <c r="H55" s="264">
        <v>5.9345492686326891</v>
      </c>
      <c r="I55" s="264">
        <v>4.6243931325763628</v>
      </c>
      <c r="J55" s="264">
        <v>3.742967040534174</v>
      </c>
      <c r="K55" s="264">
        <v>2.6421160051832699</v>
      </c>
      <c r="L55" s="264">
        <v>1.772233105042458</v>
      </c>
      <c r="M55" s="264">
        <v>0.74826845648711549</v>
      </c>
      <c r="N55" s="264">
        <v>0.70057276250391409</v>
      </c>
      <c r="O55" s="264">
        <v>1.137272622968607</v>
      </c>
      <c r="P55" s="264">
        <v>0.94718080416772144</v>
      </c>
      <c r="Q55" s="264">
        <v>1.001003681074089</v>
      </c>
      <c r="R55" s="264">
        <v>1.762509014147233</v>
      </c>
      <c r="S55" s="264">
        <v>0.9396572935266071</v>
      </c>
      <c r="T55" s="264">
        <v>0.82054496587497794</v>
      </c>
      <c r="U55" s="264">
        <v>0.77532364621153116</v>
      </c>
      <c r="V55" s="264">
        <v>0.76592872891971975</v>
      </c>
      <c r="W55" s="264">
        <v>4.487686337557288</v>
      </c>
      <c r="DA55" s="72" t="s">
        <v>3172</v>
      </c>
    </row>
    <row r="56" spans="1:105" ht="12" customHeight="1" x14ac:dyDescent="0.25">
      <c r="A56" s="60" t="s">
        <v>3106</v>
      </c>
      <c r="B56" s="264">
        <v>2.97992150652671</v>
      </c>
      <c r="C56" s="264">
        <v>3.3255578691775618</v>
      </c>
      <c r="D56" s="264">
        <v>3.522401868569458</v>
      </c>
      <c r="E56" s="264">
        <v>3.5363433783462801</v>
      </c>
      <c r="F56" s="264">
        <v>2.725508141423223</v>
      </c>
      <c r="G56" s="264">
        <v>2.9250116514957272</v>
      </c>
      <c r="H56" s="264">
        <v>3.3270451484846699</v>
      </c>
      <c r="I56" s="264">
        <v>2.8943284574495949</v>
      </c>
      <c r="J56" s="264">
        <v>4.0922158521988958</v>
      </c>
      <c r="K56" s="264">
        <v>3.539999133195145</v>
      </c>
      <c r="L56" s="264">
        <v>5.334735029745052</v>
      </c>
      <c r="M56" s="264">
        <v>0.97324467003775084</v>
      </c>
      <c r="N56" s="264">
        <v>0.90366394602245803</v>
      </c>
      <c r="O56" s="264">
        <v>0.87774964968819824</v>
      </c>
      <c r="P56" s="264">
        <v>0.89218039456981446</v>
      </c>
      <c r="Q56" s="264">
        <v>0.87289862762472159</v>
      </c>
      <c r="R56" s="264">
        <v>0.94068372631270647</v>
      </c>
      <c r="S56" s="264">
        <v>0.89675974079049059</v>
      </c>
      <c r="T56" s="264">
        <v>0.77249274998015049</v>
      </c>
      <c r="U56" s="264">
        <v>2.2919608106795648</v>
      </c>
      <c r="V56" s="264">
        <v>1.501935341563535</v>
      </c>
      <c r="W56" s="264">
        <v>1.359216334562563</v>
      </c>
      <c r="DA56" s="72" t="s">
        <v>3173</v>
      </c>
    </row>
    <row r="57" spans="1:105" ht="12" customHeight="1" x14ac:dyDescent="0.25">
      <c r="A57" s="64" t="s">
        <v>30</v>
      </c>
      <c r="B57" s="231">
        <v>9.1854759508105843E-2</v>
      </c>
      <c r="C57" s="231">
        <v>8.9116441606952798E-2</v>
      </c>
      <c r="D57" s="231">
        <v>9.1249832091584784E-2</v>
      </c>
      <c r="E57" s="231">
        <v>2.6339143116627248E-2</v>
      </c>
      <c r="F57" s="231">
        <v>6.285630912545412E-3</v>
      </c>
      <c r="G57" s="231">
        <v>9.0640570942960332E-3</v>
      </c>
      <c r="H57" s="231">
        <v>5.9736358154383372E-3</v>
      </c>
      <c r="I57" s="231">
        <v>5.6144388583523174E-3</v>
      </c>
      <c r="J57" s="231">
        <v>1.654019734731265E-3</v>
      </c>
      <c r="K57" s="231">
        <v>3.065976775904888E-4</v>
      </c>
      <c r="L57" s="231">
        <v>4.3509022774493893E-5</v>
      </c>
      <c r="M57" s="231">
        <v>2.9061646863998641E-4</v>
      </c>
      <c r="N57" s="231">
        <v>3.8104105703103998E-4</v>
      </c>
      <c r="O57" s="231">
        <v>1.008853018840431E-3</v>
      </c>
      <c r="P57" s="231">
        <v>4.6809246460747047E-4</v>
      </c>
      <c r="Q57" s="231">
        <v>1.8594716621429089E-4</v>
      </c>
      <c r="R57" s="231">
        <v>3.8481667922160283E-2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5.3643491761215599E-2</v>
      </c>
      <c r="C59" s="231">
        <v>5.395049512610401E-2</v>
      </c>
      <c r="D59" s="231">
        <v>4.6390112088491003E-2</v>
      </c>
      <c r="E59" s="231">
        <v>5.4129575268849067E-2</v>
      </c>
      <c r="F59" s="231">
        <v>1.258646680656657E-2</v>
      </c>
      <c r="G59" s="231">
        <v>1.797714387269965E-2</v>
      </c>
      <c r="H59" s="231">
        <v>1.348737435582042E-2</v>
      </c>
      <c r="I59" s="231">
        <v>3.479814868687895E-3</v>
      </c>
      <c r="J59" s="231">
        <v>0</v>
      </c>
      <c r="K59" s="231">
        <v>1.9002828676325121E-4</v>
      </c>
      <c r="L59" s="231">
        <v>2.8315047508647707E-4</v>
      </c>
      <c r="M59" s="231">
        <v>9.0060181950986232E-4</v>
      </c>
      <c r="N59" s="231">
        <v>8.856346929945856E-4</v>
      </c>
      <c r="O59" s="231">
        <v>1.875853997210106E-3</v>
      </c>
      <c r="P59" s="231">
        <v>0</v>
      </c>
      <c r="Q59" s="231">
        <v>1.0602060939884641E-3</v>
      </c>
      <c r="R59" s="231">
        <v>2.62358921632158E-3</v>
      </c>
      <c r="S59" s="231">
        <v>9.0402192366389165E-4</v>
      </c>
      <c r="T59" s="231">
        <v>6.2261379014703E-4</v>
      </c>
      <c r="U59" s="231">
        <v>7.9275497511141146E-5</v>
      </c>
      <c r="V59" s="231">
        <v>2.0135542966742849E-4</v>
      </c>
      <c r="W59" s="231">
        <v>6.6673296829949406E-3</v>
      </c>
      <c r="DA59" s="73" t="s">
        <v>3176</v>
      </c>
    </row>
    <row r="60" spans="1:105" ht="12" customHeight="1" x14ac:dyDescent="0.25">
      <c r="A60" s="64" t="s">
        <v>160</v>
      </c>
      <c r="B60" s="231">
        <v>0.1194887789234345</v>
      </c>
      <c r="C60" s="231">
        <v>0.1015751386393853</v>
      </c>
      <c r="D60" s="231">
        <v>0.11083890516125421</v>
      </c>
      <c r="E60" s="231">
        <v>0.13366176115354009</v>
      </c>
      <c r="F60" s="231">
        <v>3.95211855811166E-2</v>
      </c>
      <c r="G60" s="231">
        <v>4.5259208929705627E-2</v>
      </c>
      <c r="H60" s="231">
        <v>2.2758795607788599E-2</v>
      </c>
      <c r="I60" s="231">
        <v>1.062942230727708E-2</v>
      </c>
      <c r="J60" s="231">
        <v>6.5371142038412704E-3</v>
      </c>
      <c r="K60" s="231">
        <v>2.0531801488217478E-3</v>
      </c>
      <c r="L60" s="231">
        <v>1.276323912480557E-3</v>
      </c>
      <c r="M60" s="231">
        <v>1.787140186731881E-3</v>
      </c>
      <c r="N60" s="231">
        <v>1.597643546009811E-4</v>
      </c>
      <c r="O60" s="231">
        <v>3.80626425161509E-3</v>
      </c>
      <c r="P60" s="231">
        <v>2.4071931338159849E-3</v>
      </c>
      <c r="Q60" s="231">
        <v>3.1872669993336078E-3</v>
      </c>
      <c r="R60" s="231">
        <v>6.3060927441979282E-3</v>
      </c>
      <c r="S60" s="231">
        <v>2.4460772508021608E-3</v>
      </c>
      <c r="T60" s="231">
        <v>1.9654568835802719E-3</v>
      </c>
      <c r="U60" s="231">
        <v>2.2822787274780909E-4</v>
      </c>
      <c r="V60" s="231">
        <v>4.3520875508280712E-4</v>
      </c>
      <c r="W60" s="231">
        <v>1.573092477807244E-2</v>
      </c>
      <c r="DA60" s="73" t="s">
        <v>3177</v>
      </c>
    </row>
    <row r="61" spans="1:105" ht="12" customHeight="1" x14ac:dyDescent="0.25">
      <c r="A61" s="64" t="s">
        <v>70</v>
      </c>
      <c r="B61" s="231">
        <v>0.53970104770156913</v>
      </c>
      <c r="C61" s="231">
        <v>0.90464950452576776</v>
      </c>
      <c r="D61" s="231">
        <v>1.03970327713237</v>
      </c>
      <c r="E61" s="231">
        <v>1.035907531665748</v>
      </c>
      <c r="F61" s="231">
        <v>3.303408966404478E-2</v>
      </c>
      <c r="G61" s="231">
        <v>0</v>
      </c>
      <c r="H61" s="231">
        <v>7.2879425939418362E-3</v>
      </c>
      <c r="I61" s="231">
        <v>8.5241535578977665E-2</v>
      </c>
      <c r="J61" s="231">
        <v>2.7395130918651232E-2</v>
      </c>
      <c r="K61" s="231">
        <v>1.3964581233142641E-2</v>
      </c>
      <c r="L61" s="231">
        <v>2.1675371085748979E-4</v>
      </c>
      <c r="M61" s="231">
        <v>5.5152290893552421E-4</v>
      </c>
      <c r="N61" s="231">
        <v>9.4913718849318543E-4</v>
      </c>
      <c r="O61" s="231">
        <v>1.0769775594804959E-2</v>
      </c>
      <c r="P61" s="231">
        <v>4.9943590063251386E-3</v>
      </c>
      <c r="Q61" s="231">
        <v>5.9516934895998703E-3</v>
      </c>
      <c r="R61" s="231">
        <v>1.6736496959884599E-2</v>
      </c>
      <c r="S61" s="231">
        <v>3.8350273365206889E-3</v>
      </c>
      <c r="T61" s="231">
        <v>3.3362325208373179E-3</v>
      </c>
      <c r="U61" s="231">
        <v>2.1930701423156671E-4</v>
      </c>
      <c r="V61" s="231">
        <v>4.8169616452415178E-4</v>
      </c>
      <c r="W61" s="231">
        <v>7.2833631634444326E-3</v>
      </c>
      <c r="DA61" s="73" t="s">
        <v>3178</v>
      </c>
    </row>
    <row r="62" spans="1:105" ht="12" customHeight="1" x14ac:dyDescent="0.25">
      <c r="A62" s="64" t="s">
        <v>34</v>
      </c>
      <c r="B62" s="231">
        <v>4.232719428799334E-3</v>
      </c>
      <c r="C62" s="231">
        <v>4.2327194287991119E-3</v>
      </c>
      <c r="D62" s="231">
        <v>4.2327194288002828E-3</v>
      </c>
      <c r="E62" s="231">
        <v>4.2327194287992108E-3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1.831868850531069</v>
      </c>
      <c r="C63" s="231">
        <v>1.8294577761519999</v>
      </c>
      <c r="D63" s="231">
        <v>1.8904725428129701</v>
      </c>
      <c r="E63" s="231">
        <v>1.943610290009274</v>
      </c>
      <c r="F63" s="231">
        <v>0.1531367494649844</v>
      </c>
      <c r="G63" s="231">
        <v>0.33437844884113832</v>
      </c>
      <c r="H63" s="231">
        <v>0.1917629323589792</v>
      </c>
      <c r="I63" s="231">
        <v>4.9352262509004853E-2</v>
      </c>
      <c r="J63" s="231">
        <v>1.1014345125336659E-2</v>
      </c>
      <c r="K63" s="231">
        <v>5.3573263436333847E-3</v>
      </c>
      <c r="L63" s="231">
        <v>1.3120934913089641E-3</v>
      </c>
      <c r="M63" s="231">
        <v>2.4904269129367418E-3</v>
      </c>
      <c r="N63" s="231">
        <v>3.071937788198554E-3</v>
      </c>
      <c r="O63" s="231">
        <v>7.265560161030804E-3</v>
      </c>
      <c r="P63" s="231">
        <v>4.6022177260001493E-3</v>
      </c>
      <c r="Q63" s="231">
        <v>5.657561248506692E-3</v>
      </c>
      <c r="R63" s="231">
        <v>1.3621717465486891E-2</v>
      </c>
      <c r="S63" s="231">
        <v>5.5442740827176453E-3</v>
      </c>
      <c r="T63" s="231">
        <v>5.5642364837456774E-3</v>
      </c>
      <c r="U63" s="231">
        <v>7.3967910302319016E-4</v>
      </c>
      <c r="V63" s="231">
        <v>1.5029853914164341E-3</v>
      </c>
      <c r="W63" s="231">
        <v>0.6276303828799692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0.33913185867251677</v>
      </c>
      <c r="C65" s="231">
        <v>0.34257579369855212</v>
      </c>
      <c r="D65" s="231">
        <v>0.33951447985398753</v>
      </c>
      <c r="E65" s="231">
        <v>0.3384623577034423</v>
      </c>
      <c r="F65" s="231">
        <v>0.33740989115989051</v>
      </c>
      <c r="G65" s="231">
        <v>0.33530530246553802</v>
      </c>
      <c r="H65" s="231">
        <v>0.33530530246550699</v>
      </c>
      <c r="I65" s="231">
        <v>0.32172070075523113</v>
      </c>
      <c r="J65" s="231">
        <v>0.35482104907750728</v>
      </c>
      <c r="K65" s="231">
        <v>0.41221973658275252</v>
      </c>
      <c r="L65" s="231">
        <v>0.12407740233160609</v>
      </c>
      <c r="M65" s="231">
        <v>0.19601741669813549</v>
      </c>
      <c r="N65" s="231">
        <v>0.19630429648583639</v>
      </c>
      <c r="O65" s="231">
        <v>0.19678265906096939</v>
      </c>
      <c r="P65" s="231">
        <v>0.37768498932312988</v>
      </c>
      <c r="Q65" s="231">
        <v>0.29837874232992517</v>
      </c>
      <c r="R65" s="231">
        <v>0.32793906983901572</v>
      </c>
      <c r="S65" s="231">
        <v>0.26404133254602669</v>
      </c>
      <c r="T65" s="231">
        <v>0.19772182014265119</v>
      </c>
      <c r="U65" s="231">
        <v>0.3716429497124526</v>
      </c>
      <c r="V65" s="231">
        <v>0.40666294741893683</v>
      </c>
      <c r="W65" s="231">
        <v>0.15821816342566711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2.1435341278340752</v>
      </c>
      <c r="G66" s="231">
        <v>2.183027490292349</v>
      </c>
      <c r="H66" s="231">
        <v>2.7504691652871949</v>
      </c>
      <c r="I66" s="231">
        <v>2.4182902825720651</v>
      </c>
      <c r="J66" s="231">
        <v>3.6907941931388279</v>
      </c>
      <c r="K66" s="231">
        <v>3.105907682922441</v>
      </c>
      <c r="L66" s="231">
        <v>5.2075257968009376</v>
      </c>
      <c r="M66" s="231">
        <v>0.77120694504286125</v>
      </c>
      <c r="N66" s="231">
        <v>0.7019121344553032</v>
      </c>
      <c r="O66" s="231">
        <v>0.65624068360372745</v>
      </c>
      <c r="P66" s="231">
        <v>0.50202354291593576</v>
      </c>
      <c r="Q66" s="231">
        <v>0.55847721029715347</v>
      </c>
      <c r="R66" s="231">
        <v>0.53497509216563954</v>
      </c>
      <c r="S66" s="231">
        <v>0.61998900765075948</v>
      </c>
      <c r="T66" s="231">
        <v>0.56328239015918902</v>
      </c>
      <c r="U66" s="231">
        <v>1.9190513714795989</v>
      </c>
      <c r="V66" s="231">
        <v>1.092651148403907</v>
      </c>
      <c r="W66" s="231">
        <v>0.54368617063241487</v>
      </c>
      <c r="DA66" s="73" t="s">
        <v>3183</v>
      </c>
    </row>
    <row r="67" spans="1:105" ht="12" customHeight="1" x14ac:dyDescent="0.25">
      <c r="A67" s="60" t="s">
        <v>3118</v>
      </c>
      <c r="B67" s="264">
        <v>37.266556610171293</v>
      </c>
      <c r="C67" s="264">
        <v>37.636053072205158</v>
      </c>
      <c r="D67" s="264">
        <v>39.063449656828311</v>
      </c>
      <c r="E67" s="264">
        <v>40.387767287009439</v>
      </c>
      <c r="F67" s="264">
        <v>39.999526354975558</v>
      </c>
      <c r="G67" s="264">
        <v>40.251458083113057</v>
      </c>
      <c r="H67" s="264">
        <v>41.633438998715953</v>
      </c>
      <c r="I67" s="264">
        <v>43.419443178048262</v>
      </c>
      <c r="J67" s="264">
        <v>41.481036573030522</v>
      </c>
      <c r="K67" s="264">
        <v>37.839615561656053</v>
      </c>
      <c r="L67" s="264">
        <v>39.322718050031384</v>
      </c>
      <c r="M67" s="264">
        <v>39.237067178368079</v>
      </c>
      <c r="N67" s="264">
        <v>38.334862487381137</v>
      </c>
      <c r="O67" s="264">
        <v>36.653156119257872</v>
      </c>
      <c r="P67" s="264">
        <v>35.714511379885977</v>
      </c>
      <c r="Q67" s="264">
        <v>35.961502639265333</v>
      </c>
      <c r="R67" s="264">
        <v>35.786209876410112</v>
      </c>
      <c r="S67" s="264">
        <v>36.646050829313509</v>
      </c>
      <c r="T67" s="264">
        <v>36.339818404693617</v>
      </c>
      <c r="U67" s="264">
        <v>41.795760481829078</v>
      </c>
      <c r="V67" s="264">
        <v>43.026868075286501</v>
      </c>
      <c r="W67" s="264">
        <v>45.213478492159233</v>
      </c>
      <c r="DA67" s="72" t="s">
        <v>3184</v>
      </c>
    </row>
    <row r="68" spans="1:105" ht="12" customHeight="1" x14ac:dyDescent="0.25">
      <c r="A68" s="57" t="s">
        <v>3120</v>
      </c>
      <c r="B68" s="263">
        <v>17.4491429663274</v>
      </c>
      <c r="C68" s="263">
        <v>14.246190503387989</v>
      </c>
      <c r="D68" s="263">
        <v>11.82593837531574</v>
      </c>
      <c r="E68" s="263">
        <v>14.22484390689632</v>
      </c>
      <c r="F68" s="263">
        <v>14.890319844781979</v>
      </c>
      <c r="G68" s="263">
        <v>14.656487672400489</v>
      </c>
      <c r="H68" s="263">
        <v>13.68682148401528</v>
      </c>
      <c r="I68" s="263">
        <v>12.30556257199294</v>
      </c>
      <c r="J68" s="263">
        <v>11.220039828663589</v>
      </c>
      <c r="K68" s="263">
        <v>9.5279253603349456</v>
      </c>
      <c r="L68" s="263">
        <v>13.37482763481438</v>
      </c>
      <c r="M68" s="263">
        <v>19.01553684213405</v>
      </c>
      <c r="N68" s="263">
        <v>14.49976960927769</v>
      </c>
      <c r="O68" s="263">
        <v>14.580047123359959</v>
      </c>
      <c r="P68" s="263">
        <v>14.866090184312011</v>
      </c>
      <c r="Q68" s="263">
        <v>12.128266962135971</v>
      </c>
      <c r="R68" s="263">
        <v>11.888852137835849</v>
      </c>
      <c r="S68" s="263">
        <v>14.71727974758261</v>
      </c>
      <c r="T68" s="263">
        <v>11.519806507825001</v>
      </c>
      <c r="U68" s="263">
        <v>11.12506854156732</v>
      </c>
      <c r="V68" s="263">
        <v>2.5287117144230651</v>
      </c>
      <c r="W68" s="263">
        <v>9.0022263806729015</v>
      </c>
      <c r="DA68" s="70" t="s">
        <v>3185</v>
      </c>
    </row>
    <row r="69" spans="1:105" ht="12" customHeight="1" x14ac:dyDescent="0.25">
      <c r="A69" s="41" t="s">
        <v>3122</v>
      </c>
      <c r="B69" s="352">
        <v>525.33326073340311</v>
      </c>
      <c r="C69" s="352">
        <v>528.74660729859488</v>
      </c>
      <c r="D69" s="352">
        <v>549.65802862784051</v>
      </c>
      <c r="E69" s="352">
        <v>571.51170720544417</v>
      </c>
      <c r="F69" s="352">
        <v>570.34667720801394</v>
      </c>
      <c r="G69" s="352">
        <v>575.08030229160909</v>
      </c>
      <c r="H69" s="352">
        <v>593.93721696131217</v>
      </c>
      <c r="I69" s="352">
        <v>616.5502878657951</v>
      </c>
      <c r="J69" s="352">
        <v>593.62485683629814</v>
      </c>
      <c r="K69" s="352">
        <v>543.10099485684952</v>
      </c>
      <c r="L69" s="352">
        <v>559.33852621454957</v>
      </c>
      <c r="M69" s="352">
        <v>556.89609449315799</v>
      </c>
      <c r="N69" s="352">
        <v>536.72160588112808</v>
      </c>
      <c r="O69" s="352">
        <v>510.00575622971132</v>
      </c>
      <c r="P69" s="352">
        <v>496.23366493822482</v>
      </c>
      <c r="Q69" s="352">
        <v>501.47530175147949</v>
      </c>
      <c r="R69" s="352">
        <v>498.78090002404252</v>
      </c>
      <c r="S69" s="352">
        <v>510.29364225943891</v>
      </c>
      <c r="T69" s="352">
        <v>507.49656073107673</v>
      </c>
      <c r="U69" s="352">
        <v>586.09258375145998</v>
      </c>
      <c r="V69" s="352">
        <v>599.25194818231921</v>
      </c>
      <c r="W69" s="352">
        <v>637.5174221388711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1.0000000000000007</v>
      </c>
      <c r="C73" s="234">
        <f t="shared" si="3"/>
        <v>0.99999999999999989</v>
      </c>
      <c r="D73" s="234">
        <f t="shared" si="3"/>
        <v>0.99999999999999989</v>
      </c>
      <c r="E73" s="234">
        <f t="shared" si="3"/>
        <v>1</v>
      </c>
      <c r="F73" s="234">
        <f t="shared" si="3"/>
        <v>1</v>
      </c>
      <c r="G73" s="234">
        <f t="shared" si="3"/>
        <v>1.0000000000000002</v>
      </c>
      <c r="H73" s="234">
        <f t="shared" si="3"/>
        <v>1</v>
      </c>
      <c r="I73" s="234">
        <f t="shared" si="3"/>
        <v>1.0000000000000004</v>
      </c>
      <c r="J73" s="234">
        <f t="shared" si="3"/>
        <v>1.0000000000000004</v>
      </c>
      <c r="K73" s="234">
        <f t="shared" si="3"/>
        <v>1.0000000000000004</v>
      </c>
      <c r="L73" s="234">
        <f t="shared" si="3"/>
        <v>0.99999999999999978</v>
      </c>
      <c r="M73" s="234">
        <f t="shared" si="3"/>
        <v>1</v>
      </c>
      <c r="N73" s="234">
        <f t="shared" si="3"/>
        <v>0.99999999999999978</v>
      </c>
      <c r="O73" s="234">
        <f t="shared" si="3"/>
        <v>1</v>
      </c>
      <c r="P73" s="234">
        <f t="shared" si="3"/>
        <v>1</v>
      </c>
      <c r="Q73" s="234">
        <f t="shared" si="3"/>
        <v>0.99999999999999978</v>
      </c>
      <c r="R73" s="234">
        <f t="shared" si="3"/>
        <v>1.0000000000000004</v>
      </c>
      <c r="S73" s="234">
        <f t="shared" si="3"/>
        <v>1</v>
      </c>
      <c r="T73" s="234">
        <f t="shared" si="3"/>
        <v>1</v>
      </c>
      <c r="U73" s="234">
        <f t="shared" si="3"/>
        <v>1.0000000000000002</v>
      </c>
      <c r="V73" s="234">
        <f t="shared" si="3"/>
        <v>0.99999999999999978</v>
      </c>
      <c r="W73" s="234">
        <f t="shared" si="3"/>
        <v>0.99999999999999967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2.4358962465560744E-2</v>
      </c>
      <c r="C74" s="301">
        <f t="shared" si="4"/>
        <v>2.3491010093324799E-2</v>
      </c>
      <c r="D74" s="301">
        <f t="shared" si="4"/>
        <v>2.3560119428094332E-2</v>
      </c>
      <c r="E74" s="301">
        <f t="shared" si="4"/>
        <v>2.4032785736473276E-2</v>
      </c>
      <c r="F74" s="301">
        <f t="shared" si="4"/>
        <v>2.79697045731373E-2</v>
      </c>
      <c r="G74" s="301">
        <f t="shared" si="4"/>
        <v>2.7396183269085998E-2</v>
      </c>
      <c r="H74" s="301">
        <f t="shared" si="4"/>
        <v>2.7000899010456849E-2</v>
      </c>
      <c r="I74" s="301">
        <f t="shared" si="4"/>
        <v>2.8299320867773575E-2</v>
      </c>
      <c r="J74" s="301">
        <f t="shared" si="4"/>
        <v>2.6599036469311305E-2</v>
      </c>
      <c r="K74" s="301">
        <f t="shared" si="4"/>
        <v>2.7439017476265908E-2</v>
      </c>
      <c r="L74" s="301">
        <f t="shared" si="4"/>
        <v>2.4332778274702108E-2</v>
      </c>
      <c r="M74" s="301">
        <f t="shared" si="4"/>
        <v>3.0922341033788357E-2</v>
      </c>
      <c r="N74" s="301">
        <f t="shared" si="4"/>
        <v>3.0817176885932062E-2</v>
      </c>
      <c r="O74" s="301">
        <f t="shared" si="4"/>
        <v>3.0156265895737812E-2</v>
      </c>
      <c r="P74" s="301">
        <f t="shared" si="4"/>
        <v>2.9898238324597703E-2</v>
      </c>
      <c r="Q74" s="301">
        <f t="shared" si="4"/>
        <v>3.040782194631227E-2</v>
      </c>
      <c r="R74" s="301">
        <f t="shared" si="4"/>
        <v>2.9699204236097693E-2</v>
      </c>
      <c r="S74" s="301">
        <f t="shared" si="4"/>
        <v>3.0080513678851742E-2</v>
      </c>
      <c r="T74" s="301">
        <f t="shared" si="4"/>
        <v>3.0786303978320665E-2</v>
      </c>
      <c r="U74" s="301">
        <f t="shared" si="4"/>
        <v>2.8427167528108654E-2</v>
      </c>
      <c r="V74" s="301">
        <f t="shared" si="4"/>
        <v>3.0170853216130642E-2</v>
      </c>
      <c r="W74" s="301">
        <f t="shared" si="4"/>
        <v>2.7124716743100536E-2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3.6414108147441535E-3</v>
      </c>
      <c r="C75" s="235">
        <f t="shared" si="5"/>
        <v>3.5214478842154544E-3</v>
      </c>
      <c r="D75" s="235">
        <f t="shared" si="5"/>
        <v>3.5272637955879723E-3</v>
      </c>
      <c r="E75" s="235">
        <f t="shared" si="5"/>
        <v>3.5815586647012037E-3</v>
      </c>
      <c r="F75" s="235">
        <f t="shared" si="5"/>
        <v>4.1432301646683461E-3</v>
      </c>
      <c r="G75" s="235">
        <f t="shared" si="5"/>
        <v>4.0520220575021946E-3</v>
      </c>
      <c r="H75" s="235">
        <f t="shared" si="5"/>
        <v>3.9981835649428275E-3</v>
      </c>
      <c r="I75" s="235">
        <f t="shared" si="5"/>
        <v>4.2057235727393245E-3</v>
      </c>
      <c r="J75" s="235">
        <f t="shared" si="5"/>
        <v>3.9291298369238817E-3</v>
      </c>
      <c r="K75" s="235">
        <f t="shared" si="5"/>
        <v>4.0441602911088564E-3</v>
      </c>
      <c r="L75" s="235">
        <f t="shared" si="5"/>
        <v>3.6113280930384012E-3</v>
      </c>
      <c r="M75" s="235">
        <f t="shared" si="5"/>
        <v>4.5972788727780874E-3</v>
      </c>
      <c r="N75" s="235">
        <f t="shared" si="5"/>
        <v>4.6328851113112204E-3</v>
      </c>
      <c r="O75" s="235">
        <f t="shared" si="5"/>
        <v>4.5574486292756901E-3</v>
      </c>
      <c r="P75" s="235">
        <f t="shared" si="5"/>
        <v>4.5240413607722145E-3</v>
      </c>
      <c r="Q75" s="235">
        <f t="shared" si="5"/>
        <v>4.5868845861683129E-3</v>
      </c>
      <c r="R75" s="235">
        <f t="shared" si="5"/>
        <v>4.4819084972209213E-3</v>
      </c>
      <c r="S75" s="235">
        <f t="shared" si="5"/>
        <v>4.5430414307177707E-3</v>
      </c>
      <c r="T75" s="235">
        <f t="shared" si="5"/>
        <v>4.6381773970070525E-3</v>
      </c>
      <c r="U75" s="235">
        <f t="shared" si="5"/>
        <v>4.2680054813385195E-3</v>
      </c>
      <c r="V75" s="235">
        <f t="shared" si="5"/>
        <v>4.5559952867390034E-3</v>
      </c>
      <c r="W75" s="235">
        <f t="shared" si="5"/>
        <v>4.0540366487568516E-3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3.718982557572751E-2</v>
      </c>
      <c r="C76" s="235">
        <f t="shared" si="6"/>
        <v>3.6018665894132919E-2</v>
      </c>
      <c r="D76" s="235">
        <f t="shared" si="6"/>
        <v>3.6053139395197206E-2</v>
      </c>
      <c r="E76" s="235">
        <f t="shared" si="6"/>
        <v>3.6517323987712479E-2</v>
      </c>
      <c r="F76" s="235">
        <f t="shared" si="6"/>
        <v>4.2105436973810646E-2</v>
      </c>
      <c r="G76" s="235">
        <f t="shared" si="6"/>
        <v>4.1143716394296738E-2</v>
      </c>
      <c r="H76" s="235">
        <f t="shared" si="6"/>
        <v>4.0622856254080401E-2</v>
      </c>
      <c r="I76" s="235">
        <f t="shared" si="6"/>
        <v>4.2816655548392576E-2</v>
      </c>
      <c r="J76" s="235">
        <f t="shared" si="6"/>
        <v>3.9868040867613551E-2</v>
      </c>
      <c r="K76" s="235">
        <f t="shared" si="6"/>
        <v>4.0984679150308984E-2</v>
      </c>
      <c r="L76" s="235">
        <f t="shared" si="6"/>
        <v>3.6738136693026356E-2</v>
      </c>
      <c r="M76" s="235">
        <f t="shared" si="6"/>
        <v>4.681253529519519E-2</v>
      </c>
      <c r="N76" s="235">
        <f t="shared" si="6"/>
        <v>4.7459515381708672E-2</v>
      </c>
      <c r="O76" s="235">
        <f t="shared" si="6"/>
        <v>4.681804633068104E-2</v>
      </c>
      <c r="P76" s="235">
        <f t="shared" si="6"/>
        <v>4.6505369365063012E-2</v>
      </c>
      <c r="Q76" s="235">
        <f t="shared" si="6"/>
        <v>4.7073582344872501E-2</v>
      </c>
      <c r="R76" s="235">
        <f t="shared" si="6"/>
        <v>4.6006729745633898E-2</v>
      </c>
      <c r="S76" s="235">
        <f t="shared" si="6"/>
        <v>4.6653886494929304E-2</v>
      </c>
      <c r="T76" s="235">
        <f t="shared" si="6"/>
        <v>4.7568256104563167E-2</v>
      </c>
      <c r="U76" s="235">
        <f t="shared" si="6"/>
        <v>4.369104719259307E-2</v>
      </c>
      <c r="V76" s="235">
        <f t="shared" si="6"/>
        <v>4.6783143187491827E-2</v>
      </c>
      <c r="W76" s="235">
        <f t="shared" si="6"/>
        <v>4.1399426880024064E-2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8.342756593452438E-3</v>
      </c>
      <c r="C77" s="235">
        <f t="shared" si="7"/>
        <v>8.0402116603087836E-3</v>
      </c>
      <c r="D77" s="235">
        <f t="shared" si="7"/>
        <v>8.0663160700025095E-3</v>
      </c>
      <c r="E77" s="235">
        <f t="shared" si="7"/>
        <v>8.2370254244807685E-3</v>
      </c>
      <c r="F77" s="235">
        <f t="shared" si="7"/>
        <v>9.5998732586921546E-3</v>
      </c>
      <c r="G77" s="235">
        <f t="shared" si="7"/>
        <v>9.4063979711850234E-3</v>
      </c>
      <c r="H77" s="235">
        <f t="shared" si="7"/>
        <v>9.2681836230961885E-3</v>
      </c>
      <c r="I77" s="235">
        <f t="shared" si="7"/>
        <v>9.7056353462406566E-3</v>
      </c>
      <c r="J77" s="235">
        <f t="shared" si="7"/>
        <v>9.1353913168146228E-3</v>
      </c>
      <c r="K77" s="235">
        <f t="shared" si="7"/>
        <v>9.4287613042770037E-3</v>
      </c>
      <c r="L77" s="235">
        <f t="shared" si="7"/>
        <v>8.3479010207686364E-3</v>
      </c>
      <c r="M77" s="235">
        <f t="shared" si="7"/>
        <v>1.060430088699928E-2</v>
      </c>
      <c r="N77" s="235">
        <f t="shared" si="7"/>
        <v>1.0540602894053541E-2</v>
      </c>
      <c r="O77" s="235">
        <f t="shared" si="7"/>
        <v>1.0301646717362736E-2</v>
      </c>
      <c r="P77" s="235">
        <f t="shared" si="7"/>
        <v>1.0210488761238696E-2</v>
      </c>
      <c r="Q77" s="235">
        <f t="shared" si="7"/>
        <v>1.0392208184882313E-2</v>
      </c>
      <c r="R77" s="235">
        <f t="shared" si="7"/>
        <v>1.0148997141952373E-2</v>
      </c>
      <c r="S77" s="235">
        <f t="shared" si="7"/>
        <v>1.02773648072432E-2</v>
      </c>
      <c r="T77" s="235">
        <f t="shared" si="7"/>
        <v>1.052468619489148E-2</v>
      </c>
      <c r="U77" s="235">
        <f t="shared" si="7"/>
        <v>9.7261407289700626E-3</v>
      </c>
      <c r="V77" s="235">
        <f t="shared" si="7"/>
        <v>1.0308602528292212E-2</v>
      </c>
      <c r="W77" s="235">
        <f t="shared" si="7"/>
        <v>9.2904513078770571E-3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3.8750127198791305E-2</v>
      </c>
      <c r="C78" s="302">
        <f t="shared" si="8"/>
        <v>3.8763021576545487E-2</v>
      </c>
      <c r="D78" s="302">
        <f t="shared" si="8"/>
        <v>3.9220117804989067E-2</v>
      </c>
      <c r="E78" s="302">
        <f t="shared" si="8"/>
        <v>3.9434877909434868E-2</v>
      </c>
      <c r="F78" s="302">
        <f t="shared" si="8"/>
        <v>4.4817544717126463E-2</v>
      </c>
      <c r="G78" s="302">
        <f t="shared" si="8"/>
        <v>4.3252146997332042E-2</v>
      </c>
      <c r="H78" s="302">
        <f t="shared" si="8"/>
        <v>4.3344492388389361E-2</v>
      </c>
      <c r="I78" s="302">
        <f t="shared" si="8"/>
        <v>4.6967762500450032E-2</v>
      </c>
      <c r="J78" s="302">
        <f t="shared" si="8"/>
        <v>4.4509893184517334E-2</v>
      </c>
      <c r="K78" s="302">
        <f t="shared" si="8"/>
        <v>4.6231233508029823E-2</v>
      </c>
      <c r="L78" s="302">
        <f t="shared" si="8"/>
        <v>4.2572080975198739E-2</v>
      </c>
      <c r="M78" s="302">
        <f t="shared" si="8"/>
        <v>5.1080149692380929E-2</v>
      </c>
      <c r="N78" s="302">
        <f t="shared" si="8"/>
        <v>5.2043041776283654E-2</v>
      </c>
      <c r="O78" s="302">
        <f t="shared" si="8"/>
        <v>5.1514793966140733E-2</v>
      </c>
      <c r="P78" s="302">
        <f t="shared" si="8"/>
        <v>5.122613312484376E-2</v>
      </c>
      <c r="Q78" s="302">
        <f t="shared" si="8"/>
        <v>5.2169525451667122E-2</v>
      </c>
      <c r="R78" s="302">
        <f t="shared" si="8"/>
        <v>5.1327607513634375E-2</v>
      </c>
      <c r="S78" s="302">
        <f t="shared" si="8"/>
        <v>5.1979782769395022E-2</v>
      </c>
      <c r="T78" s="302">
        <f t="shared" si="8"/>
        <v>5.3051557369359875E-2</v>
      </c>
      <c r="U78" s="302">
        <f t="shared" si="8"/>
        <v>4.8855071214591726E-2</v>
      </c>
      <c r="V78" s="302">
        <f t="shared" si="8"/>
        <v>5.1941469570112614E-2</v>
      </c>
      <c r="W78" s="302">
        <f t="shared" si="8"/>
        <v>4.4466317574725953E-2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0.18161661774603749</v>
      </c>
      <c r="C79" s="303">
        <f t="shared" si="9"/>
        <v>0.19385453937104627</v>
      </c>
      <c r="D79" s="303">
        <f t="shared" si="9"/>
        <v>0.19612542673237701</v>
      </c>
      <c r="E79" s="303">
        <f t="shared" si="9"/>
        <v>0.1916950037211948</v>
      </c>
      <c r="F79" s="303">
        <f t="shared" si="9"/>
        <v>0.17441799228164495</v>
      </c>
      <c r="G79" s="303">
        <f t="shared" si="9"/>
        <v>0.18050902277552971</v>
      </c>
      <c r="H79" s="303">
        <f t="shared" si="9"/>
        <v>0.19781165332319975</v>
      </c>
      <c r="I79" s="303">
        <f t="shared" si="9"/>
        <v>0.17503909645861798</v>
      </c>
      <c r="J79" s="303">
        <f t="shared" si="9"/>
        <v>0.23249012419442583</v>
      </c>
      <c r="K79" s="303">
        <f t="shared" si="9"/>
        <v>0.2232999965764102</v>
      </c>
      <c r="L79" s="303">
        <f t="shared" si="9"/>
        <v>0.29274979419849162</v>
      </c>
      <c r="M79" s="303">
        <f t="shared" si="9"/>
        <v>9.2840081943614414E-2</v>
      </c>
      <c r="N79" s="303">
        <f t="shared" si="9"/>
        <v>8.8436084318716732E-2</v>
      </c>
      <c r="O79" s="303">
        <f t="shared" si="9"/>
        <v>8.9336278087216739E-2</v>
      </c>
      <c r="P79" s="303">
        <f t="shared" si="9"/>
        <v>9.396026271527172E-2</v>
      </c>
      <c r="Q79" s="303">
        <f t="shared" si="9"/>
        <v>9.0284852611532102E-2</v>
      </c>
      <c r="R79" s="303">
        <f t="shared" si="9"/>
        <v>9.5464327814115471E-2</v>
      </c>
      <c r="S79" s="303">
        <f t="shared" si="9"/>
        <v>9.1692102978780277E-2</v>
      </c>
      <c r="T79" s="303">
        <f t="shared" si="9"/>
        <v>8.3474114387618203E-2</v>
      </c>
      <c r="U79" s="303">
        <f t="shared" si="9"/>
        <v>0.16099641991964511</v>
      </c>
      <c r="V79" s="303">
        <f t="shared" si="9"/>
        <v>0.11740650762596046</v>
      </c>
      <c r="W79" s="303">
        <f t="shared" si="9"/>
        <v>0.11590742181401896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0.13773272762946331</v>
      </c>
      <c r="C80" s="303">
        <f t="shared" si="10"/>
        <v>0.14204122518625067</v>
      </c>
      <c r="D80" s="303">
        <f t="shared" si="10"/>
        <v>0.1407078447394135</v>
      </c>
      <c r="E80" s="303">
        <f t="shared" si="10"/>
        <v>0.13929869622490351</v>
      </c>
      <c r="F80" s="303">
        <f t="shared" si="10"/>
        <v>8.4796670393181062E-2</v>
      </c>
      <c r="G80" s="303">
        <f t="shared" si="10"/>
        <v>9.3117047676173334E-2</v>
      </c>
      <c r="H80" s="303">
        <f t="shared" si="10"/>
        <v>8.4717087267626598E-2</v>
      </c>
      <c r="I80" s="303">
        <f t="shared" si="10"/>
        <v>7.4738633587159944E-2</v>
      </c>
      <c r="J80" s="303">
        <f t="shared" si="10"/>
        <v>6.4446694275980015E-2</v>
      </c>
      <c r="K80" s="303">
        <f t="shared" si="10"/>
        <v>5.8662080534868384E-2</v>
      </c>
      <c r="L80" s="303">
        <f t="shared" si="10"/>
        <v>4.7528689201034695E-2</v>
      </c>
      <c r="M80" s="303">
        <f t="shared" si="10"/>
        <v>0.1012894713074723</v>
      </c>
      <c r="N80" s="303">
        <f t="shared" si="10"/>
        <v>9.2896622996204464E-2</v>
      </c>
      <c r="O80" s="303">
        <f t="shared" si="10"/>
        <v>9.7623895243002537E-2</v>
      </c>
      <c r="P80" s="303">
        <f t="shared" si="10"/>
        <v>9.7061722632773961E-2</v>
      </c>
      <c r="Q80" s="303">
        <f t="shared" si="10"/>
        <v>9.5742996825176202E-2</v>
      </c>
      <c r="R80" s="303">
        <f t="shared" si="10"/>
        <v>0.10572231798366409</v>
      </c>
      <c r="S80" s="303">
        <f t="shared" si="10"/>
        <v>9.8076433547474529E-2</v>
      </c>
      <c r="T80" s="303">
        <f t="shared" si="10"/>
        <v>9.6842362557393605E-2</v>
      </c>
      <c r="U80" s="303">
        <f t="shared" si="10"/>
        <v>7.9812014753875782E-2</v>
      </c>
      <c r="V80" s="303">
        <f t="shared" si="10"/>
        <v>8.23688953543395E-2</v>
      </c>
      <c r="W80" s="303">
        <f t="shared" si="10"/>
        <v>0.17072717461248613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0.11712130465126686</v>
      </c>
      <c r="C81" s="304">
        <f t="shared" si="11"/>
        <v>0.12196510662378843</v>
      </c>
      <c r="D81" s="304">
        <f t="shared" si="11"/>
        <v>0.12066511208808733</v>
      </c>
      <c r="E81" s="304">
        <f t="shared" si="11"/>
        <v>0.11918894072990696</v>
      </c>
      <c r="F81" s="304">
        <f t="shared" si="11"/>
        <v>6.1902084610829716E-2</v>
      </c>
      <c r="G81" s="304">
        <f t="shared" si="11"/>
        <v>7.0819091361335296E-2</v>
      </c>
      <c r="H81" s="304">
        <f t="shared" si="11"/>
        <v>6.2646741273949272E-2</v>
      </c>
      <c r="I81" s="304">
        <f t="shared" si="11"/>
        <v>5.1296194027774966E-2</v>
      </c>
      <c r="J81" s="304">
        <f t="shared" si="11"/>
        <v>4.2899075016602922E-2</v>
      </c>
      <c r="K81" s="304">
        <f t="shared" si="11"/>
        <v>3.6618105189222608E-2</v>
      </c>
      <c r="L81" s="304">
        <f t="shared" si="11"/>
        <v>2.74718251830459E-2</v>
      </c>
      <c r="M81" s="304">
        <f t="shared" si="11"/>
        <v>7.5638923920369347E-2</v>
      </c>
      <c r="N81" s="304">
        <f t="shared" si="11"/>
        <v>6.6290797680677596E-2</v>
      </c>
      <c r="O81" s="304">
        <f t="shared" si="11"/>
        <v>7.1101980393824787E-2</v>
      </c>
      <c r="P81" s="304">
        <f t="shared" si="11"/>
        <v>7.0653052360676066E-2</v>
      </c>
      <c r="Q81" s="304">
        <f t="shared" si="11"/>
        <v>6.9174428045026964E-2</v>
      </c>
      <c r="R81" s="304">
        <f t="shared" si="11"/>
        <v>7.9733921613409503E-2</v>
      </c>
      <c r="S81" s="304">
        <f t="shared" si="11"/>
        <v>7.1681341684998651E-2</v>
      </c>
      <c r="T81" s="304">
        <f t="shared" si="11"/>
        <v>7.0061090913339785E-2</v>
      </c>
      <c r="U81" s="304">
        <f t="shared" si="11"/>
        <v>5.5383090634352289E-2</v>
      </c>
      <c r="V81" s="304">
        <f t="shared" si="11"/>
        <v>5.5908571825451309E-2</v>
      </c>
      <c r="W81" s="304">
        <f t="shared" si="11"/>
        <v>0.14779229544767411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2.0611422978196459E-2</v>
      </c>
      <c r="C82" s="304">
        <f t="shared" si="12"/>
        <v>2.0076118562462261E-2</v>
      </c>
      <c r="D82" s="304">
        <f t="shared" si="12"/>
        <v>2.0042732651326146E-2</v>
      </c>
      <c r="E82" s="304">
        <f t="shared" si="12"/>
        <v>2.0109755494996551E-2</v>
      </c>
      <c r="F82" s="304">
        <f t="shared" si="12"/>
        <v>2.2894585782351356E-2</v>
      </c>
      <c r="G82" s="304">
        <f t="shared" si="12"/>
        <v>2.2297956314838038E-2</v>
      </c>
      <c r="H82" s="304">
        <f t="shared" si="12"/>
        <v>2.207034599367733E-2</v>
      </c>
      <c r="I82" s="304">
        <f t="shared" si="12"/>
        <v>2.3442439559384975E-2</v>
      </c>
      <c r="J82" s="304">
        <f t="shared" si="12"/>
        <v>2.154761925937709E-2</v>
      </c>
      <c r="K82" s="304">
        <f t="shared" si="12"/>
        <v>2.204397534564578E-2</v>
      </c>
      <c r="L82" s="304">
        <f t="shared" si="12"/>
        <v>2.0056864017988792E-2</v>
      </c>
      <c r="M82" s="304">
        <f t="shared" si="12"/>
        <v>2.5650547387102953E-2</v>
      </c>
      <c r="N82" s="304">
        <f t="shared" si="12"/>
        <v>2.6605825315526861E-2</v>
      </c>
      <c r="O82" s="304">
        <f t="shared" si="12"/>
        <v>2.652191484917775E-2</v>
      </c>
      <c r="P82" s="304">
        <f t="shared" si="12"/>
        <v>2.6408670272097885E-2</v>
      </c>
      <c r="Q82" s="304">
        <f t="shared" si="12"/>
        <v>2.6568568780149234E-2</v>
      </c>
      <c r="R82" s="304">
        <f t="shared" si="12"/>
        <v>2.5988396370254591E-2</v>
      </c>
      <c r="S82" s="304">
        <f t="shared" si="12"/>
        <v>2.6395091862475864E-2</v>
      </c>
      <c r="T82" s="304">
        <f t="shared" si="12"/>
        <v>2.6781271644053826E-2</v>
      </c>
      <c r="U82" s="304">
        <f t="shared" si="12"/>
        <v>2.4428924119523486E-2</v>
      </c>
      <c r="V82" s="304">
        <f t="shared" si="12"/>
        <v>2.6460323528888195E-2</v>
      </c>
      <c r="W82" s="304">
        <f t="shared" si="12"/>
        <v>2.2934879164811999E-2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3.7476008142399139E-2</v>
      </c>
      <c r="C83" s="303">
        <f t="shared" si="13"/>
        <v>4.0108187900428222E-2</v>
      </c>
      <c r="D83" s="303">
        <f t="shared" si="13"/>
        <v>4.0833029103171631E-2</v>
      </c>
      <c r="E83" s="303">
        <f t="shared" si="13"/>
        <v>3.9857918341527222E-2</v>
      </c>
      <c r="F83" s="303">
        <f t="shared" si="13"/>
        <v>2.7604270184774939E-2</v>
      </c>
      <c r="G83" s="303">
        <f t="shared" si="13"/>
        <v>2.9842161722788904E-2</v>
      </c>
      <c r="H83" s="303">
        <f t="shared" si="13"/>
        <v>3.021546680569262E-2</v>
      </c>
      <c r="I83" s="303">
        <f t="shared" si="13"/>
        <v>2.6276647293771913E-2</v>
      </c>
      <c r="J83" s="303">
        <f t="shared" si="13"/>
        <v>3.0966952436127702E-2</v>
      </c>
      <c r="K83" s="303">
        <f t="shared" si="13"/>
        <v>2.9310401183616677E-2</v>
      </c>
      <c r="L83" s="303">
        <f t="shared" si="13"/>
        <v>3.4788404275421708E-2</v>
      </c>
      <c r="M83" s="303">
        <f t="shared" si="13"/>
        <v>1.1449522571599362E-2</v>
      </c>
      <c r="N83" s="303">
        <f t="shared" si="13"/>
        <v>1.1448781118059984E-2</v>
      </c>
      <c r="O83" s="303">
        <f t="shared" si="13"/>
        <v>1.235582142310877E-2</v>
      </c>
      <c r="P83" s="303">
        <f t="shared" si="13"/>
        <v>1.2294648992116772E-2</v>
      </c>
      <c r="Q83" s="303">
        <f t="shared" si="13"/>
        <v>1.2263555821468616E-2</v>
      </c>
      <c r="R83" s="303">
        <f t="shared" si="13"/>
        <v>1.3940780186225235E-2</v>
      </c>
      <c r="S83" s="303">
        <f t="shared" si="13"/>
        <v>1.2099375025648309E-2</v>
      </c>
      <c r="T83" s="303">
        <f t="shared" si="13"/>
        <v>1.112129023535873E-2</v>
      </c>
      <c r="U83" s="303">
        <f t="shared" si="13"/>
        <v>1.8951217808403198E-2</v>
      </c>
      <c r="V83" s="303">
        <f t="shared" si="13"/>
        <v>1.4664379198074708E-2</v>
      </c>
      <c r="W83" s="303">
        <f t="shared" si="13"/>
        <v>1.6324908894577682E-2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1.6741344036970557E-2</v>
      </c>
      <c r="C84" s="304">
        <f t="shared" si="14"/>
        <v>1.8053656661390634E-2</v>
      </c>
      <c r="D84" s="304">
        <f t="shared" si="14"/>
        <v>1.8415264983149215E-2</v>
      </c>
      <c r="E84" s="304">
        <f t="shared" si="14"/>
        <v>1.7944014674491436E-2</v>
      </c>
      <c r="F84" s="304">
        <f t="shared" si="14"/>
        <v>7.5563662397060121E-3</v>
      </c>
      <c r="G84" s="304">
        <f t="shared" si="14"/>
        <v>9.2034232176221795E-3</v>
      </c>
      <c r="H84" s="304">
        <f t="shared" si="14"/>
        <v>8.0252071887001696E-3</v>
      </c>
      <c r="I84" s="304">
        <f t="shared" si="14"/>
        <v>6.1310863552317182E-3</v>
      </c>
      <c r="J84" s="304">
        <f t="shared" si="14"/>
        <v>4.8517310736175233E-3</v>
      </c>
      <c r="K84" s="304">
        <f t="shared" si="14"/>
        <v>3.8326971294714014E-3</v>
      </c>
      <c r="L84" s="304">
        <f t="shared" si="14"/>
        <v>2.2979295267001542E-3</v>
      </c>
      <c r="M84" s="304">
        <f t="shared" si="14"/>
        <v>1.2393958164321412E-3</v>
      </c>
      <c r="N84" s="304">
        <f t="shared" si="14"/>
        <v>1.2194783815977267E-3</v>
      </c>
      <c r="O84" s="304">
        <f t="shared" si="14"/>
        <v>2.0492941421326998E-3</v>
      </c>
      <c r="P84" s="304">
        <f t="shared" si="14"/>
        <v>1.7313286598597509E-3</v>
      </c>
      <c r="Q84" s="304">
        <f t="shared" si="14"/>
        <v>1.8435271277157464E-3</v>
      </c>
      <c r="R84" s="304">
        <f t="shared" si="14"/>
        <v>3.1716803936228089E-3</v>
      </c>
      <c r="S84" s="304">
        <f t="shared" si="14"/>
        <v>1.6898682415463014E-3</v>
      </c>
      <c r="T84" s="304">
        <f t="shared" si="14"/>
        <v>1.5079844226364054E-3</v>
      </c>
      <c r="U84" s="304">
        <f t="shared" si="14"/>
        <v>1.1410933521371891E-3</v>
      </c>
      <c r="V84" s="304">
        <f t="shared" si="14"/>
        <v>1.1856148862407583E-3</v>
      </c>
      <c r="W84" s="304">
        <f t="shared" si="14"/>
        <v>5.8666366810900582E-3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1.8165152619457607E-2</v>
      </c>
      <c r="C85" s="304">
        <f t="shared" si="15"/>
        <v>1.9551753177836691E-2</v>
      </c>
      <c r="D85" s="304">
        <f t="shared" si="15"/>
        <v>1.9919148094709325E-2</v>
      </c>
      <c r="E85" s="304">
        <f t="shared" si="15"/>
        <v>1.9406932276505272E-2</v>
      </c>
      <c r="F85" s="304">
        <f t="shared" si="15"/>
        <v>1.7193763248595416E-2</v>
      </c>
      <c r="G85" s="304">
        <f t="shared" si="15"/>
        <v>1.7858976286650119E-2</v>
      </c>
      <c r="H85" s="304">
        <f t="shared" si="15"/>
        <v>1.9438872311511528E-2</v>
      </c>
      <c r="I85" s="304">
        <f t="shared" si="15"/>
        <v>1.7223122358208325E-2</v>
      </c>
      <c r="J85" s="304">
        <f t="shared" si="15"/>
        <v>2.3428999492197386E-2</v>
      </c>
      <c r="K85" s="304">
        <f t="shared" si="15"/>
        <v>2.2729604230711627E-2</v>
      </c>
      <c r="L85" s="304">
        <f t="shared" si="15"/>
        <v>2.9990097044508827E-2</v>
      </c>
      <c r="M85" s="304">
        <f t="shared" si="15"/>
        <v>7.0124156508768742E-3</v>
      </c>
      <c r="N85" s="304">
        <f t="shared" si="15"/>
        <v>6.9125024449781707E-3</v>
      </c>
      <c r="O85" s="304">
        <f t="shared" si="15"/>
        <v>7.0001876407194763E-3</v>
      </c>
      <c r="P85" s="304">
        <f t="shared" si="15"/>
        <v>7.2710982636905765E-3</v>
      </c>
      <c r="Q85" s="304">
        <f t="shared" si="15"/>
        <v>7.1078729673568694E-3</v>
      </c>
      <c r="R85" s="304">
        <f t="shared" si="15"/>
        <v>7.5292709343049904E-3</v>
      </c>
      <c r="S85" s="304">
        <f t="shared" si="15"/>
        <v>7.1189774603558431E-3</v>
      </c>
      <c r="T85" s="304">
        <f t="shared" si="15"/>
        <v>6.2746336030888514E-3</v>
      </c>
      <c r="U85" s="304">
        <f t="shared" si="15"/>
        <v>1.4764706331499466E-2</v>
      </c>
      <c r="V85" s="304">
        <f t="shared" si="15"/>
        <v>1.018010291897869E-2</v>
      </c>
      <c r="W85" s="304">
        <f t="shared" si="15"/>
        <v>7.5991083650875915E-3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2.5695114859709818E-3</v>
      </c>
      <c r="C86" s="304">
        <f t="shared" si="16"/>
        <v>2.5027780612008905E-3</v>
      </c>
      <c r="D86" s="304">
        <f t="shared" si="16"/>
        <v>2.4986160253130918E-3</v>
      </c>
      <c r="E86" s="304">
        <f t="shared" si="16"/>
        <v>2.50697139053051E-3</v>
      </c>
      <c r="F86" s="304">
        <f t="shared" si="16"/>
        <v>2.8541406964735097E-3</v>
      </c>
      <c r="G86" s="304">
        <f t="shared" si="16"/>
        <v>2.7797622185166066E-3</v>
      </c>
      <c r="H86" s="304">
        <f t="shared" si="16"/>
        <v>2.7513873054809245E-3</v>
      </c>
      <c r="I86" s="304">
        <f t="shared" si="16"/>
        <v>2.922438580331874E-3</v>
      </c>
      <c r="J86" s="304">
        <f t="shared" si="16"/>
        <v>2.686221870312794E-3</v>
      </c>
      <c r="K86" s="304">
        <f t="shared" si="16"/>
        <v>2.7480998234336511E-3</v>
      </c>
      <c r="L86" s="304">
        <f t="shared" si="16"/>
        <v>2.500377704212727E-3</v>
      </c>
      <c r="M86" s="304">
        <f t="shared" si="16"/>
        <v>3.1977111042903461E-3</v>
      </c>
      <c r="N86" s="304">
        <f t="shared" si="16"/>
        <v>3.3168002914840851E-3</v>
      </c>
      <c r="O86" s="304">
        <f t="shared" si="16"/>
        <v>3.3063396402565931E-3</v>
      </c>
      <c r="P86" s="304">
        <f t="shared" si="16"/>
        <v>3.2922220685664464E-3</v>
      </c>
      <c r="Q86" s="304">
        <f t="shared" si="16"/>
        <v>3.3121557263960004E-3</v>
      </c>
      <c r="R86" s="304">
        <f t="shared" si="16"/>
        <v>3.2398288582974346E-3</v>
      </c>
      <c r="S86" s="304">
        <f t="shared" si="16"/>
        <v>3.2905293237461635E-3</v>
      </c>
      <c r="T86" s="304">
        <f t="shared" si="16"/>
        <v>3.3386722096334738E-3</v>
      </c>
      <c r="U86" s="304">
        <f t="shared" si="16"/>
        <v>3.0454181247665467E-3</v>
      </c>
      <c r="V86" s="304">
        <f t="shared" si="16"/>
        <v>3.2986613928552596E-3</v>
      </c>
      <c r="W86" s="304">
        <f t="shared" si="16"/>
        <v>2.85916384840003E-3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4.671475099809895E-2</v>
      </c>
      <c r="C87" s="303">
        <f t="shared" si="17"/>
        <v>4.7008556653195907E-2</v>
      </c>
      <c r="D87" s="303">
        <f t="shared" si="17"/>
        <v>4.7270355366632572E-2</v>
      </c>
      <c r="E87" s="303">
        <f t="shared" si="17"/>
        <v>4.6964874107223671E-2</v>
      </c>
      <c r="F87" s="303">
        <f t="shared" si="17"/>
        <v>4.4289732754306067E-2</v>
      </c>
      <c r="G87" s="303">
        <f t="shared" si="17"/>
        <v>4.4377680809868543E-2</v>
      </c>
      <c r="H87" s="303">
        <f t="shared" si="17"/>
        <v>4.3514277536500175E-2</v>
      </c>
      <c r="I87" s="303">
        <f t="shared" si="17"/>
        <v>4.4355897071181538E-2</v>
      </c>
      <c r="J87" s="303">
        <f t="shared" si="17"/>
        <v>4.131701968108184E-2</v>
      </c>
      <c r="K87" s="303">
        <f t="shared" si="17"/>
        <v>4.136183822850914E-2</v>
      </c>
      <c r="L87" s="303">
        <f t="shared" si="17"/>
        <v>3.8194846313378154E-2</v>
      </c>
      <c r="M87" s="303">
        <f t="shared" si="17"/>
        <v>4.3185157919762622E-2</v>
      </c>
      <c r="N87" s="303">
        <f t="shared" si="17"/>
        <v>4.4706493600596434E-2</v>
      </c>
      <c r="O87" s="303">
        <f t="shared" si="17"/>
        <v>4.5127027850574944E-2</v>
      </c>
      <c r="P87" s="303">
        <f t="shared" si="17"/>
        <v>4.4786391027717538E-2</v>
      </c>
      <c r="Q87" s="303">
        <f t="shared" si="17"/>
        <v>4.5083563277721235E-2</v>
      </c>
      <c r="R87" s="303">
        <f t="shared" si="17"/>
        <v>4.5081095974731526E-2</v>
      </c>
      <c r="S87" s="303">
        <f t="shared" si="17"/>
        <v>4.470421070056587E-2</v>
      </c>
      <c r="T87" s="303">
        <f t="shared" si="17"/>
        <v>4.5087224686131099E-2</v>
      </c>
      <c r="U87" s="303">
        <f t="shared" si="17"/>
        <v>4.2291235540358553E-2</v>
      </c>
      <c r="V87" s="303">
        <f t="shared" si="17"/>
        <v>4.4925469930592321E-2</v>
      </c>
      <c r="W87" s="303">
        <f t="shared" si="17"/>
        <v>4.1773619437261135E-2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1.0813787058255428E-2</v>
      </c>
      <c r="C88" s="304">
        <f t="shared" si="18"/>
        <v>1.1768043347262731E-2</v>
      </c>
      <c r="D88" s="304">
        <f t="shared" si="18"/>
        <v>1.2029925760546969E-2</v>
      </c>
      <c r="E88" s="304">
        <f t="shared" si="18"/>
        <v>1.1691302192985135E-2</v>
      </c>
      <c r="F88" s="304">
        <f t="shared" si="18"/>
        <v>4.8485543934674901E-3</v>
      </c>
      <c r="G88" s="304">
        <f t="shared" si="18"/>
        <v>5.8014233960145207E-3</v>
      </c>
      <c r="H88" s="304">
        <f t="shared" si="18"/>
        <v>5.0739258154997085E-3</v>
      </c>
      <c r="I88" s="304">
        <f t="shared" si="18"/>
        <v>4.0268255980395167E-3</v>
      </c>
      <c r="J88" s="304">
        <f t="shared" si="18"/>
        <v>3.1358495147169852E-3</v>
      </c>
      <c r="K88" s="304">
        <f t="shared" si="18"/>
        <v>2.4824733841566039E-3</v>
      </c>
      <c r="L88" s="304">
        <f t="shared" si="18"/>
        <v>1.4579071417611755E-3</v>
      </c>
      <c r="M88" s="304">
        <f t="shared" si="18"/>
        <v>7.8894559379815311E-4</v>
      </c>
      <c r="N88" s="304">
        <f t="shared" si="18"/>
        <v>7.8419774992929047E-4</v>
      </c>
      <c r="O88" s="304">
        <f t="shared" si="18"/>
        <v>1.3272343168131205E-3</v>
      </c>
      <c r="P88" s="304">
        <f t="shared" si="18"/>
        <v>1.1295988124950494E-3</v>
      </c>
      <c r="Q88" s="304">
        <f t="shared" si="18"/>
        <v>1.1927667447725805E-3</v>
      </c>
      <c r="R88" s="304">
        <f t="shared" si="18"/>
        <v>2.0643562284927506E-3</v>
      </c>
      <c r="S88" s="304">
        <f t="shared" si="18"/>
        <v>1.0915785802769933E-3</v>
      </c>
      <c r="T88" s="304">
        <f t="shared" si="18"/>
        <v>9.7530476281319659E-4</v>
      </c>
      <c r="U88" s="304">
        <f t="shared" si="18"/>
        <v>7.308776073208928E-4</v>
      </c>
      <c r="V88" s="304">
        <f t="shared" si="18"/>
        <v>7.5968454718576626E-4</v>
      </c>
      <c r="W88" s="304">
        <f t="shared" si="18"/>
        <v>3.6714747705421124E-3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2.658171834046603E-3</v>
      </c>
      <c r="C89" s="304">
        <f t="shared" si="19"/>
        <v>2.861078059310491E-3</v>
      </c>
      <c r="D89" s="304">
        <f t="shared" si="19"/>
        <v>2.9148402731746701E-3</v>
      </c>
      <c r="E89" s="304">
        <f t="shared" si="19"/>
        <v>2.8398858982004293E-3</v>
      </c>
      <c r="F89" s="304">
        <f t="shared" si="19"/>
        <v>2.5160249487651493E-3</v>
      </c>
      <c r="G89" s="304">
        <f t="shared" si="19"/>
        <v>2.6133679548185932E-3</v>
      </c>
      <c r="H89" s="304">
        <f t="shared" si="19"/>
        <v>2.8445597979033757E-3</v>
      </c>
      <c r="I89" s="304">
        <f t="shared" si="19"/>
        <v>2.520321172412735E-3</v>
      </c>
      <c r="J89" s="304">
        <f t="shared" si="19"/>
        <v>3.4284493973005098E-3</v>
      </c>
      <c r="K89" s="304">
        <f t="shared" si="19"/>
        <v>3.3261043840824172E-3</v>
      </c>
      <c r="L89" s="304">
        <f t="shared" si="19"/>
        <v>4.3885582980815038E-3</v>
      </c>
      <c r="M89" s="304">
        <f t="shared" si="19"/>
        <v>1.0261518943596448E-3</v>
      </c>
      <c r="N89" s="304">
        <f t="shared" si="19"/>
        <v>1.0115312371412328E-3</v>
      </c>
      <c r="O89" s="304">
        <f t="shared" si="19"/>
        <v>1.0243625258435764E-3</v>
      </c>
      <c r="P89" s="304">
        <f t="shared" si="19"/>
        <v>1.0640058474611681E-3</v>
      </c>
      <c r="Q89" s="304">
        <f t="shared" si="19"/>
        <v>1.0401205053224281E-3</v>
      </c>
      <c r="R89" s="304">
        <f t="shared" si="19"/>
        <v>1.1017851788945156E-3</v>
      </c>
      <c r="S89" s="304">
        <f t="shared" si="19"/>
        <v>1.0417454655492762E-3</v>
      </c>
      <c r="T89" s="304">
        <f t="shared" si="19"/>
        <v>9.1818960523499041E-4</v>
      </c>
      <c r="U89" s="304">
        <f t="shared" si="19"/>
        <v>2.1605723513889912E-3</v>
      </c>
      <c r="V89" s="304">
        <f t="shared" si="19"/>
        <v>1.4896909161081827E-3</v>
      </c>
      <c r="W89" s="304">
        <f t="shared" si="19"/>
        <v>1.1120047402358082E-3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3.324279210579692E-2</v>
      </c>
      <c r="C90" s="304">
        <f t="shared" si="20"/>
        <v>3.2379435246622686E-2</v>
      </c>
      <c r="D90" s="304">
        <f t="shared" si="20"/>
        <v>3.232558933291093E-2</v>
      </c>
      <c r="E90" s="304">
        <f t="shared" si="20"/>
        <v>3.2433686016038112E-2</v>
      </c>
      <c r="F90" s="304">
        <f t="shared" si="20"/>
        <v>3.6925153412073426E-2</v>
      </c>
      <c r="G90" s="304">
        <f t="shared" si="20"/>
        <v>3.5962889459035433E-2</v>
      </c>
      <c r="H90" s="304">
        <f t="shared" si="20"/>
        <v>3.5595791923097093E-2</v>
      </c>
      <c r="I90" s="304">
        <f t="shared" si="20"/>
        <v>3.7808750300729291E-2</v>
      </c>
      <c r="J90" s="304">
        <f t="shared" si="20"/>
        <v>3.4752720769064341E-2</v>
      </c>
      <c r="K90" s="304">
        <f t="shared" si="20"/>
        <v>3.5553260460270124E-2</v>
      </c>
      <c r="L90" s="304">
        <f t="shared" si="20"/>
        <v>3.2348380873535476E-2</v>
      </c>
      <c r="M90" s="304">
        <f t="shared" si="20"/>
        <v>4.1370060431604821E-2</v>
      </c>
      <c r="N90" s="304">
        <f t="shared" si="20"/>
        <v>4.2910764613525915E-2</v>
      </c>
      <c r="O90" s="304">
        <f t="shared" si="20"/>
        <v>4.2775431007918245E-2</v>
      </c>
      <c r="P90" s="304">
        <f t="shared" si="20"/>
        <v>4.2592786367761322E-2</v>
      </c>
      <c r="Q90" s="304">
        <f t="shared" si="20"/>
        <v>4.2850676027626225E-2</v>
      </c>
      <c r="R90" s="304">
        <f t="shared" si="20"/>
        <v>4.1914954567344259E-2</v>
      </c>
      <c r="S90" s="304">
        <f t="shared" si="20"/>
        <v>4.2570886654739605E-2</v>
      </c>
      <c r="T90" s="304">
        <f t="shared" si="20"/>
        <v>4.3193730318082914E-2</v>
      </c>
      <c r="U90" s="304">
        <f t="shared" si="20"/>
        <v>3.9399785581648673E-2</v>
      </c>
      <c r="V90" s="304">
        <f t="shared" si="20"/>
        <v>4.2676094467298371E-2</v>
      </c>
      <c r="W90" s="304">
        <f t="shared" si="20"/>
        <v>3.6990139926483215E-2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1.5565114805794348E-2</v>
      </c>
      <c r="C91" s="303">
        <f t="shared" si="21"/>
        <v>1.2256428750127571E-2</v>
      </c>
      <c r="D91" s="303">
        <f t="shared" si="21"/>
        <v>9.7861410283806242E-3</v>
      </c>
      <c r="E91" s="303">
        <f t="shared" si="21"/>
        <v>1.1423362861948151E-2</v>
      </c>
      <c r="F91" s="303">
        <f t="shared" si="21"/>
        <v>1.3745846381879038E-2</v>
      </c>
      <c r="G91" s="303">
        <f t="shared" si="21"/>
        <v>1.3094920559943331E-2</v>
      </c>
      <c r="H91" s="303">
        <f t="shared" si="21"/>
        <v>1.1701969891283992E-2</v>
      </c>
      <c r="I91" s="303">
        <f t="shared" si="21"/>
        <v>1.0715428585452323E-2</v>
      </c>
      <c r="J91" s="303">
        <f t="shared" si="21"/>
        <v>9.4001245725099034E-3</v>
      </c>
      <c r="K91" s="303">
        <f t="shared" si="21"/>
        <v>8.9522265740264312E-3</v>
      </c>
      <c r="L91" s="303">
        <f t="shared" si="21"/>
        <v>1.1002647830660779E-2</v>
      </c>
      <c r="M91" s="303">
        <f t="shared" si="21"/>
        <v>2.0049253546967381E-2</v>
      </c>
      <c r="N91" s="303">
        <f t="shared" si="21"/>
        <v>1.6230557781676737E-2</v>
      </c>
      <c r="O91" s="303">
        <f t="shared" si="21"/>
        <v>1.7015391465560605E-2</v>
      </c>
      <c r="P91" s="303">
        <f t="shared" si="21"/>
        <v>1.7729157669531485E-2</v>
      </c>
      <c r="Q91" s="303">
        <f t="shared" si="21"/>
        <v>1.4451688617805438E-2</v>
      </c>
      <c r="R91" s="303">
        <f t="shared" si="21"/>
        <v>1.3924936419258833E-2</v>
      </c>
      <c r="S91" s="303">
        <f t="shared" si="21"/>
        <v>1.7096730311230941E-2</v>
      </c>
      <c r="T91" s="303">
        <f t="shared" si="21"/>
        <v>1.369251244115249E-2</v>
      </c>
      <c r="U91" s="303">
        <f t="shared" si="21"/>
        <v>1.0487315222065681E-2</v>
      </c>
      <c r="V91" s="303">
        <f t="shared" si="21"/>
        <v>2.5080965646037015E-3</v>
      </c>
      <c r="W91" s="303">
        <f t="shared" si="21"/>
        <v>7.3649191474775772E-3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0.46861169802993125</v>
      </c>
      <c r="C92" s="237">
        <f t="shared" si="22"/>
        <v>0.45489670503042379</v>
      </c>
      <c r="D92" s="237">
        <f t="shared" si="22"/>
        <v>0.45485024653615336</v>
      </c>
      <c r="E92" s="237">
        <f t="shared" si="22"/>
        <v>0.45895657302040027</v>
      </c>
      <c r="F92" s="237">
        <f t="shared" si="22"/>
        <v>0.52650969831677918</v>
      </c>
      <c r="G92" s="237">
        <f t="shared" si="22"/>
        <v>0.5138086997662944</v>
      </c>
      <c r="H92" s="237">
        <f t="shared" si="22"/>
        <v>0.50780493033473129</v>
      </c>
      <c r="I92" s="237">
        <f t="shared" si="22"/>
        <v>0.53687919916822069</v>
      </c>
      <c r="J92" s="237">
        <f t="shared" si="22"/>
        <v>0.49733759316469445</v>
      </c>
      <c r="K92" s="237">
        <f t="shared" si="22"/>
        <v>0.51028560517257893</v>
      </c>
      <c r="L92" s="237">
        <f t="shared" si="22"/>
        <v>0.46013339312427864</v>
      </c>
      <c r="M92" s="237">
        <f t="shared" si="22"/>
        <v>0.58716990692944215</v>
      </c>
      <c r="N92" s="237">
        <f t="shared" si="22"/>
        <v>0.60078823813545634</v>
      </c>
      <c r="O92" s="237">
        <f t="shared" si="22"/>
        <v>0.5951933843913384</v>
      </c>
      <c r="P92" s="237">
        <f t="shared" si="22"/>
        <v>0.5918035460260731</v>
      </c>
      <c r="Q92" s="237">
        <f t="shared" si="22"/>
        <v>0.59754332033239377</v>
      </c>
      <c r="R92" s="237">
        <f t="shared" si="22"/>
        <v>0.58420209448746585</v>
      </c>
      <c r="S92" s="237">
        <f t="shared" si="22"/>
        <v>0.59279655825516309</v>
      </c>
      <c r="T92" s="237">
        <f t="shared" si="22"/>
        <v>0.60321351464820372</v>
      </c>
      <c r="U92" s="237">
        <f t="shared" si="22"/>
        <v>0.55249436461004986</v>
      </c>
      <c r="V92" s="237">
        <f t="shared" si="22"/>
        <v>0.5943665875376628</v>
      </c>
      <c r="W92" s="237">
        <f t="shared" si="22"/>
        <v>0.52156700693969371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0.37402783051729732</v>
      </c>
      <c r="C96" s="322">
        <f>IF(C$5=0,0,C$5/OIS_fec!C$5)</f>
        <v>0.36882516746098981</v>
      </c>
      <c r="D96" s="322">
        <f>IF(D$5=0,0,D$5/OIS_fec!D$5)</f>
        <v>0.36881615391538408</v>
      </c>
      <c r="E96" s="322">
        <f>IF(E$5=0,0,E$5/OIS_fec!E$5)</f>
        <v>0.37057430891921112</v>
      </c>
      <c r="F96" s="322">
        <f>IF(F$5=0,0,F$5/OIS_fec!F$5)</f>
        <v>0.40631625909176394</v>
      </c>
      <c r="G96" s="322">
        <f>IF(G$5=0,0,G$5/OIS_fec!G$5)</f>
        <v>0.40288316863892487</v>
      </c>
      <c r="H96" s="322">
        <f>IF(H$5=0,0,H$5/OIS_fec!H$5)</f>
        <v>0.40546407712832344</v>
      </c>
      <c r="I96" s="322">
        <f>IF(I$5=0,0,I$5/OIS_fec!I$5)</f>
        <v>0.4100570243619801</v>
      </c>
      <c r="J96" s="322">
        <f>IF(J$5=0,0,J$5/OIS_fec!J$5)</f>
        <v>0.4089842837374224</v>
      </c>
      <c r="K96" s="322">
        <f>IF(K$5=0,0,K$5/OIS_fec!K$5)</f>
        <v>0.41214330624037809</v>
      </c>
      <c r="L96" s="322">
        <f>IF(L$5=0,0,L$5/OIS_fec!L$5)</f>
        <v>0.41302278482280141</v>
      </c>
      <c r="M96" s="322">
        <f>IF(M$5=0,0,M$5/OIS_fec!M$5)</f>
        <v>0.41485579281895391</v>
      </c>
      <c r="N96" s="322">
        <f>IF(N$5=0,0,N$5/OIS_fec!N$5)</f>
        <v>0.41819007285514587</v>
      </c>
      <c r="O96" s="322">
        <f>IF(O$5=0,0,O$5/OIS_fec!O$5)</f>
        <v>0.41495746445675202</v>
      </c>
      <c r="P96" s="322">
        <f>IF(P$5=0,0,P$5/OIS_fec!P$5)</f>
        <v>0.4131801946267174</v>
      </c>
      <c r="Q96" s="322">
        <f>IF(Q$5=0,0,Q$5/OIS_fec!Q$5)</f>
        <v>0.41528716001224614</v>
      </c>
      <c r="R96" s="322">
        <f>IF(R$5=0,0,R$5/OIS_fec!R$5)</f>
        <v>0.4082877157217174</v>
      </c>
      <c r="S96" s="322">
        <f>IF(S$5=0,0,S$5/OIS_fec!S$5)</f>
        <v>0.41431023226145386</v>
      </c>
      <c r="T96" s="322">
        <f>IF(T$5=0,0,T$5/OIS_fec!T$5)</f>
        <v>0.41715990417442994</v>
      </c>
      <c r="U96" s="322">
        <f>IF(U$5=0,0,U$5/OIS_fec!U$5)</f>
        <v>0.41450244690901122</v>
      </c>
      <c r="V96" s="322">
        <f>IF(V$5=0,0,V$5/OIS_fec!V$5)</f>
        <v>0.41899312264029348</v>
      </c>
      <c r="W96" s="322">
        <f>IF(W$5=0,0,W$5/OIS_fec!W$5)</f>
        <v>0.38723198037501633</v>
      </c>
      <c r="DA96" s="95"/>
    </row>
    <row r="97" spans="1:105" ht="12" customHeight="1" x14ac:dyDescent="0.25">
      <c r="A97" s="55" t="s">
        <v>92</v>
      </c>
      <c r="B97" s="332">
        <f>IF(B$6=0,0,B$6/OIS_fec!B$6)</f>
        <v>0.43459687247600232</v>
      </c>
      <c r="C97" s="332">
        <f>IF(C$6=0,0,C$6/OIS_fec!C$6)</f>
        <v>0.43438941450748847</v>
      </c>
      <c r="D97" s="332">
        <f>IF(D$6=0,0,D$6/OIS_fec!D$6)</f>
        <v>0.43420767175438002</v>
      </c>
      <c r="E97" s="332">
        <f>IF(E$6=0,0,E$6/OIS_fec!E$6)</f>
        <v>0.43415391802604147</v>
      </c>
      <c r="F97" s="332">
        <f>IF(F$6=0,0,F$6/OIS_fec!F$6)</f>
        <v>0.43452284448409806</v>
      </c>
      <c r="G97" s="332">
        <f>IF(G$6=0,0,G$6/OIS_fec!G$6)</f>
        <v>0.43428113110144873</v>
      </c>
      <c r="H97" s="332">
        <f>IF(H$6=0,0,H$6/OIS_fec!H$6)</f>
        <v>0.43417284681786666</v>
      </c>
      <c r="I97" s="332">
        <f>IF(I$6=0,0,I$6/OIS_fec!I$6)</f>
        <v>0.43373564517456725</v>
      </c>
      <c r="J97" s="332">
        <f>IF(J$6=0,0,J$6/OIS_fec!J$6)</f>
        <v>0.43387112238470849</v>
      </c>
      <c r="K97" s="332">
        <f>IF(K$6=0,0,K$6/OIS_fec!K$6)</f>
        <v>0.43376209179757858</v>
      </c>
      <c r="L97" s="332">
        <f>IF(L$6=0,0,L$6/OIS_fec!L$6)</f>
        <v>0.43323182964496876</v>
      </c>
      <c r="M97" s="332">
        <f>IF(M$6=0,0,M$6/OIS_fec!M$6)</f>
        <v>0.43315155919814652</v>
      </c>
      <c r="N97" s="332">
        <f>IF(N$6=0,0,N$6/OIS_fec!N$6)</f>
        <v>0.43223006873425107</v>
      </c>
      <c r="O97" s="332">
        <f>IF(O$6=0,0,O$6/OIS_fec!O$6)</f>
        <v>0.43194034397335318</v>
      </c>
      <c r="P97" s="332">
        <f>IF(P$6=0,0,P$6/OIS_fec!P$6)</f>
        <v>0.43176944359241892</v>
      </c>
      <c r="Q97" s="332">
        <f>IF(Q$6=0,0,Q$6/OIS_fec!Q$6)</f>
        <v>0.43166768301933389</v>
      </c>
      <c r="R97" s="332">
        <f>IF(R$6=0,0,R$6/OIS_fec!R$6)</f>
        <v>0.43155150877585463</v>
      </c>
      <c r="S97" s="332">
        <f>IF(S$6=0,0,S$6/OIS_fec!S$6)</f>
        <v>0.43139031561892405</v>
      </c>
      <c r="T97" s="332">
        <f>IF(T$6=0,0,T$6/OIS_fec!T$6)</f>
        <v>0.43154619976514835</v>
      </c>
      <c r="U97" s="332">
        <f>IF(U$6=0,0,U$6/OIS_fec!U$6)</f>
        <v>0.4310915109094442</v>
      </c>
      <c r="V97" s="332">
        <f>IF(V$6=0,0,V$6/OIS_fec!V$6)</f>
        <v>0.43038523573978416</v>
      </c>
      <c r="W97" s="332">
        <f>IF(W$6=0,0,W$6/OIS_fec!W$6)</f>
        <v>0.43056980907513831</v>
      </c>
      <c r="DA97" s="67"/>
    </row>
    <row r="98" spans="1:105" ht="12" customHeight="1" x14ac:dyDescent="0.25">
      <c r="A98" s="202" t="s">
        <v>93</v>
      </c>
      <c r="B98" s="333">
        <f>IF(B$7=0,0,B$7/OIS_fec!B$7)</f>
        <v>0.11104419996183765</v>
      </c>
      <c r="C98" s="333">
        <f>IF(C$7=0,0,C$7/OIS_fec!C$7)</f>
        <v>0.11099990125154544</v>
      </c>
      <c r="D98" s="333">
        <f>IF(D$7=0,0,D$7/OIS_fec!D$7)</f>
        <v>0.11096962347294945</v>
      </c>
      <c r="E98" s="333">
        <f>IF(E$7=0,0,E$7/OIS_fec!E$7)</f>
        <v>0.11097007158112675</v>
      </c>
      <c r="F98" s="333">
        <f>IF(F$7=0,0,F$7/OIS_fec!F$7)</f>
        <v>0.11105179397099735</v>
      </c>
      <c r="G98" s="333">
        <f>IF(G$7=0,0,G$7/OIS_fec!G$7)</f>
        <v>0.11101066373502046</v>
      </c>
      <c r="H98" s="333">
        <f>IF(H$7=0,0,H$7/OIS_fec!H$7)</f>
        <v>0.11098800244112529</v>
      </c>
      <c r="I98" s="333">
        <f>IF(I$7=0,0,I$7/OIS_fec!I$7)</f>
        <v>0.11089924660849522</v>
      </c>
      <c r="J98" s="333">
        <f>IF(J$7=0,0,J$7/OIS_fec!J$7)</f>
        <v>0.11093757327171593</v>
      </c>
      <c r="K98" s="333">
        <f>IF(K$7=0,0,K$7/OIS_fec!K$7)</f>
        <v>0.11092225706796224</v>
      </c>
      <c r="L98" s="333">
        <f>IF(L$7=0,0,L$7/OIS_fec!L$7)</f>
        <v>0.11080919878890162</v>
      </c>
      <c r="M98" s="333">
        <f>IF(M$7=0,0,M$7/OIS_fec!M$7)</f>
        <v>0.11079080402653889</v>
      </c>
      <c r="N98" s="333">
        <f>IF(N$7=0,0,N$7/OIS_fec!N$7)</f>
        <v>0.11060003274725173</v>
      </c>
      <c r="O98" s="333">
        <f>IF(O$7=0,0,O$7/OIS_fec!O$7)</f>
        <v>0.11053768739104573</v>
      </c>
      <c r="P98" s="333">
        <f>IF(P$7=0,0,P$7/OIS_fec!P$7)</f>
        <v>0.11050448300900885</v>
      </c>
      <c r="Q98" s="333">
        <f>IF(Q$7=0,0,Q$7/OIS_fec!Q$7)</f>
        <v>0.11049144928125679</v>
      </c>
      <c r="R98" s="333">
        <f>IF(R$7=0,0,R$7/OIS_fec!R$7)</f>
        <v>0.11046957313797784</v>
      </c>
      <c r="S98" s="333">
        <f>IF(S$7=0,0,S$7/OIS_fec!S$7)</f>
        <v>0.11043891150611461</v>
      </c>
      <c r="T98" s="333">
        <f>IF(T$7=0,0,T$7/OIS_fec!T$7)</f>
        <v>0.11047150272741656</v>
      </c>
      <c r="U98" s="333">
        <f>IF(U$7=0,0,U$7/OIS_fec!U$7)</f>
        <v>0.11039430894667814</v>
      </c>
      <c r="V98" s="333">
        <f>IF(V$7=0,0,V$7/OIS_fec!V$7)</f>
        <v>0.11025631543183893</v>
      </c>
      <c r="W98" s="333">
        <f>IF(W$7=0,0,W$7/OIS_fec!W$7)</f>
        <v>0.11030586780696912</v>
      </c>
      <c r="DA98" s="174"/>
    </row>
    <row r="99" spans="1:105" ht="12" customHeight="1" x14ac:dyDescent="0.25">
      <c r="A99" s="202" t="s">
        <v>94</v>
      </c>
      <c r="B99" s="333">
        <f>IF(B$8=0,0,B$8/OIS_fec!B$8)</f>
        <v>0.60410159094191151</v>
      </c>
      <c r="C99" s="333">
        <f>IF(C$8=0,0,C$8/OIS_fec!C$8)</f>
        <v>0.60389697965841926</v>
      </c>
      <c r="D99" s="333">
        <f>IF(D$8=0,0,D$8/OIS_fec!D$8)</f>
        <v>0.60377398315032837</v>
      </c>
      <c r="E99" s="333">
        <f>IF(E$8=0,0,E$8/OIS_fec!E$8)</f>
        <v>0.60379981466975197</v>
      </c>
      <c r="F99" s="333">
        <f>IF(F$8=0,0,F$8/OIS_fec!F$8)</f>
        <v>0.60418385186202761</v>
      </c>
      <c r="G99" s="333">
        <f>IF(G$8=0,0,G$8/OIS_fec!G$8)</f>
        <v>0.60401490656723944</v>
      </c>
      <c r="H99" s="333">
        <f>IF(H$8=0,0,H$8/OIS_fec!H$8)</f>
        <v>0.60391092725022799</v>
      </c>
      <c r="I99" s="333">
        <f>IF(I$8=0,0,I$8/OIS_fec!I$8)</f>
        <v>0.60350953308788402</v>
      </c>
      <c r="J99" s="333">
        <f>IF(J$8=0,0,J$8/OIS_fec!J$8)</f>
        <v>0.60370617822507244</v>
      </c>
      <c r="K99" s="333">
        <f>IF(K$8=0,0,K$8/OIS_fec!K$8)</f>
        <v>0.60365171985137123</v>
      </c>
      <c r="L99" s="333">
        <f>IF(L$8=0,0,L$8/OIS_fec!L$8)</f>
        <v>0.60312847714707019</v>
      </c>
      <c r="M99" s="333">
        <f>IF(M$8=0,0,M$8/OIS_fec!M$8)</f>
        <v>0.60304081252758224</v>
      </c>
      <c r="N99" s="333">
        <f>IF(N$8=0,0,N$8/OIS_fec!N$8)</f>
        <v>0.60217112456178967</v>
      </c>
      <c r="O99" s="333">
        <f>IF(O$8=0,0,O$8/OIS_fec!O$8)</f>
        <v>0.60188255167734606</v>
      </c>
      <c r="P99" s="333">
        <f>IF(P$8=0,0,P$8/OIS_fec!P$8)</f>
        <v>0.60173579711631098</v>
      </c>
      <c r="Q99" s="333">
        <f>IF(Q$8=0,0,Q$8/OIS_fec!Q$8)</f>
        <v>0.6016924952839019</v>
      </c>
      <c r="R99" s="333">
        <f>IF(R$8=0,0,R$8/OIS_fec!R$8)</f>
        <v>0.60159727007202934</v>
      </c>
      <c r="S99" s="333">
        <f>IF(S$8=0,0,S$8/OIS_fec!S$8)</f>
        <v>0.60146312810118208</v>
      </c>
      <c r="T99" s="333">
        <f>IF(T$8=0,0,T$8/OIS_fec!T$8)</f>
        <v>0.60161213041545136</v>
      </c>
      <c r="U99" s="333">
        <f>IF(U$8=0,0,U$8/OIS_fec!U$8)</f>
        <v>0.60129480436376936</v>
      </c>
      <c r="V99" s="333">
        <f>IF(V$8=0,0,V$8/OIS_fec!V$8)</f>
        <v>0.60068296659848242</v>
      </c>
      <c r="W99" s="333">
        <f>IF(W$8=0,0,W$8/OIS_fec!W$8)</f>
        <v>0.60093179534347896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0.43173013107729064</v>
      </c>
      <c r="C100" s="333">
        <f>IF(C$9=0,0,C$9/OIS_fec!C$9)</f>
        <v>0.43151881244710916</v>
      </c>
      <c r="D100" s="333">
        <f>IF(D$9=0,0,D$9/OIS_fec!D$9)</f>
        <v>0.43132200247012314</v>
      </c>
      <c r="E100" s="333">
        <f>IF(E$9=0,0,E$9/OIS_fec!E$9)</f>
        <v>0.43125100558942842</v>
      </c>
      <c r="F100" s="333">
        <f>IF(F$9=0,0,F$9/OIS_fec!F$9)</f>
        <v>0.43162311752351507</v>
      </c>
      <c r="G100" s="333">
        <f>IF(G$9=0,0,G$9/OIS_fec!G$9)</f>
        <v>0.431362694523934</v>
      </c>
      <c r="H100" s="333">
        <f>IF(H$9=0,0,H$9/OIS_fec!H$9)</f>
        <v>0.43125166132646547</v>
      </c>
      <c r="I100" s="333">
        <f>IF(I$9=0,0,I$9/OIS_fec!I$9)</f>
        <v>0.43079977293584248</v>
      </c>
      <c r="J100" s="333">
        <f>IF(J$9=0,0,J$9/OIS_fec!J$9)</f>
        <v>0.43092538857585183</v>
      </c>
      <c r="K100" s="333">
        <f>IF(K$9=0,0,K$9/OIS_fec!K$9)</f>
        <v>0.43080367153166188</v>
      </c>
      <c r="L100" s="333">
        <f>IF(L$9=0,0,L$9/OIS_fec!L$9)</f>
        <v>0.43026267054556272</v>
      </c>
      <c r="M100" s="333">
        <f>IF(M$9=0,0,M$9/OIS_fec!M$9)</f>
        <v>0.4301825200463304</v>
      </c>
      <c r="N100" s="333">
        <f>IF(N$9=0,0,N$9/OIS_fec!N$9)</f>
        <v>0.42923548738136602</v>
      </c>
      <c r="O100" s="333">
        <f>IF(O$9=0,0,O$9/OIS_fec!O$9)</f>
        <v>0.42894119660885627</v>
      </c>
      <c r="P100" s="333">
        <f>IF(P$9=0,0,P$9/OIS_fec!P$9)</f>
        <v>0.4287626688597172</v>
      </c>
      <c r="Q100" s="333">
        <f>IF(Q$9=0,0,Q$9/OIS_fec!Q$9)</f>
        <v>0.42864696469712998</v>
      </c>
      <c r="R100" s="333">
        <f>IF(R$9=0,0,R$9/OIS_fec!R$9)</f>
        <v>0.4285246275587053</v>
      </c>
      <c r="S100" s="333">
        <f>IF(S$9=0,0,S$9/OIS_fec!S$9)</f>
        <v>0.42835531380483038</v>
      </c>
      <c r="T100" s="333">
        <f>IF(T$9=0,0,T$9/OIS_fec!T$9)</f>
        <v>0.42851497224779656</v>
      </c>
      <c r="U100" s="333">
        <f>IF(U$9=0,0,U$9/OIS_fec!U$9)</f>
        <v>0.42802452347748476</v>
      </c>
      <c r="V100" s="333">
        <f>IF(V$9=0,0,V$9/OIS_fec!V$9)</f>
        <v>0.42728764980931866</v>
      </c>
      <c r="W100" s="333">
        <f>IF(W$9=0,0,W$9/OIS_fec!W$9)</f>
        <v>0.42746172514934799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0.71155468591449567</v>
      </c>
      <c r="C101" s="334">
        <f>IF(C$10=0,0,C$10/OIS_fec!C$10)</f>
        <v>0.70505321528212661</v>
      </c>
      <c r="D101" s="334">
        <f>IF(D$10=0,0,D$10/OIS_fec!D$10)</f>
        <v>0.7036868679186119</v>
      </c>
      <c r="E101" s="334">
        <f>IF(E$10=0,0,E$10/OIS_fec!E$10)</f>
        <v>0.70563069798547162</v>
      </c>
      <c r="F101" s="334">
        <f>IF(F$10=0,0,F$10/OIS_fec!F$10)</f>
        <v>0.75371027384799927</v>
      </c>
      <c r="G101" s="334">
        <f>IF(G$10=0,0,G$10/OIS_fec!G$10)</f>
        <v>0.7499095494029161</v>
      </c>
      <c r="H101" s="334">
        <f>IF(H$10=0,0,H$10/OIS_fec!H$10)</f>
        <v>0.75232592437540335</v>
      </c>
      <c r="I101" s="334">
        <f>IF(I$10=0,0,I$10/OIS_fec!I$10)</f>
        <v>0.75417723381616708</v>
      </c>
      <c r="J101" s="334">
        <f>IF(J$10=0,0,J$10/OIS_fec!J$10)</f>
        <v>0.75453769169370066</v>
      </c>
      <c r="K101" s="334">
        <f>IF(K$10=0,0,K$10/OIS_fec!K$10)</f>
        <v>0.75465460740064461</v>
      </c>
      <c r="L101" s="334">
        <f>IF(L$10=0,0,L$10/OIS_fec!L$10)</f>
        <v>0.74414347314281937</v>
      </c>
      <c r="M101" s="334">
        <f>IF(M$10=0,0,M$10/OIS_fec!M$10)</f>
        <v>0.73613220313447969</v>
      </c>
      <c r="N101" s="334">
        <f>IF(N$10=0,0,N$10/OIS_fec!N$10)</f>
        <v>0.73576969829159033</v>
      </c>
      <c r="O101" s="334">
        <f>IF(O$10=0,0,O$10/OIS_fec!O$10)</f>
        <v>0.73284305882696599</v>
      </c>
      <c r="P101" s="334">
        <f>IF(P$10=0,0,P$10/OIS_fec!P$10)</f>
        <v>0.73174239327975255</v>
      </c>
      <c r="Q101" s="334">
        <f>IF(Q$10=0,0,Q$10/OIS_fec!Q$10)</f>
        <v>0.73218627293972771</v>
      </c>
      <c r="R101" s="334">
        <f>IF(R$10=0,0,R$10/OIS_fec!R$10)</f>
        <v>0.73053581858547756</v>
      </c>
      <c r="S101" s="334">
        <f>IF(S$10=0,0,S$10/OIS_fec!S$10)</f>
        <v>0.73000071563142388</v>
      </c>
      <c r="T101" s="334">
        <f>IF(T$10=0,0,T$10/OIS_fec!T$10)</f>
        <v>0.73189553603606061</v>
      </c>
      <c r="U101" s="334">
        <f>IF(U$10=0,0,U$10/OIS_fec!U$10)</f>
        <v>0.73431846543570667</v>
      </c>
      <c r="V101" s="334">
        <f>IF(V$10=0,0,V$10/OIS_fec!V$10)</f>
        <v>0.73539749049397496</v>
      </c>
      <c r="W101" s="334">
        <f>IF(W$10=0,0,W$10/OIS_fec!W$10)</f>
        <v>0.7141208936114436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0.35235521510806833</v>
      </c>
      <c r="C102" s="350">
        <f>IF(C$16=0,0,C$16/OIS_fec!C$16)</f>
        <v>0.34833566867831972</v>
      </c>
      <c r="D102" s="350">
        <f>IF(D$16=0,0,D$16/OIS_fec!D$16)</f>
        <v>0.34764749805500694</v>
      </c>
      <c r="E102" s="350">
        <f>IF(E$16=0,0,E$16/OIS_fec!E$16)</f>
        <v>0.34902886134958072</v>
      </c>
      <c r="F102" s="350">
        <f>IF(F$16=0,0,F$16/OIS_fec!F$16)</f>
        <v>0.3835640050680893</v>
      </c>
      <c r="G102" s="350">
        <f>IF(G$16=0,0,G$16/OIS_fec!G$16)</f>
        <v>0.38389440814768666</v>
      </c>
      <c r="H102" s="350">
        <f>IF(H$16=0,0,H$16/OIS_fec!H$16)</f>
        <v>0.38782220680275847</v>
      </c>
      <c r="I102" s="350">
        <f>IF(I$16=0,0,I$16/OIS_fec!I$16)</f>
        <v>0.38545900342560085</v>
      </c>
      <c r="J102" s="350">
        <f>IF(J$16=0,0,J$16/OIS_fec!J$16)</f>
        <v>0.38942151912629669</v>
      </c>
      <c r="K102" s="350">
        <f>IF(K$16=0,0,K$16/OIS_fec!K$16)</f>
        <v>0.38600183170182523</v>
      </c>
      <c r="L102" s="350">
        <f>IF(L$16=0,0,L$16/OIS_fec!L$16)</f>
        <v>0.39570494810150242</v>
      </c>
      <c r="M102" s="350">
        <f>IF(M$16=0,0,M$16/OIS_fec!M$16)</f>
        <v>0.3821028969560632</v>
      </c>
      <c r="N102" s="350">
        <f>IF(N$16=0,0,N$16/OIS_fec!N$16)</f>
        <v>0.37990583381971016</v>
      </c>
      <c r="O102" s="350">
        <f>IF(O$16=0,0,O$16/OIS_fec!O$16)</f>
        <v>0.3783999844969122</v>
      </c>
      <c r="P102" s="350">
        <f>IF(P$16=0,0,P$16/OIS_fec!P$16)</f>
        <v>0.36667362765275124</v>
      </c>
      <c r="Q102" s="350">
        <f>IF(Q$16=0,0,Q$16/OIS_fec!Q$16)</f>
        <v>0.37073725573200395</v>
      </c>
      <c r="R102" s="350">
        <f>IF(R$16=0,0,R$16/OIS_fec!R$16)</f>
        <v>0.36583469048423106</v>
      </c>
      <c r="S102" s="350">
        <f>IF(S$16=0,0,S$16/OIS_fec!S$16)</f>
        <v>0.37400182862161679</v>
      </c>
      <c r="T102" s="350">
        <f>IF(T$16=0,0,T$16/OIS_fec!T$16)</f>
        <v>0.37683949466664407</v>
      </c>
      <c r="U102" s="350">
        <f>IF(U$16=0,0,U$16/OIS_fec!U$16)</f>
        <v>0.38301418230113377</v>
      </c>
      <c r="V102" s="350">
        <f>IF(V$16=0,0,V$16/OIS_fec!V$16)</f>
        <v>0.37481817877840257</v>
      </c>
      <c r="W102" s="350">
        <f>IF(W$16=0,0,W$16/OIS_fec!W$16)</f>
        <v>0.37860855057589765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0.22801017093392456</v>
      </c>
      <c r="C103" s="350">
        <f>IF(C$27=0,0,C$27/OIS_fec!C$27)</f>
        <v>0.22512728638424048</v>
      </c>
      <c r="D103" s="350">
        <f>IF(D$27=0,0,D$27/OIS_fec!D$27)</f>
        <v>0.22490997363164758</v>
      </c>
      <c r="E103" s="350">
        <f>IF(E$27=0,0,E$27/OIS_fec!E$27)</f>
        <v>0.2259045497286353</v>
      </c>
      <c r="F103" s="350">
        <f>IF(F$27=0,0,F$27/OIS_fec!F$27)</f>
        <v>0.23765888592295159</v>
      </c>
      <c r="G103" s="350">
        <f>IF(G$27=0,0,G$27/OIS_fec!G$27)</f>
        <v>0.2393742711632815</v>
      </c>
      <c r="H103" s="350">
        <f>IF(H$27=0,0,H$27/OIS_fec!H$27)</f>
        <v>0.24000523151698536</v>
      </c>
      <c r="I103" s="350">
        <f>IF(I$27=0,0,I$27/OIS_fec!I$27)</f>
        <v>0.23408119457287088</v>
      </c>
      <c r="J103" s="350">
        <f>IF(J$27=0,0,J$27/OIS_fec!J$27)</f>
        <v>0.23540935328302187</v>
      </c>
      <c r="K103" s="350">
        <f>IF(K$27=0,0,K$27/OIS_fec!K$27)</f>
        <v>0.23919560409518442</v>
      </c>
      <c r="L103" s="350">
        <f>IF(L$27=0,0,L$27/OIS_fec!L$27)</f>
        <v>0.25001813629512315</v>
      </c>
      <c r="M103" s="350">
        <f>IF(M$27=0,0,M$27/OIS_fec!M$27)</f>
        <v>0.24882698203764178</v>
      </c>
      <c r="N103" s="350">
        <f>IF(N$27=0,0,N$27/OIS_fec!N$27)</f>
        <v>0.24887845749781529</v>
      </c>
      <c r="O103" s="350">
        <f>IF(O$27=0,0,O$27/OIS_fec!O$27)</f>
        <v>0.2458001596012041</v>
      </c>
      <c r="P103" s="350">
        <f>IF(P$27=0,0,P$27/OIS_fec!P$27)</f>
        <v>0.2466687819234234</v>
      </c>
      <c r="Q103" s="350">
        <f>IF(Q$27=0,0,Q$27/OIS_fec!Q$27)</f>
        <v>0.24689907347875287</v>
      </c>
      <c r="R103" s="350">
        <f>IF(R$27=0,0,R$27/OIS_fec!R$27)</f>
        <v>0.2405726884581407</v>
      </c>
      <c r="S103" s="350">
        <f>IF(S$27=0,0,S$27/OIS_fec!S$27)</f>
        <v>0.24686956986180403</v>
      </c>
      <c r="T103" s="350">
        <f>IF(T$27=0,0,T$27/OIS_fec!T$27)</f>
        <v>0.24743957801644806</v>
      </c>
      <c r="U103" s="350">
        <f>IF(U$27=0,0,U$27/OIS_fec!U$27)</f>
        <v>0.24953328098750432</v>
      </c>
      <c r="V103" s="350">
        <f>IF(V$27=0,0,V$27/OIS_fec!V$27)</f>
        <v>0.25011375271685593</v>
      </c>
      <c r="W103" s="350">
        <f>IF(W$27=0,0,W$27/OIS_fec!W$27)</f>
        <v>0.24034777915237979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0.2295210635493366</v>
      </c>
      <c r="C104" s="350">
        <f>IF(C$35=0,0,C$35/OIS_fec!C$35)</f>
        <v>0.22638223628784468</v>
      </c>
      <c r="D104" s="350">
        <f>IF(D$35=0,0,D$35/OIS_fec!D$35)</f>
        <v>0.22570877990652954</v>
      </c>
      <c r="E104" s="350">
        <f>IF(E$35=0,0,E$35/OIS_fec!E$35)</f>
        <v>0.22664823232830833</v>
      </c>
      <c r="F104" s="350">
        <f>IF(F$35=0,0,F$35/OIS_fec!F$35)</f>
        <v>0.23591998657587712</v>
      </c>
      <c r="G104" s="350">
        <f>IF(G$35=0,0,G$35/OIS_fec!G$35)</f>
        <v>0.23840284473229439</v>
      </c>
      <c r="H104" s="350">
        <f>IF(H$35=0,0,H$35/OIS_fec!H$35)</f>
        <v>0.2371684444191535</v>
      </c>
      <c r="I104" s="350">
        <f>IF(I$35=0,0,I$35/OIS_fec!I$35)</f>
        <v>0.23254261639732304</v>
      </c>
      <c r="J104" s="350">
        <f>IF(J$35=0,0,J$35/OIS_fec!J$35)</f>
        <v>0.23019922147815911</v>
      </c>
      <c r="K104" s="350">
        <f>IF(K$35=0,0,K$35/OIS_fec!K$35)</f>
        <v>0.22890177437913661</v>
      </c>
      <c r="L104" s="350">
        <f>IF(L$35=0,0,L$35/OIS_fec!L$35)</f>
        <v>0.23137335356440636</v>
      </c>
      <c r="M104" s="350">
        <f>IF(M$35=0,0,M$35/OIS_fec!M$35)</f>
        <v>0.24342177848273974</v>
      </c>
      <c r="N104" s="350">
        <f>IF(N$35=0,0,N$35/OIS_fec!N$35)</f>
        <v>0.24384076291491649</v>
      </c>
      <c r="O104" s="350">
        <f>IF(O$35=0,0,O$35/OIS_fec!O$35)</f>
        <v>0.24203441518638463</v>
      </c>
      <c r="P104" s="350">
        <f>IF(P$35=0,0,P$35/OIS_fec!P$35)</f>
        <v>0.23369911313570299</v>
      </c>
      <c r="Q104" s="350">
        <f>IF(Q$35=0,0,Q$35/OIS_fec!Q$35)</f>
        <v>0.23771450834592839</v>
      </c>
      <c r="R104" s="350">
        <f>IF(R$35=0,0,R$35/OIS_fec!R$35)</f>
        <v>0.23232749840329234</v>
      </c>
      <c r="S104" s="350">
        <f>IF(S$35=0,0,S$35/OIS_fec!S$35)</f>
        <v>0.23980278603566402</v>
      </c>
      <c r="T104" s="350">
        <f>IF(T$35=0,0,T$35/OIS_fec!T$35)</f>
        <v>0.24431673620113911</v>
      </c>
      <c r="U104" s="350">
        <f>IF(U$35=0,0,U$35/OIS_fec!U$35)</f>
        <v>0.23173864690092358</v>
      </c>
      <c r="V104" s="350">
        <f>IF(V$35=0,0,V$35/OIS_fec!V$35)</f>
        <v>0.23370384894366406</v>
      </c>
      <c r="W104" s="350">
        <f>IF(W$35=0,0,W$35/OIS_fec!W$35)</f>
        <v>0.24736007335407426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0.58499667790284104</v>
      </c>
      <c r="C105" s="350">
        <f>IF(C$54=0,0,C$54/OIS_fec!C$54)</f>
        <v>0.57755030728473744</v>
      </c>
      <c r="D105" s="350">
        <f>IF(D$54=0,0,D$54/OIS_fec!D$54)</f>
        <v>0.57596136609774173</v>
      </c>
      <c r="E105" s="350">
        <f>IF(E$54=0,0,E$54/OIS_fec!E$54)</f>
        <v>0.57816487737553468</v>
      </c>
      <c r="F105" s="350">
        <f>IF(F$54=0,0,F$54/OIS_fec!F$54)</f>
        <v>0.6266229538384871</v>
      </c>
      <c r="G105" s="350">
        <f>IF(G$54=0,0,G$54/OIS_fec!G$54)</f>
        <v>0.61905216680367159</v>
      </c>
      <c r="H105" s="350">
        <f>IF(H$54=0,0,H$54/OIS_fec!H$54)</f>
        <v>0.62176354471517603</v>
      </c>
      <c r="I105" s="350">
        <f>IF(I$54=0,0,I$54/OIS_fec!I$54)</f>
        <v>0.63298049241369703</v>
      </c>
      <c r="J105" s="350">
        <f>IF(J$54=0,0,J$54/OIS_fec!J$54)</f>
        <v>0.62935796175092784</v>
      </c>
      <c r="K105" s="350">
        <f>IF(K$54=0,0,K$54/OIS_fec!K$54)</f>
        <v>0.63505611283209373</v>
      </c>
      <c r="L105" s="350">
        <f>IF(L$54=0,0,L$54/OIS_fec!L$54)</f>
        <v>0.63254042957846845</v>
      </c>
      <c r="M105" s="350">
        <f>IF(M$54=0,0,M$54/OIS_fec!M$54)</f>
        <v>0.67131169306338501</v>
      </c>
      <c r="N105" s="350">
        <f>IF(N$54=0,0,N$54/OIS_fec!N$54)</f>
        <v>0.67197814615077311</v>
      </c>
      <c r="O105" s="350">
        <f>IF(O$54=0,0,O$54/OIS_fec!O$54)</f>
        <v>0.66736985230117751</v>
      </c>
      <c r="P105" s="350">
        <f>IF(P$54=0,0,P$54/OIS_fec!P$54)</f>
        <v>0.66724120075832904</v>
      </c>
      <c r="Q105" s="350">
        <f>IF(Q$54=0,0,Q$54/OIS_fec!Q$54)</f>
        <v>0.66761478587998813</v>
      </c>
      <c r="R105" s="350">
        <f>IF(R$54=0,0,R$54/OIS_fec!R$54)</f>
        <v>0.65945279163983728</v>
      </c>
      <c r="S105" s="350">
        <f>IF(S$54=0,0,S$54/OIS_fec!S$54)</f>
        <v>0.66858577508773898</v>
      </c>
      <c r="T105" s="350">
        <f>IF(T$54=0,0,T$54/OIS_fec!T$54)</f>
        <v>0.67118404345675697</v>
      </c>
      <c r="U105" s="350">
        <f>IF(U$54=0,0,U$54/OIS_fec!U$54)</f>
        <v>0.66063856632457563</v>
      </c>
      <c r="V105" s="350">
        <f>IF(V$54=0,0,V$54/OIS_fec!V$54)</f>
        <v>0.66717676604483123</v>
      </c>
      <c r="W105" s="350">
        <f>IF(W$54=0,0,W$54/OIS_fec!W$54)</f>
        <v>0.64471574395424658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0.32486458564624449</v>
      </c>
      <c r="C106" s="350">
        <f>IF(C$68=0,0,C$68/OIS_fec!C$68)</f>
        <v>0.32638514223040344</v>
      </c>
      <c r="D106" s="350">
        <f>IF(D$68=0,0,D$68/OIS_fec!D$68)</f>
        <v>0.32907518068404645</v>
      </c>
      <c r="E106" s="350">
        <f>IF(E$68=0,0,E$68/OIS_fec!E$68)</f>
        <v>0.32880627531897716</v>
      </c>
      <c r="F106" s="350">
        <f>IF(F$68=0,0,F$68/OIS_fec!F$68)</f>
        <v>0.32874656465161334</v>
      </c>
      <c r="G106" s="350">
        <f>IF(G$68=0,0,G$68/OIS_fec!G$68)</f>
        <v>0.32904983861997988</v>
      </c>
      <c r="H106" s="350">
        <f>IF(H$68=0,0,H$68/OIS_fec!H$68)</f>
        <v>0.33033141287367934</v>
      </c>
      <c r="I106" s="350">
        <f>IF(I$68=0,0,I$68/OIS_fec!I$68)</f>
        <v>0.33015812593899746</v>
      </c>
      <c r="J106" s="350">
        <f>IF(J$68=0,0,J$68/OIS_fec!J$68)</f>
        <v>0.33205594412968398</v>
      </c>
      <c r="K106" s="350">
        <f>IF(K$68=0,0,K$68/OIS_fec!K$68)</f>
        <v>0.33113338074231297</v>
      </c>
      <c r="L106" s="350">
        <f>IF(L$68=0,0,L$68/OIS_fec!L$68)</f>
        <v>0.33096477743766789</v>
      </c>
      <c r="M106" s="350">
        <f>IF(M$68=0,0,M$68/OIS_fec!M$68)</f>
        <v>0.32591379133187837</v>
      </c>
      <c r="N106" s="350">
        <f>IF(N$68=0,0,N$68/OIS_fec!N$68)</f>
        <v>0.3247895948647333</v>
      </c>
      <c r="O106" s="350">
        <f>IF(O$68=0,0,O$68/OIS_fec!O$68)</f>
        <v>0.32497362789119172</v>
      </c>
      <c r="P106" s="350">
        <f>IF(P$68=0,0,P$68/OIS_fec!P$68)</f>
        <v>0.32610795039428536</v>
      </c>
      <c r="Q106" s="350">
        <f>IF(Q$68=0,0,Q$68/OIS_fec!Q$68)</f>
        <v>0.32885468655489547</v>
      </c>
      <c r="R106" s="350">
        <f>IF(R$68=0,0,R$68/OIS_fec!R$68)</f>
        <v>0.32934981792205842</v>
      </c>
      <c r="S106" s="350">
        <f>IF(S$68=0,0,S$68/OIS_fec!S$68)</f>
        <v>0.32511064644745202</v>
      </c>
      <c r="T106" s="350">
        <f>IF(T$68=0,0,T$68/OIS_fec!T$68)</f>
        <v>0.32968982971397442</v>
      </c>
      <c r="U106" s="350">
        <f>IF(U$68=0,0,U$68/OIS_fec!U$68)</f>
        <v>0.32994023498333669</v>
      </c>
      <c r="V106" s="350">
        <f>IF(V$68=0,0,V$68/OIS_fec!V$68)</f>
        <v>0.32166867752063161</v>
      </c>
      <c r="W106" s="350">
        <f>IF(W$68=0,0,W$68/OIS_fec!W$68)</f>
        <v>0.3252223719115746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0.45108063470542475</v>
      </c>
      <c r="C107" s="335">
        <f>IF(C$69=0,0,C$69/OIS_fec!C$69)</f>
        <v>0.45098010896429658</v>
      </c>
      <c r="D107" s="335">
        <f>IF(D$69=0,0,D$69/OIS_fec!D$69)</f>
        <v>0.4509302441259776</v>
      </c>
      <c r="E107" s="335">
        <f>IF(E$69=0,0,E$69/OIS_fec!E$69)</f>
        <v>0.45095794611407958</v>
      </c>
      <c r="F107" s="335">
        <f>IF(F$69=0,0,F$69/OIS_fec!F$69)</f>
        <v>0.45115119584045726</v>
      </c>
      <c r="G107" s="335">
        <f>IF(G$69=0,0,G$69/OIS_fec!G$69)</f>
        <v>0.45108156969372776</v>
      </c>
      <c r="H107" s="335">
        <f>IF(H$69=0,0,H$69/OIS_fec!H$69)</f>
        <v>0.45103078309241779</v>
      </c>
      <c r="I107" s="335">
        <f>IF(I$69=0,0,I$69/OIS_fec!I$69)</f>
        <v>0.45083862104630845</v>
      </c>
      <c r="J107" s="335">
        <f>IF(J$69=0,0,J$69/OIS_fec!J$69)</f>
        <v>0.45094817086940825</v>
      </c>
      <c r="K107" s="335">
        <f>IF(K$69=0,0,K$69/OIS_fec!K$69)</f>
        <v>0.45093196268136709</v>
      </c>
      <c r="L107" s="335">
        <f>IF(L$69=0,0,L$69/OIS_fec!L$69)</f>
        <v>0.45067339736141182</v>
      </c>
      <c r="M107" s="335">
        <f>IF(M$69=0,0,M$69/OIS_fec!M$69)</f>
        <v>0.45062849987826814</v>
      </c>
      <c r="N107" s="335">
        <f>IF(N$69=0,0,N$69/OIS_fec!N$69)</f>
        <v>0.45020817880537445</v>
      </c>
      <c r="O107" s="335">
        <f>IF(O$69=0,0,O$69/OIS_fec!O$69)</f>
        <v>0.45006622040420041</v>
      </c>
      <c r="P107" s="335">
        <f>IF(P$69=0,0,P$69/OIS_fec!P$69)</f>
        <v>0.44999833123543181</v>
      </c>
      <c r="Q107" s="335">
        <f>IF(Q$69=0,0,Q$69/OIS_fec!Q$69)</f>
        <v>0.44998748885030138</v>
      </c>
      <c r="R107" s="335">
        <f>IF(R$69=0,0,R$69/OIS_fec!R$69)</f>
        <v>0.44994436774896429</v>
      </c>
      <c r="S107" s="335">
        <f>IF(S$69=0,0,S$69/OIS_fec!S$69)</f>
        <v>0.44988318473072597</v>
      </c>
      <c r="T107" s="335">
        <f>IF(T$69=0,0,T$69/OIS_fec!T$69)</f>
        <v>0.44995533628550527</v>
      </c>
      <c r="U107" s="335">
        <f>IF(U$69=0,0,U$69/OIS_fec!U$69)</f>
        <v>0.44982396816353898</v>
      </c>
      <c r="V107" s="335">
        <f>IF(V$69=0,0,V$69/OIS_fec!V$69)</f>
        <v>0.44953950433007339</v>
      </c>
      <c r="W107" s="335">
        <f>IF(W$69=0,0,W$69/OIS_fec!W$69)</f>
        <v>0.44967421201292068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IT: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4093.967119669388</v>
      </c>
      <c r="C5" s="225">
        <v>4562.930018123735</v>
      </c>
      <c r="D5" s="225">
        <v>4748.8015307524774</v>
      </c>
      <c r="E5" s="225">
        <v>4737.6313955661899</v>
      </c>
      <c r="F5" s="225">
        <v>1632.675360567843</v>
      </c>
      <c r="G5" s="225">
        <v>1807.183235744908</v>
      </c>
      <c r="H5" s="225">
        <v>1631.176702803808</v>
      </c>
      <c r="I5" s="225">
        <v>1540.8631411143699</v>
      </c>
      <c r="J5" s="225">
        <v>1342.776200188438</v>
      </c>
      <c r="K5" s="225">
        <v>1106.4844540524989</v>
      </c>
      <c r="L5" s="225">
        <v>619.50962120808663</v>
      </c>
      <c r="M5" s="225">
        <v>1097.0442583730101</v>
      </c>
      <c r="N5" s="225">
        <v>923.97135480383508</v>
      </c>
      <c r="O5" s="225">
        <v>1000.293909364917</v>
      </c>
      <c r="P5" s="225">
        <v>1030.117507430238</v>
      </c>
      <c r="Q5" s="225">
        <v>1010.429508224538</v>
      </c>
      <c r="R5" s="225">
        <v>1323.3959066466659</v>
      </c>
      <c r="S5" s="225">
        <v>1114.839790926103</v>
      </c>
      <c r="T5" s="225">
        <v>957.61592856472475</v>
      </c>
      <c r="U5" s="225">
        <v>1034.391815645419</v>
      </c>
      <c r="V5" s="225">
        <v>1040.1045728450181</v>
      </c>
      <c r="W5" s="225">
        <v>2733.194525044702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43.68851034668716</v>
      </c>
      <c r="C10" s="262">
        <v>51.549587646156247</v>
      </c>
      <c r="D10" s="262">
        <v>55.364042650107777</v>
      </c>
      <c r="E10" s="262">
        <v>54.807800719415418</v>
      </c>
      <c r="F10" s="262">
        <v>3.47745576621339</v>
      </c>
      <c r="G10" s="262">
        <v>7.1565296742039006</v>
      </c>
      <c r="H10" s="262">
        <v>4.69909007346181</v>
      </c>
      <c r="I10" s="262">
        <v>1.2065737573530131</v>
      </c>
      <c r="J10" s="262">
        <v>0.85797370360232961</v>
      </c>
      <c r="K10" s="262">
        <v>0.44710490223848143</v>
      </c>
      <c r="L10" s="262">
        <v>0.47101090278731428</v>
      </c>
      <c r="M10" s="262">
        <v>6.4449144831640748</v>
      </c>
      <c r="N10" s="262">
        <v>5.3816346034963729</v>
      </c>
      <c r="O10" s="262">
        <v>5.7331159668622611</v>
      </c>
      <c r="P10" s="262">
        <v>5.7625900439191282</v>
      </c>
      <c r="Q10" s="262">
        <v>4.9544857499296064</v>
      </c>
      <c r="R10" s="262">
        <v>5.4477657281521257</v>
      </c>
      <c r="S10" s="262">
        <v>5.8909061398289317</v>
      </c>
      <c r="T10" s="262">
        <v>4.9501792799358508</v>
      </c>
      <c r="U10" s="262">
        <v>3.483305039218489</v>
      </c>
      <c r="V10" s="262">
        <v>3.1082423224442208</v>
      </c>
      <c r="W10" s="262">
        <v>31.665568678794411</v>
      </c>
      <c r="DA10" s="68" t="s">
        <v>3192</v>
      </c>
    </row>
    <row r="11" spans="1:105" ht="12" customHeight="1" x14ac:dyDescent="0.25">
      <c r="A11" s="37" t="s">
        <v>160</v>
      </c>
      <c r="B11" s="228">
        <v>3.8987209550688329</v>
      </c>
      <c r="C11" s="228">
        <v>3.833185528228555</v>
      </c>
      <c r="D11" s="228">
        <v>4.2528348877479711</v>
      </c>
      <c r="E11" s="228">
        <v>4.8882352744097419</v>
      </c>
      <c r="F11" s="228">
        <v>0.95288036539228727</v>
      </c>
      <c r="G11" s="228">
        <v>1.185890270719189</v>
      </c>
      <c r="H11" s="228">
        <v>0.70317767666397746</v>
      </c>
      <c r="I11" s="228">
        <v>0.26897497479408888</v>
      </c>
      <c r="J11" s="228">
        <v>0.29421151942683249</v>
      </c>
      <c r="K11" s="228">
        <v>9.7792496459400829E-2</v>
      </c>
      <c r="L11" s="228">
        <v>0.1514842564230218</v>
      </c>
      <c r="M11" s="228">
        <v>0.1015841540852957</v>
      </c>
      <c r="N11" s="228">
        <v>5.9428532518972163E-2</v>
      </c>
      <c r="O11" s="228">
        <v>8.1083698527166584E-2</v>
      </c>
      <c r="P11" s="228">
        <v>9.2524426921910638E-2</v>
      </c>
      <c r="Q11" s="228">
        <v>7.0378257641678155E-2</v>
      </c>
      <c r="R11" s="228">
        <v>7.9822611983243696E-2</v>
      </c>
      <c r="S11" s="228">
        <v>8.220681668920421E-2</v>
      </c>
      <c r="T11" s="228">
        <v>5.941530100822958E-2</v>
      </c>
      <c r="U11" s="228">
        <v>4.855476571649741E-2</v>
      </c>
      <c r="V11" s="228">
        <v>2.1935974477029379E-3</v>
      </c>
      <c r="W11" s="228">
        <v>8.4237824448894327E-2</v>
      </c>
      <c r="DA11" s="69" t="s">
        <v>3193</v>
      </c>
    </row>
    <row r="12" spans="1:105" ht="12" customHeight="1" x14ac:dyDescent="0.25">
      <c r="A12" s="37" t="s">
        <v>162</v>
      </c>
      <c r="B12" s="228">
        <v>39.789789391618328</v>
      </c>
      <c r="C12" s="228">
        <v>47.7164021179277</v>
      </c>
      <c r="D12" s="228">
        <v>51.111207762359818</v>
      </c>
      <c r="E12" s="228">
        <v>49.919565445005681</v>
      </c>
      <c r="F12" s="228">
        <v>2.524575400821103</v>
      </c>
      <c r="G12" s="228">
        <v>5.9706394034847126</v>
      </c>
      <c r="H12" s="228">
        <v>3.9959123967978321</v>
      </c>
      <c r="I12" s="228">
        <v>0.93759878255892404</v>
      </c>
      <c r="J12" s="228">
        <v>0.56376218417549706</v>
      </c>
      <c r="K12" s="228">
        <v>0.34931240577908051</v>
      </c>
      <c r="L12" s="228">
        <v>0.31952664636429251</v>
      </c>
      <c r="M12" s="228">
        <v>6.3433303290787793</v>
      </c>
      <c r="N12" s="228">
        <v>5.3222060709774013</v>
      </c>
      <c r="O12" s="228">
        <v>5.6520322683350939</v>
      </c>
      <c r="P12" s="228">
        <v>5.6700656169972179</v>
      </c>
      <c r="Q12" s="228">
        <v>4.8841074922879271</v>
      </c>
      <c r="R12" s="228">
        <v>5.3679431161688829</v>
      </c>
      <c r="S12" s="228">
        <v>5.8086993231397273</v>
      </c>
      <c r="T12" s="228">
        <v>4.8907639789276196</v>
      </c>
      <c r="U12" s="228">
        <v>3.434750273501991</v>
      </c>
      <c r="V12" s="228">
        <v>3.1060487249965179</v>
      </c>
      <c r="W12" s="228">
        <v>31.581330854345509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1677.2040932929731</v>
      </c>
      <c r="C16" s="263">
        <v>1899.348736568895</v>
      </c>
      <c r="D16" s="263">
        <v>2005.768794497915</v>
      </c>
      <c r="E16" s="263">
        <v>1985.095421502913</v>
      </c>
      <c r="F16" s="263">
        <v>470.965440331818</v>
      </c>
      <c r="G16" s="263">
        <v>531.66476361968273</v>
      </c>
      <c r="H16" s="263">
        <v>450.87615054920832</v>
      </c>
      <c r="I16" s="263">
        <v>431.44342561777893</v>
      </c>
      <c r="J16" s="263">
        <v>371.18062113111807</v>
      </c>
      <c r="K16" s="263">
        <v>362.3292310174254</v>
      </c>
      <c r="L16" s="263">
        <v>51.300389701332122</v>
      </c>
      <c r="M16" s="263">
        <v>158.86973263289309</v>
      </c>
      <c r="N16" s="263">
        <v>151.91680783699459</v>
      </c>
      <c r="O16" s="263">
        <v>168.3953394895783</v>
      </c>
      <c r="P16" s="263">
        <v>214.54865693629611</v>
      </c>
      <c r="Q16" s="263">
        <v>234.5847995121299</v>
      </c>
      <c r="R16" s="263">
        <v>343.7183773020426</v>
      </c>
      <c r="S16" s="263">
        <v>274.05350163460429</v>
      </c>
      <c r="T16" s="263">
        <v>195.3549249927276</v>
      </c>
      <c r="U16" s="263">
        <v>271.74507125796532</v>
      </c>
      <c r="V16" s="263">
        <v>365.95184549386408</v>
      </c>
      <c r="W16" s="263">
        <v>638.81068581096099</v>
      </c>
      <c r="DA16" s="70" t="s">
        <v>3198</v>
      </c>
    </row>
    <row r="17" spans="1:105" ht="12" customHeight="1" x14ac:dyDescent="0.25">
      <c r="A17" s="46" t="s">
        <v>30</v>
      </c>
      <c r="B17" s="231">
        <v>88.887021562209952</v>
      </c>
      <c r="C17" s="231">
        <v>86.602348976779922</v>
      </c>
      <c r="D17" s="231">
        <v>88.633783075287525</v>
      </c>
      <c r="E17" s="231">
        <v>25.338318175268</v>
      </c>
      <c r="F17" s="231">
        <v>6.0467918523072326</v>
      </c>
      <c r="G17" s="231">
        <v>8.9414959095577746</v>
      </c>
      <c r="H17" s="231">
        <v>5.8999440929998119</v>
      </c>
      <c r="I17" s="231">
        <v>5.5833985278245937</v>
      </c>
      <c r="J17" s="231">
        <v>1.6424505193183929</v>
      </c>
      <c r="K17" s="231">
        <v>0.30350847261919101</v>
      </c>
      <c r="L17" s="231">
        <v>4.2210258504164697E-2</v>
      </c>
      <c r="M17" s="231">
        <v>0.28529817047881417</v>
      </c>
      <c r="N17" s="231">
        <v>0.3765565772689331</v>
      </c>
      <c r="O17" s="231">
        <v>0.99697980764061633</v>
      </c>
      <c r="P17" s="231">
        <v>0.45460044487482348</v>
      </c>
      <c r="Q17" s="231">
        <v>0.18146853273357599</v>
      </c>
      <c r="R17" s="231">
        <v>27.589866292032649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27.286597812732211</v>
      </c>
      <c r="C19" s="231">
        <v>27.433478549203691</v>
      </c>
      <c r="D19" s="231">
        <v>23.81633699450509</v>
      </c>
      <c r="E19" s="231">
        <v>27.51915651323247</v>
      </c>
      <c r="F19" s="231">
        <v>7.3711005936147842</v>
      </c>
      <c r="G19" s="231">
        <v>9.9455271998053849</v>
      </c>
      <c r="H19" s="231">
        <v>7.3769250636741397</v>
      </c>
      <c r="I19" s="231">
        <v>2.749863013582583</v>
      </c>
      <c r="J19" s="231">
        <v>1.04127665867807</v>
      </c>
      <c r="K19" s="231">
        <v>1.6888810027709289</v>
      </c>
      <c r="L19" s="231">
        <v>2.28467889837663</v>
      </c>
      <c r="M19" s="231">
        <v>2.0492885027645031</v>
      </c>
      <c r="N19" s="231">
        <v>2.0402320019405789</v>
      </c>
      <c r="O19" s="231">
        <v>2.5121581929717181</v>
      </c>
      <c r="P19" s="231">
        <v>1.3615116441427779</v>
      </c>
      <c r="Q19" s="231">
        <v>2.0699936493609812</v>
      </c>
      <c r="R19" s="231">
        <v>2.288038746725392</v>
      </c>
      <c r="S19" s="231">
        <v>1.468032124253682</v>
      </c>
      <c r="T19" s="231">
        <v>1.3376295422378339</v>
      </c>
      <c r="U19" s="231">
        <v>1.010319840152907</v>
      </c>
      <c r="V19" s="231">
        <v>0.55323084163641201</v>
      </c>
      <c r="W19" s="231">
        <v>3.2461439939174639</v>
      </c>
      <c r="DA19" s="73" t="s">
        <v>3201</v>
      </c>
    </row>
    <row r="20" spans="1:105" ht="12" customHeight="1" x14ac:dyDescent="0.25">
      <c r="A20" s="46" t="s">
        <v>160</v>
      </c>
      <c r="B20" s="231">
        <v>92.486102120749223</v>
      </c>
      <c r="C20" s="231">
        <v>74.476901684275774</v>
      </c>
      <c r="D20" s="231">
        <v>83.096171263764361</v>
      </c>
      <c r="E20" s="231">
        <v>100.8402612026822</v>
      </c>
      <c r="F20" s="231">
        <v>46.731959658598122</v>
      </c>
      <c r="G20" s="231">
        <v>49.309330843564652</v>
      </c>
      <c r="H20" s="231">
        <v>33.031167854445243</v>
      </c>
      <c r="I20" s="231">
        <v>24.127304905924781</v>
      </c>
      <c r="J20" s="231">
        <v>18.786799591483721</v>
      </c>
      <c r="K20" s="231">
        <v>14.30067547824234</v>
      </c>
      <c r="L20" s="231">
        <v>21.19685673241802</v>
      </c>
      <c r="M20" s="231">
        <v>3.745072561706261</v>
      </c>
      <c r="N20" s="231">
        <v>2.4972550073074289</v>
      </c>
      <c r="O20" s="231">
        <v>5.0535044128685431</v>
      </c>
      <c r="P20" s="231">
        <v>3.8627821800028301</v>
      </c>
      <c r="Q20" s="231">
        <v>5.0439297558937337</v>
      </c>
      <c r="R20" s="231">
        <v>5.6120668355594532</v>
      </c>
      <c r="S20" s="231">
        <v>3.9570024071452461</v>
      </c>
      <c r="T20" s="231">
        <v>3.1958638070077341</v>
      </c>
      <c r="U20" s="231">
        <v>1.6698026439757081</v>
      </c>
      <c r="V20" s="231">
        <v>0.26054013788999197</v>
      </c>
      <c r="W20" s="231">
        <v>9.7532435475221497</v>
      </c>
      <c r="DA20" s="73" t="s">
        <v>3202</v>
      </c>
    </row>
    <row r="21" spans="1:105" ht="12" customHeight="1" x14ac:dyDescent="0.25">
      <c r="A21" s="46" t="s">
        <v>70</v>
      </c>
      <c r="B21" s="231">
        <v>389.75476167392918</v>
      </c>
      <c r="C21" s="231">
        <v>633.03947432598159</v>
      </c>
      <c r="D21" s="231">
        <v>706.9435682477241</v>
      </c>
      <c r="E21" s="231">
        <v>704.41318268473856</v>
      </c>
      <c r="F21" s="231">
        <v>29.57764652151117</v>
      </c>
      <c r="G21" s="231">
        <v>7.1712646628770891</v>
      </c>
      <c r="H21" s="231">
        <v>10.03326441850702</v>
      </c>
      <c r="I21" s="231">
        <v>60.586397450738012</v>
      </c>
      <c r="J21" s="231">
        <v>24.186178540363439</v>
      </c>
      <c r="K21" s="231">
        <v>17.84628542890643</v>
      </c>
      <c r="L21" s="231">
        <v>3.593059738666553</v>
      </c>
      <c r="M21" s="231">
        <v>6.1205507370255763</v>
      </c>
      <c r="N21" s="231">
        <v>4.0787573944816513</v>
      </c>
      <c r="O21" s="231">
        <v>8.9020642683267948</v>
      </c>
      <c r="P21" s="231">
        <v>5.9709664053323213</v>
      </c>
      <c r="Q21" s="231">
        <v>4.5138237569042916</v>
      </c>
      <c r="R21" s="231">
        <v>18.317702992089099</v>
      </c>
      <c r="S21" s="231">
        <v>7.3290836256724967</v>
      </c>
      <c r="T21" s="231">
        <v>10.541643794809771</v>
      </c>
      <c r="U21" s="231">
        <v>7.2102130720010882</v>
      </c>
      <c r="V21" s="231">
        <v>6.0655962851750633</v>
      </c>
      <c r="W21" s="231">
        <v>12.92577511584336</v>
      </c>
      <c r="DA21" s="73" t="s">
        <v>3203</v>
      </c>
    </row>
    <row r="22" spans="1:105" ht="12" customHeight="1" x14ac:dyDescent="0.25">
      <c r="A22" s="46" t="s">
        <v>34</v>
      </c>
      <c r="B22" s="231">
        <v>2.5793537574576519</v>
      </c>
      <c r="C22" s="231">
        <v>2.5793537574575169</v>
      </c>
      <c r="D22" s="231">
        <v>2.579353757458231</v>
      </c>
      <c r="E22" s="231">
        <v>2.579353757457576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3204</v>
      </c>
    </row>
    <row r="23" spans="1:105" ht="12" customHeight="1" x14ac:dyDescent="0.25">
      <c r="A23" s="46" t="s">
        <v>162</v>
      </c>
      <c r="B23" s="231">
        <v>766.01226913520122</v>
      </c>
      <c r="C23" s="231">
        <v>765.01919204451906</v>
      </c>
      <c r="D23" s="231">
        <v>790.50159392841238</v>
      </c>
      <c r="E23" s="231">
        <v>814.20716193884903</v>
      </c>
      <c r="F23" s="231">
        <v>71.039954474724695</v>
      </c>
      <c r="G23" s="231">
        <v>146.09915777275009</v>
      </c>
      <c r="H23" s="231">
        <v>84.336861888482929</v>
      </c>
      <c r="I23" s="231">
        <v>28.198474488601459</v>
      </c>
      <c r="J23" s="231">
        <v>15.325928590316121</v>
      </c>
      <c r="K23" s="231">
        <v>17.991893403944701</v>
      </c>
      <c r="L23" s="231">
        <v>18.337591007251579</v>
      </c>
      <c r="M23" s="231">
        <v>137.60224181312739</v>
      </c>
      <c r="N23" s="231">
        <v>113.8130144206949</v>
      </c>
      <c r="O23" s="231">
        <v>111.20141683406951</v>
      </c>
      <c r="P23" s="231">
        <v>104.11263762466081</v>
      </c>
      <c r="Q23" s="231">
        <v>106.4514459815172</v>
      </c>
      <c r="R23" s="231">
        <v>112.97867924578919</v>
      </c>
      <c r="S23" s="231">
        <v>113.3009671423937</v>
      </c>
      <c r="T23" s="231">
        <v>106.49941249770021</v>
      </c>
      <c r="U23" s="231">
        <v>99.91501535318821</v>
      </c>
      <c r="V23" s="231">
        <v>95.676366424689078</v>
      </c>
      <c r="W23" s="231">
        <v>561.92389143800676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310.19798723069391</v>
      </c>
      <c r="C25" s="231">
        <v>310.19798723067771</v>
      </c>
      <c r="D25" s="231">
        <v>310.1979872307636</v>
      </c>
      <c r="E25" s="231">
        <v>310.19798723068482</v>
      </c>
      <c r="F25" s="231">
        <v>310.19798723106197</v>
      </c>
      <c r="G25" s="231">
        <v>310.19798723112768</v>
      </c>
      <c r="H25" s="231">
        <v>310.19798723109909</v>
      </c>
      <c r="I25" s="231">
        <v>310.19798723110739</v>
      </c>
      <c r="J25" s="231">
        <v>310.1979872309584</v>
      </c>
      <c r="K25" s="231">
        <v>310.19798723094181</v>
      </c>
      <c r="L25" s="231">
        <v>5.8459930661151676</v>
      </c>
      <c r="M25" s="231">
        <v>9.0672808477905669</v>
      </c>
      <c r="N25" s="231">
        <v>29.1109924353011</v>
      </c>
      <c r="O25" s="231">
        <v>39.729215973701173</v>
      </c>
      <c r="P25" s="231">
        <v>98.786158637282568</v>
      </c>
      <c r="Q25" s="231">
        <v>116.32413783572019</v>
      </c>
      <c r="R25" s="231">
        <v>176.9320231898468</v>
      </c>
      <c r="S25" s="231">
        <v>147.99841633513921</v>
      </c>
      <c r="T25" s="231">
        <v>73.780375350972079</v>
      </c>
      <c r="U25" s="231">
        <v>161.9397203486474</v>
      </c>
      <c r="V25" s="231">
        <v>263.39611180447361</v>
      </c>
      <c r="W25" s="231">
        <v>50.961631715671047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1628.5642950559691</v>
      </c>
      <c r="C27" s="263">
        <f t="shared" si="0"/>
        <v>1813.122900110063</v>
      </c>
      <c r="D27" s="263">
        <f t="shared" si="0"/>
        <v>1868.4954631680021</v>
      </c>
      <c r="E27" s="263">
        <f t="shared" si="0"/>
        <v>1864.7197599685801</v>
      </c>
      <c r="F27" s="263">
        <f t="shared" si="0"/>
        <v>819.77720040579334</v>
      </c>
      <c r="G27" s="263">
        <f t="shared" si="0"/>
        <v>901.19445966660192</v>
      </c>
      <c r="H27" s="263">
        <f t="shared" si="0"/>
        <v>842.60556919445287</v>
      </c>
      <c r="I27" s="263">
        <f t="shared" si="0"/>
        <v>801.9720721399824</v>
      </c>
      <c r="J27" s="263">
        <f t="shared" si="0"/>
        <v>705.36416304792908</v>
      </c>
      <c r="K27" s="263">
        <f t="shared" si="0"/>
        <v>525.09704198561235</v>
      </c>
      <c r="L27" s="263">
        <f t="shared" si="0"/>
        <v>401.2471189956089</v>
      </c>
      <c r="M27" s="263">
        <f t="shared" si="0"/>
        <v>731.35765438140265</v>
      </c>
      <c r="N27" s="263">
        <f t="shared" si="0"/>
        <v>606.39289174848545</v>
      </c>
      <c r="O27" s="263">
        <f t="shared" si="0"/>
        <v>648.94609761992911</v>
      </c>
      <c r="P27" s="263">
        <f t="shared" si="0"/>
        <v>625.0329174820871</v>
      </c>
      <c r="Q27" s="263">
        <f t="shared" si="0"/>
        <v>608.39862329458356</v>
      </c>
      <c r="R27" s="263">
        <f t="shared" si="0"/>
        <v>772.06736391434072</v>
      </c>
      <c r="S27" s="263">
        <f t="shared" si="0"/>
        <v>642.66451663725366</v>
      </c>
      <c r="T27" s="263">
        <f t="shared" si="0"/>
        <v>614.89391320192158</v>
      </c>
      <c r="U27" s="263">
        <f t="shared" si="0"/>
        <v>605.65465235684769</v>
      </c>
      <c r="V27" s="263">
        <f t="shared" si="0"/>
        <v>577.65267970530317</v>
      </c>
      <c r="W27" s="263">
        <f t="shared" si="0"/>
        <v>1824.844305843435</v>
      </c>
      <c r="DA27" s="70"/>
    </row>
    <row r="28" spans="1:105" ht="12" customHeight="1" x14ac:dyDescent="0.25">
      <c r="A28" s="60" t="s">
        <v>3072</v>
      </c>
      <c r="B28" s="264">
        <v>1628.5642950559691</v>
      </c>
      <c r="C28" s="264">
        <v>1813.122900110063</v>
      </c>
      <c r="D28" s="264">
        <v>1868.4954631680021</v>
      </c>
      <c r="E28" s="264">
        <v>1864.7197599685801</v>
      </c>
      <c r="F28" s="264">
        <v>819.77720040579334</v>
      </c>
      <c r="G28" s="264">
        <v>901.19445966660192</v>
      </c>
      <c r="H28" s="264">
        <v>842.60556919445287</v>
      </c>
      <c r="I28" s="264">
        <v>801.9720721399824</v>
      </c>
      <c r="J28" s="264">
        <v>705.36416304792908</v>
      </c>
      <c r="K28" s="264">
        <v>525.09704198561235</v>
      </c>
      <c r="L28" s="264">
        <v>401.2471189956089</v>
      </c>
      <c r="M28" s="264">
        <v>731.35765438140265</v>
      </c>
      <c r="N28" s="264">
        <v>606.39289174848545</v>
      </c>
      <c r="O28" s="264">
        <v>648.94609761992911</v>
      </c>
      <c r="P28" s="264">
        <v>625.0329174820871</v>
      </c>
      <c r="Q28" s="264">
        <v>608.39862329458356</v>
      </c>
      <c r="R28" s="264">
        <v>772.06736391434072</v>
      </c>
      <c r="S28" s="264">
        <v>642.66451663725366</v>
      </c>
      <c r="T28" s="264">
        <v>614.89391320192158</v>
      </c>
      <c r="U28" s="264">
        <v>605.65465235684769</v>
      </c>
      <c r="V28" s="264">
        <v>577.65267970530317</v>
      </c>
      <c r="W28" s="264">
        <v>1824.844305843435</v>
      </c>
      <c r="DA28" s="72" t="s">
        <v>3209</v>
      </c>
    </row>
    <row r="29" spans="1:105" ht="12" customHeight="1" x14ac:dyDescent="0.25">
      <c r="A29" s="59" t="s">
        <v>30</v>
      </c>
      <c r="B29" s="232">
        <v>95.275964349334984</v>
      </c>
      <c r="C29" s="232">
        <v>91.920316744829265</v>
      </c>
      <c r="D29" s="232">
        <v>93.370937623147881</v>
      </c>
      <c r="E29" s="232">
        <v>25.561892327348421</v>
      </c>
      <c r="F29" s="232">
        <v>29.30788788907229</v>
      </c>
      <c r="G29" s="232">
        <v>32.806613152052194</v>
      </c>
      <c r="H29" s="232">
        <v>33.226893391643998</v>
      </c>
      <c r="I29" s="232">
        <v>36.663535918402317</v>
      </c>
      <c r="J29" s="232">
        <v>29.407491973447542</v>
      </c>
      <c r="K29" s="232">
        <v>8.145204244488772</v>
      </c>
      <c r="L29" s="232">
        <v>5.4849416009625367</v>
      </c>
      <c r="M29" s="232">
        <v>8.0939568642534958</v>
      </c>
      <c r="N29" s="232">
        <v>10.87017579109359</v>
      </c>
      <c r="O29" s="232">
        <v>10.22071514493947</v>
      </c>
      <c r="P29" s="232">
        <v>7.6464008265127674</v>
      </c>
      <c r="Q29" s="232">
        <v>2.5307874569002649</v>
      </c>
      <c r="R29" s="232">
        <v>138.2784225464957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33.455337288842642</v>
      </c>
      <c r="C30" s="232">
        <v>33.301582153080133</v>
      </c>
      <c r="D30" s="232">
        <v>29.483015939648489</v>
      </c>
      <c r="E30" s="232">
        <v>33.211894238193238</v>
      </c>
      <c r="F30" s="232">
        <v>39.447766544638682</v>
      </c>
      <c r="G30" s="232">
        <v>41.822565699565743</v>
      </c>
      <c r="H30" s="232">
        <v>47.026768382770797</v>
      </c>
      <c r="I30" s="232">
        <v>21.457723173319</v>
      </c>
      <c r="J30" s="232">
        <v>7.6664476213994934</v>
      </c>
      <c r="K30" s="232">
        <v>9.5498812577563257</v>
      </c>
      <c r="L30" s="232">
        <v>27.064420238630301</v>
      </c>
      <c r="M30" s="232">
        <v>19.313627934200589</v>
      </c>
      <c r="N30" s="232">
        <v>19.323019577968569</v>
      </c>
      <c r="O30" s="232">
        <v>16.29385453955312</v>
      </c>
      <c r="P30" s="232">
        <v>7.3464397959468943</v>
      </c>
      <c r="Q30" s="232">
        <v>14.21921709635598</v>
      </c>
      <c r="R30" s="232">
        <v>11.063514346224521</v>
      </c>
      <c r="S30" s="232">
        <v>11.922025407187361</v>
      </c>
      <c r="T30" s="232">
        <v>9.5238617333434128</v>
      </c>
      <c r="U30" s="232">
        <v>10.336127228544861</v>
      </c>
      <c r="V30" s="232">
        <v>8.612320770499089</v>
      </c>
      <c r="W30" s="232">
        <v>5.3002255641734681</v>
      </c>
      <c r="DA30" s="71" t="s">
        <v>3211</v>
      </c>
    </row>
    <row r="31" spans="1:105" ht="12" customHeight="1" x14ac:dyDescent="0.25">
      <c r="A31" s="59" t="s">
        <v>160</v>
      </c>
      <c r="B31" s="232">
        <v>173.8964217622586</v>
      </c>
      <c r="C31" s="232">
        <v>129.0275857368793</v>
      </c>
      <c r="D31" s="232">
        <v>148.43894807914819</v>
      </c>
      <c r="E31" s="232">
        <v>181.7130700690976</v>
      </c>
      <c r="F31" s="232">
        <v>220.55224504834209</v>
      </c>
      <c r="G31" s="232">
        <v>202.61139643548401</v>
      </c>
      <c r="H31" s="232">
        <v>168.47122170346731</v>
      </c>
      <c r="I31" s="232">
        <v>124.3891305080593</v>
      </c>
      <c r="J31" s="232">
        <v>137.0247861982748</v>
      </c>
      <c r="K31" s="232">
        <v>90.359703364644673</v>
      </c>
      <c r="L31" s="232">
        <v>186.49387096205459</v>
      </c>
      <c r="M31" s="232">
        <v>41.133151846088879</v>
      </c>
      <c r="N31" s="232">
        <v>13.212480792791821</v>
      </c>
      <c r="O31" s="232">
        <v>35.061203748219377</v>
      </c>
      <c r="P31" s="232">
        <v>37.197654157638517</v>
      </c>
      <c r="Q31" s="232">
        <v>40.531158141366028</v>
      </c>
      <c r="R31" s="232">
        <v>27.3146916005119</v>
      </c>
      <c r="S31" s="232">
        <v>34.941987284811859</v>
      </c>
      <c r="T31" s="232">
        <v>27.540595126868041</v>
      </c>
      <c r="U31" s="232">
        <v>26.175862996510521</v>
      </c>
      <c r="V31" s="232">
        <v>16.621211681288461</v>
      </c>
      <c r="W31" s="232">
        <v>17.55381727261625</v>
      </c>
      <c r="DA31" s="71" t="s">
        <v>3212</v>
      </c>
    </row>
    <row r="32" spans="1:105" ht="12" customHeight="1" x14ac:dyDescent="0.25">
      <c r="A32" s="59" t="s">
        <v>70</v>
      </c>
      <c r="B32" s="232">
        <v>500.68323339591001</v>
      </c>
      <c r="C32" s="232">
        <v>743.53503538709651</v>
      </c>
      <c r="D32" s="232">
        <v>759.89270078848028</v>
      </c>
      <c r="E32" s="232">
        <v>757.13346541888154</v>
      </c>
      <c r="F32" s="232">
        <v>164.19615045444701</v>
      </c>
      <c r="G32" s="232">
        <v>54.748673417706833</v>
      </c>
      <c r="H32" s="232">
        <v>87.20233676218642</v>
      </c>
      <c r="I32" s="232">
        <v>409.6307876030973</v>
      </c>
      <c r="J32" s="232">
        <v>370.59814826858508</v>
      </c>
      <c r="K32" s="232">
        <v>287.73548125906308</v>
      </c>
      <c r="L32" s="232">
        <v>33.903835344552178</v>
      </c>
      <c r="M32" s="232">
        <v>35.637822959616827</v>
      </c>
      <c r="N32" s="232">
        <v>33.395287064466608</v>
      </c>
      <c r="O32" s="232">
        <v>81.167644845563743</v>
      </c>
      <c r="P32" s="232">
        <v>71.935655427485642</v>
      </c>
      <c r="Q32" s="232">
        <v>57.882805060246248</v>
      </c>
      <c r="R32" s="232">
        <v>89.006295880544869</v>
      </c>
      <c r="S32" s="232">
        <v>64.259616591005766</v>
      </c>
      <c r="T32" s="232">
        <v>73.649487439177364</v>
      </c>
      <c r="U32" s="232">
        <v>57.182436640074172</v>
      </c>
      <c r="V32" s="232">
        <v>49.508663008419447</v>
      </c>
      <c r="W32" s="232">
        <v>46.210610385390297</v>
      </c>
      <c r="DA32" s="71" t="s">
        <v>3213</v>
      </c>
    </row>
    <row r="33" spans="1:105" ht="12" customHeight="1" x14ac:dyDescent="0.25">
      <c r="A33" s="59" t="s">
        <v>162</v>
      </c>
      <c r="B33" s="232">
        <v>825.25333825962252</v>
      </c>
      <c r="C33" s="232">
        <v>815.33838008817781</v>
      </c>
      <c r="D33" s="232">
        <v>837.30986073757708</v>
      </c>
      <c r="E33" s="232">
        <v>867.09943791505975</v>
      </c>
      <c r="F33" s="232">
        <v>366.27315046929328</v>
      </c>
      <c r="G33" s="232">
        <v>569.20521096179311</v>
      </c>
      <c r="H33" s="232">
        <v>506.67834895438432</v>
      </c>
      <c r="I33" s="232">
        <v>209.83089493710449</v>
      </c>
      <c r="J33" s="232">
        <v>160.66728898622219</v>
      </c>
      <c r="K33" s="232">
        <v>129.30677185965951</v>
      </c>
      <c r="L33" s="232">
        <v>148.3000508494093</v>
      </c>
      <c r="M33" s="232">
        <v>627.17909477724288</v>
      </c>
      <c r="N33" s="232">
        <v>529.59192852216484</v>
      </c>
      <c r="O33" s="232">
        <v>506.20267934165338</v>
      </c>
      <c r="P33" s="232">
        <v>500.9067672745033</v>
      </c>
      <c r="Q33" s="232">
        <v>493.23465553971511</v>
      </c>
      <c r="R33" s="232">
        <v>506.40443954056371</v>
      </c>
      <c r="S33" s="232">
        <v>531.54088735424875</v>
      </c>
      <c r="T33" s="232">
        <v>504.17996890253278</v>
      </c>
      <c r="U33" s="232">
        <v>511.96022549171818</v>
      </c>
      <c r="V33" s="232">
        <v>502.9104842450962</v>
      </c>
      <c r="W33" s="232">
        <v>1755.7796526212551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490.42646793743609</v>
      </c>
      <c r="C35" s="263">
        <f t="shared" si="1"/>
        <v>564.5005296590175</v>
      </c>
      <c r="D35" s="263">
        <f t="shared" si="1"/>
        <v>602.42555176906581</v>
      </c>
      <c r="E35" s="263">
        <f t="shared" si="1"/>
        <v>593.78165904890159</v>
      </c>
      <c r="F35" s="263">
        <f t="shared" si="1"/>
        <v>163.75877676028054</v>
      </c>
      <c r="G35" s="263">
        <f t="shared" si="1"/>
        <v>187.28923478710013</v>
      </c>
      <c r="H35" s="263">
        <f t="shared" si="1"/>
        <v>166.76137923806596</v>
      </c>
      <c r="I35" s="263">
        <f t="shared" si="1"/>
        <v>160.21341160454224</v>
      </c>
      <c r="J35" s="263">
        <f t="shared" si="1"/>
        <v>135.74682696546586</v>
      </c>
      <c r="K35" s="263">
        <f t="shared" si="1"/>
        <v>110.66614236464983</v>
      </c>
      <c r="L35" s="263">
        <f t="shared" si="1"/>
        <v>31.499309836746988</v>
      </c>
      <c r="M35" s="263">
        <f t="shared" si="1"/>
        <v>15.173575817998161</v>
      </c>
      <c r="N35" s="263">
        <f t="shared" si="1"/>
        <v>17.572517808705776</v>
      </c>
      <c r="O35" s="263">
        <f t="shared" si="1"/>
        <v>31.172460373224347</v>
      </c>
      <c r="P35" s="263">
        <f t="shared" si="1"/>
        <v>36.789222723453904</v>
      </c>
      <c r="Q35" s="263">
        <f t="shared" si="1"/>
        <v>40.960334652389804</v>
      </c>
      <c r="R35" s="263">
        <f t="shared" si="1"/>
        <v>77.566223705112904</v>
      </c>
      <c r="S35" s="263">
        <f t="shared" si="1"/>
        <v>44.594858033906206</v>
      </c>
      <c r="T35" s="263">
        <f t="shared" si="1"/>
        <v>28.501134565899171</v>
      </c>
      <c r="U35" s="263">
        <f t="shared" si="1"/>
        <v>42.478779939383799</v>
      </c>
      <c r="V35" s="263">
        <f t="shared" si="1"/>
        <v>61.213063509128709</v>
      </c>
      <c r="W35" s="263">
        <f t="shared" si="1"/>
        <v>123.36703182017844</v>
      </c>
      <c r="DA35" s="70"/>
    </row>
    <row r="36" spans="1:105" ht="12" customHeight="1" x14ac:dyDescent="0.25">
      <c r="A36" s="60" t="s">
        <v>3082</v>
      </c>
      <c r="B36" s="264">
        <v>193.1754598983226</v>
      </c>
      <c r="C36" s="264">
        <v>224.80230851043549</v>
      </c>
      <c r="D36" s="264">
        <v>240.76084310987869</v>
      </c>
      <c r="E36" s="264">
        <v>236.90084929003859</v>
      </c>
      <c r="F36" s="264">
        <v>84.310481160127779</v>
      </c>
      <c r="G36" s="264">
        <v>96.497415611256002</v>
      </c>
      <c r="H36" s="264">
        <v>89.277587686559741</v>
      </c>
      <c r="I36" s="264">
        <v>86.200938372750073</v>
      </c>
      <c r="J36" s="264">
        <v>73.244595459869373</v>
      </c>
      <c r="K36" s="264">
        <v>50.956067891593626</v>
      </c>
      <c r="L36" s="264">
        <v>30.124304118481579</v>
      </c>
      <c r="M36" s="264">
        <v>12.91888267338002</v>
      </c>
      <c r="N36" s="264">
        <v>11.680511986863999</v>
      </c>
      <c r="O36" s="264">
        <v>21.200602655025719</v>
      </c>
      <c r="P36" s="264">
        <v>17.23861267539861</v>
      </c>
      <c r="Q36" s="264">
        <v>17.846077123807429</v>
      </c>
      <c r="R36" s="264">
        <v>35.791778789586147</v>
      </c>
      <c r="S36" s="264">
        <v>16.026070262984131</v>
      </c>
      <c r="T36" s="264">
        <v>13.775898838636749</v>
      </c>
      <c r="U36" s="264">
        <v>12.45496827977305</v>
      </c>
      <c r="V36" s="264">
        <v>12.327698827959241</v>
      </c>
      <c r="W36" s="264">
        <v>63.043982695112483</v>
      </c>
      <c r="DA36" s="72" t="s">
        <v>3216</v>
      </c>
    </row>
    <row r="37" spans="1:105" ht="12" customHeight="1" x14ac:dyDescent="0.25">
      <c r="A37" s="59" t="s">
        <v>30</v>
      </c>
      <c r="B37" s="232">
        <v>13.06637218597661</v>
      </c>
      <c r="C37" s="232">
        <v>12.57980328332324</v>
      </c>
      <c r="D37" s="232">
        <v>12.79805134573925</v>
      </c>
      <c r="E37" s="232">
        <v>3.706474387465521</v>
      </c>
      <c r="F37" s="232">
        <v>4.2496437439154819</v>
      </c>
      <c r="G37" s="232">
        <v>4.7569589070475677</v>
      </c>
      <c r="H37" s="232">
        <v>4.817899541788381</v>
      </c>
      <c r="I37" s="232">
        <v>5.3162127081683366</v>
      </c>
      <c r="J37" s="232">
        <v>4.2640863361498944</v>
      </c>
      <c r="K37" s="232">
        <v>1.1810546154508721</v>
      </c>
      <c r="L37" s="232">
        <v>0.79531653213956799</v>
      </c>
      <c r="M37" s="232">
        <v>1.1736237453167571</v>
      </c>
      <c r="N37" s="232">
        <v>1.57617548970857</v>
      </c>
      <c r="O37" s="232">
        <v>1.4820036960162231</v>
      </c>
      <c r="P37" s="232">
        <v>1.1087281198443519</v>
      </c>
      <c r="Q37" s="232">
        <v>0.36696418125053859</v>
      </c>
      <c r="R37" s="232">
        <v>20.050371269241879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3.823557192806466</v>
      </c>
      <c r="C38" s="232">
        <v>3.8012626981208379</v>
      </c>
      <c r="D38" s="232">
        <v>3.2475705971727828</v>
      </c>
      <c r="E38" s="232">
        <v>3.7882579504625959</v>
      </c>
      <c r="F38" s="232">
        <v>4.2320719763819801</v>
      </c>
      <c r="G38" s="232">
        <v>4.5757429326285184</v>
      </c>
      <c r="H38" s="232">
        <v>5.2693732421246224</v>
      </c>
      <c r="I38" s="232">
        <v>1.5851908866866611</v>
      </c>
      <c r="J38" s="232">
        <v>0</v>
      </c>
      <c r="K38" s="232">
        <v>0.35378475992493152</v>
      </c>
      <c r="L38" s="232">
        <v>2.5524720714608189</v>
      </c>
      <c r="M38" s="232">
        <v>1.7724925849594491</v>
      </c>
      <c r="N38" s="232">
        <v>1.7735794933155811</v>
      </c>
      <c r="O38" s="232">
        <v>1.3340854980718819</v>
      </c>
      <c r="P38" s="232">
        <v>0</v>
      </c>
      <c r="Q38" s="232">
        <v>1.025733051956327</v>
      </c>
      <c r="R38" s="232">
        <v>0.91220062626222731</v>
      </c>
      <c r="S38" s="232">
        <v>1.037075100785422</v>
      </c>
      <c r="T38" s="232">
        <v>0.6899550856278337</v>
      </c>
      <c r="U38" s="232">
        <v>0.76137227618213099</v>
      </c>
      <c r="V38" s="232">
        <v>0.9223471578225525</v>
      </c>
      <c r="W38" s="232">
        <v>0.7295571771566125</v>
      </c>
      <c r="DA38" s="71" t="s">
        <v>3218</v>
      </c>
    </row>
    <row r="39" spans="1:105" ht="12" customHeight="1" x14ac:dyDescent="0.25">
      <c r="A39" s="59" t="s">
        <v>160</v>
      </c>
      <c r="B39" s="232">
        <v>10.267488873099341</v>
      </c>
      <c r="C39" s="232">
        <v>8.6279265492319297</v>
      </c>
      <c r="D39" s="232">
        <v>9.3543146136387687</v>
      </c>
      <c r="E39" s="232">
        <v>11.27713214335898</v>
      </c>
      <c r="F39" s="232">
        <v>16.020119123627289</v>
      </c>
      <c r="G39" s="232">
        <v>13.887831818460571</v>
      </c>
      <c r="H39" s="232">
        <v>10.719323842413409</v>
      </c>
      <c r="I39" s="232">
        <v>5.8374295959350322</v>
      </c>
      <c r="J39" s="232">
        <v>9.788768075959597</v>
      </c>
      <c r="K39" s="232">
        <v>4.6082336489075404</v>
      </c>
      <c r="L39" s="232">
        <v>13.870469972143811</v>
      </c>
      <c r="M39" s="232">
        <v>4.2403020516628134</v>
      </c>
      <c r="N39" s="232">
        <v>0.38571141643496398</v>
      </c>
      <c r="O39" s="232">
        <v>3.2633986730932758</v>
      </c>
      <c r="P39" s="232">
        <v>3.386214102797553</v>
      </c>
      <c r="Q39" s="232">
        <v>3.717483641584681</v>
      </c>
      <c r="R39" s="232">
        <v>2.6432695248144058</v>
      </c>
      <c r="S39" s="232">
        <v>3.3828908040606969</v>
      </c>
      <c r="T39" s="232">
        <v>2.6257427317444821</v>
      </c>
      <c r="U39" s="232">
        <v>2.642489870676342</v>
      </c>
      <c r="V39" s="232">
        <v>2.4033402423629262</v>
      </c>
      <c r="W39" s="232">
        <v>2.0751439306323411</v>
      </c>
      <c r="DA39" s="71" t="s">
        <v>3219</v>
      </c>
    </row>
    <row r="40" spans="1:105" ht="12" customHeight="1" x14ac:dyDescent="0.25">
      <c r="A40" s="59" t="s">
        <v>70</v>
      </c>
      <c r="B40" s="232">
        <v>53.600856060300089</v>
      </c>
      <c r="C40" s="232">
        <v>88.813853121071048</v>
      </c>
      <c r="D40" s="232">
        <v>101.4169405200219</v>
      </c>
      <c r="E40" s="232">
        <v>101.0168513914371</v>
      </c>
      <c r="F40" s="232">
        <v>15.476739291827741</v>
      </c>
      <c r="G40" s="232">
        <v>0</v>
      </c>
      <c r="H40" s="232">
        <v>3.9673855396510489</v>
      </c>
      <c r="I40" s="232">
        <v>54.105897481655838</v>
      </c>
      <c r="J40" s="232">
        <v>47.412919016952493</v>
      </c>
      <c r="K40" s="232">
        <v>36.225692617795652</v>
      </c>
      <c r="L40" s="232">
        <v>2.7225643832558819</v>
      </c>
      <c r="M40" s="232">
        <v>1.5124571413379619</v>
      </c>
      <c r="N40" s="232">
        <v>2.6484570903411102</v>
      </c>
      <c r="O40" s="232">
        <v>10.672328819044539</v>
      </c>
      <c r="P40" s="232">
        <v>8.1201599174255072</v>
      </c>
      <c r="Q40" s="232">
        <v>8.0232906281304803</v>
      </c>
      <c r="R40" s="232">
        <v>8.1082476529859981</v>
      </c>
      <c r="S40" s="232">
        <v>6.1301008828952321</v>
      </c>
      <c r="T40" s="232">
        <v>5.15141228362614</v>
      </c>
      <c r="U40" s="232">
        <v>2.934800051126806</v>
      </c>
      <c r="V40" s="232">
        <v>3.074483525099633</v>
      </c>
      <c r="W40" s="232">
        <v>1.1104711556701401</v>
      </c>
      <c r="DA40" s="71" t="s">
        <v>3220</v>
      </c>
    </row>
    <row r="41" spans="1:105" ht="12" customHeight="1" x14ac:dyDescent="0.25">
      <c r="A41" s="59" t="s">
        <v>162</v>
      </c>
      <c r="B41" s="232">
        <v>112.41718558614011</v>
      </c>
      <c r="C41" s="232">
        <v>110.97946285868839</v>
      </c>
      <c r="D41" s="232">
        <v>113.943966033306</v>
      </c>
      <c r="E41" s="232">
        <v>117.1121334173144</v>
      </c>
      <c r="F41" s="232">
        <v>44.33190702437529</v>
      </c>
      <c r="G41" s="232">
        <v>73.276881953119357</v>
      </c>
      <c r="H41" s="232">
        <v>64.503605520582269</v>
      </c>
      <c r="I41" s="232">
        <v>19.356207700304189</v>
      </c>
      <c r="J41" s="232">
        <v>11.77882203080739</v>
      </c>
      <c r="K41" s="232">
        <v>8.5873022495146323</v>
      </c>
      <c r="L41" s="232">
        <v>10.1834811594815</v>
      </c>
      <c r="M41" s="232">
        <v>4.2200071501030356</v>
      </c>
      <c r="N41" s="232">
        <v>5.2965884970637749</v>
      </c>
      <c r="O41" s="232">
        <v>4.4487859687997977</v>
      </c>
      <c r="P41" s="232">
        <v>4.6235105353311976</v>
      </c>
      <c r="Q41" s="232">
        <v>4.7126056208853964</v>
      </c>
      <c r="R41" s="232">
        <v>4.0776897162816361</v>
      </c>
      <c r="S41" s="232">
        <v>5.4760034752427833</v>
      </c>
      <c r="T41" s="232">
        <v>5.3087887376382943</v>
      </c>
      <c r="U41" s="232">
        <v>6.116306081787771</v>
      </c>
      <c r="V41" s="232">
        <v>5.9275279026741243</v>
      </c>
      <c r="W41" s="232">
        <v>59.128810431653378</v>
      </c>
      <c r="DA41" s="71" t="s">
        <v>3221</v>
      </c>
    </row>
    <row r="42" spans="1:105" ht="12" customHeight="1" x14ac:dyDescent="0.25">
      <c r="A42" s="60" t="s">
        <v>3089</v>
      </c>
      <c r="B42" s="264">
        <v>297.25100803911351</v>
      </c>
      <c r="C42" s="264">
        <v>339.69822114858198</v>
      </c>
      <c r="D42" s="264">
        <v>361.66470865918711</v>
      </c>
      <c r="E42" s="264">
        <v>356.88080975886299</v>
      </c>
      <c r="F42" s="264">
        <v>79.448295600152761</v>
      </c>
      <c r="G42" s="264">
        <v>90.791819175844125</v>
      </c>
      <c r="H42" s="264">
        <v>77.483791551506215</v>
      </c>
      <c r="I42" s="264">
        <v>74.012473231792171</v>
      </c>
      <c r="J42" s="264">
        <v>62.502231505596491</v>
      </c>
      <c r="K42" s="264">
        <v>59.710074473056203</v>
      </c>
      <c r="L42" s="264">
        <v>1.3750057182654101</v>
      </c>
      <c r="M42" s="264">
        <v>2.2546931446181411</v>
      </c>
      <c r="N42" s="264">
        <v>5.892005821841777</v>
      </c>
      <c r="O42" s="264">
        <v>9.9718577181986277</v>
      </c>
      <c r="P42" s="264">
        <v>19.55061004805529</v>
      </c>
      <c r="Q42" s="264">
        <v>23.114257528582371</v>
      </c>
      <c r="R42" s="264">
        <v>41.774444915526757</v>
      </c>
      <c r="S42" s="264">
        <v>28.568787770922071</v>
      </c>
      <c r="T42" s="264">
        <v>14.725235727262421</v>
      </c>
      <c r="U42" s="264">
        <v>30.02381165961075</v>
      </c>
      <c r="V42" s="264">
        <v>48.88536468116947</v>
      </c>
      <c r="W42" s="264">
        <v>60.323049125065957</v>
      </c>
      <c r="DA42" s="72" t="s">
        <v>3222</v>
      </c>
    </row>
    <row r="43" spans="1:105" ht="12" customHeight="1" x14ac:dyDescent="0.25">
      <c r="A43" s="64" t="s">
        <v>30</v>
      </c>
      <c r="B43" s="231">
        <v>16.198614212223941</v>
      </c>
      <c r="C43" s="231">
        <v>15.7766499660798</v>
      </c>
      <c r="D43" s="231">
        <v>16.154148045219841</v>
      </c>
      <c r="E43" s="231">
        <v>4.6798234440997479</v>
      </c>
      <c r="F43" s="231">
        <v>1.1168033362071961</v>
      </c>
      <c r="G43" s="231">
        <v>1.651436448679289</v>
      </c>
      <c r="H43" s="231">
        <v>1.089681505075121</v>
      </c>
      <c r="I43" s="231">
        <v>1.031217587036602</v>
      </c>
      <c r="J43" s="231">
        <v>0.30334998530338431</v>
      </c>
      <c r="K43" s="231">
        <v>5.6056051385153662E-2</v>
      </c>
      <c r="L43" s="231">
        <v>7.7959616720777612E-3</v>
      </c>
      <c r="M43" s="231">
        <v>5.2692726388948639E-2</v>
      </c>
      <c r="N43" s="231">
        <v>6.9547563738984117E-2</v>
      </c>
      <c r="O43" s="231">
        <v>0.18413572064323741</v>
      </c>
      <c r="P43" s="231">
        <v>8.3961761191392578E-2</v>
      </c>
      <c r="Q43" s="231">
        <v>3.3516064009405759E-2</v>
      </c>
      <c r="R43" s="231">
        <v>5.0956698151757296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4.7401319205585368</v>
      </c>
      <c r="C45" s="231">
        <v>4.7672598423594543</v>
      </c>
      <c r="D45" s="231">
        <v>4.0991971978216668</v>
      </c>
      <c r="E45" s="231">
        <v>4.7830840080335051</v>
      </c>
      <c r="F45" s="231">
        <v>1.1121854882681621</v>
      </c>
      <c r="G45" s="231">
        <v>1.5885251074029989</v>
      </c>
      <c r="H45" s="231">
        <v>1.1917929204371811</v>
      </c>
      <c r="I45" s="231">
        <v>0.30748896082539279</v>
      </c>
      <c r="J45" s="231">
        <v>0</v>
      </c>
      <c r="K45" s="231">
        <v>1.679158306668601E-2</v>
      </c>
      <c r="L45" s="231">
        <v>2.5020194644546211E-2</v>
      </c>
      <c r="M45" s="231">
        <v>7.958041678894355E-2</v>
      </c>
      <c r="N45" s="231">
        <v>7.8257867644120765E-2</v>
      </c>
      <c r="O45" s="231">
        <v>0.16575720779070799</v>
      </c>
      <c r="P45" s="231">
        <v>0</v>
      </c>
      <c r="Q45" s="231">
        <v>9.3683624676327806E-2</v>
      </c>
      <c r="R45" s="231">
        <v>0.23182978181354061</v>
      </c>
      <c r="S45" s="231">
        <v>7.988262949620567E-2</v>
      </c>
      <c r="T45" s="231">
        <v>5.5016394421021797E-2</v>
      </c>
      <c r="U45" s="231">
        <v>7.0050681626658466E-3</v>
      </c>
      <c r="V45" s="231">
        <v>1.7792490164378678E-2</v>
      </c>
      <c r="W45" s="231">
        <v>0.58914923726314083</v>
      </c>
      <c r="DA45" s="73" t="s">
        <v>3225</v>
      </c>
    </row>
    <row r="46" spans="1:105" ht="12" customHeight="1" x14ac:dyDescent="0.25">
      <c r="A46" s="64" t="s">
        <v>160</v>
      </c>
      <c r="B46" s="231">
        <v>12.728788742305911</v>
      </c>
      <c r="C46" s="231">
        <v>10.820501245892279</v>
      </c>
      <c r="D46" s="231">
        <v>11.807343090602011</v>
      </c>
      <c r="E46" s="231">
        <v>14.238594920600439</v>
      </c>
      <c r="F46" s="231">
        <v>4.2100758467859674</v>
      </c>
      <c r="G46" s="231">
        <v>4.8213306245204466</v>
      </c>
      <c r="H46" s="231">
        <v>2.4244276653499681</v>
      </c>
      <c r="I46" s="231">
        <v>1.1323211453083859</v>
      </c>
      <c r="J46" s="231">
        <v>0.69637958003020084</v>
      </c>
      <c r="K46" s="231">
        <v>0.21871925213157131</v>
      </c>
      <c r="L46" s="231">
        <v>0.1359630384969322</v>
      </c>
      <c r="M46" s="231">
        <v>0.1903787961911611</v>
      </c>
      <c r="N46" s="231">
        <v>1.701922755081315E-2</v>
      </c>
      <c r="O46" s="231">
        <v>0.40547015370576872</v>
      </c>
      <c r="P46" s="231">
        <v>0.25643121587096301</v>
      </c>
      <c r="Q46" s="231">
        <v>0.33953019409326363</v>
      </c>
      <c r="R46" s="231">
        <v>0.67176954232428754</v>
      </c>
      <c r="S46" s="231">
        <v>0.26057342667106909</v>
      </c>
      <c r="T46" s="231">
        <v>0.2093743502830093</v>
      </c>
      <c r="U46" s="231">
        <v>2.43124450972441E-2</v>
      </c>
      <c r="V46" s="231">
        <v>4.6361510697173487E-2</v>
      </c>
      <c r="W46" s="231">
        <v>1.675769223062324</v>
      </c>
      <c r="DA46" s="73" t="s">
        <v>3226</v>
      </c>
    </row>
    <row r="47" spans="1:105" ht="12" customHeight="1" x14ac:dyDescent="0.25">
      <c r="A47" s="64" t="s">
        <v>70</v>
      </c>
      <c r="B47" s="231">
        <v>66.449935483821633</v>
      </c>
      <c r="C47" s="231">
        <v>111.383703009687</v>
      </c>
      <c r="D47" s="231">
        <v>128.01200957824841</v>
      </c>
      <c r="E47" s="231">
        <v>127.5446637347592</v>
      </c>
      <c r="F47" s="231">
        <v>4.0672760156588712</v>
      </c>
      <c r="G47" s="231">
        <v>0</v>
      </c>
      <c r="H47" s="231">
        <v>0.89731772291281198</v>
      </c>
      <c r="I47" s="231">
        <v>10.495244661628041</v>
      </c>
      <c r="J47" s="231">
        <v>3.3729871191983052</v>
      </c>
      <c r="K47" s="231">
        <v>1.719369502714081</v>
      </c>
      <c r="L47" s="231">
        <v>2.668749702024574E-2</v>
      </c>
      <c r="M47" s="231">
        <v>6.7905485588162756E-2</v>
      </c>
      <c r="N47" s="231">
        <v>0.1168611867797282</v>
      </c>
      <c r="O47" s="231">
        <v>1.326013533784633</v>
      </c>
      <c r="P47" s="231">
        <v>0.61492345654452274</v>
      </c>
      <c r="Q47" s="231">
        <v>0.73279392376143992</v>
      </c>
      <c r="R47" s="231">
        <v>2.0606577436634379</v>
      </c>
      <c r="S47" s="231">
        <v>0.47218236869424429</v>
      </c>
      <c r="T47" s="231">
        <v>0.41076895572612221</v>
      </c>
      <c r="U47" s="231">
        <v>2.7001868921505901E-2</v>
      </c>
      <c r="V47" s="231">
        <v>5.9308165495972211E-2</v>
      </c>
      <c r="W47" s="231">
        <v>0.89675388694769553</v>
      </c>
      <c r="DA47" s="73" t="s">
        <v>3227</v>
      </c>
    </row>
    <row r="48" spans="1:105" ht="12" customHeight="1" x14ac:dyDescent="0.25">
      <c r="A48" s="64" t="s">
        <v>34</v>
      </c>
      <c r="B48" s="231">
        <v>0.47638995221707992</v>
      </c>
      <c r="C48" s="231">
        <v>0.47638995221705532</v>
      </c>
      <c r="D48" s="231">
        <v>0.47638995221718677</v>
      </c>
      <c r="E48" s="231">
        <v>0.47638995221706631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139.3655862710113</v>
      </c>
      <c r="C49" s="231">
        <v>139.1821556753743</v>
      </c>
      <c r="D49" s="231">
        <v>143.82405933809</v>
      </c>
      <c r="E49" s="231">
        <v>147.8666922421796</v>
      </c>
      <c r="F49" s="231">
        <v>11.650393456189491</v>
      </c>
      <c r="G49" s="231">
        <v>25.438965538186189</v>
      </c>
      <c r="H49" s="231">
        <v>14.58901028068121</v>
      </c>
      <c r="I49" s="231">
        <v>3.754639419942289</v>
      </c>
      <c r="J49" s="231">
        <v>0.8379533640406569</v>
      </c>
      <c r="K49" s="231">
        <v>0.40757662673785261</v>
      </c>
      <c r="L49" s="231">
        <v>9.982192699310305E-2</v>
      </c>
      <c r="M49" s="231">
        <v>0.1894676066389325</v>
      </c>
      <c r="N49" s="231">
        <v>0.23370800301356201</v>
      </c>
      <c r="O49" s="231">
        <v>0.55275193479916029</v>
      </c>
      <c r="P49" s="231">
        <v>0.3501291980290559</v>
      </c>
      <c r="Q49" s="231">
        <v>0.43041800729004642</v>
      </c>
      <c r="R49" s="231">
        <v>1.036317987526945</v>
      </c>
      <c r="S49" s="231">
        <v>0.42179930498906287</v>
      </c>
      <c r="T49" s="231">
        <v>0.42331801181233919</v>
      </c>
      <c r="U49" s="231">
        <v>5.6273576471021713E-2</v>
      </c>
      <c r="V49" s="231">
        <v>0.1143446705645942</v>
      </c>
      <c r="W49" s="231">
        <v>47.749093089392403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57.291561456975067</v>
      </c>
      <c r="C51" s="231">
        <v>57.291561456972083</v>
      </c>
      <c r="D51" s="231">
        <v>57.291561456987942</v>
      </c>
      <c r="E51" s="231">
        <v>57.291561456973398</v>
      </c>
      <c r="F51" s="231">
        <v>57.291561457043073</v>
      </c>
      <c r="G51" s="231">
        <v>57.291561457055202</v>
      </c>
      <c r="H51" s="231">
        <v>57.291561457049923</v>
      </c>
      <c r="I51" s="231">
        <v>57.291561457051458</v>
      </c>
      <c r="J51" s="231">
        <v>57.291561457023953</v>
      </c>
      <c r="K51" s="231">
        <v>57.291561457020848</v>
      </c>
      <c r="L51" s="231">
        <v>1.079717099438505</v>
      </c>
      <c r="M51" s="231">
        <v>1.6746681130219929</v>
      </c>
      <c r="N51" s="231">
        <v>5.376611973114569</v>
      </c>
      <c r="O51" s="231">
        <v>7.3377291674751186</v>
      </c>
      <c r="P51" s="231">
        <v>18.24516441641936</v>
      </c>
      <c r="Q51" s="231">
        <v>21.48431571475189</v>
      </c>
      <c r="R51" s="231">
        <v>32.678200045022813</v>
      </c>
      <c r="S51" s="231">
        <v>27.334350041071492</v>
      </c>
      <c r="T51" s="231">
        <v>13.626758015019931</v>
      </c>
      <c r="U51" s="231">
        <v>29.909218700958309</v>
      </c>
      <c r="V51" s="231">
        <v>48.647557844247352</v>
      </c>
      <c r="W51" s="231">
        <v>9.4122836884004055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87.446478385613119</v>
      </c>
      <c r="C54" s="263">
        <f t="shared" si="2"/>
        <v>98.99263540092582</v>
      </c>
      <c r="D54" s="263">
        <f t="shared" si="2"/>
        <v>105.25639735302038</v>
      </c>
      <c r="E54" s="263">
        <f t="shared" si="2"/>
        <v>105.00965910516278</v>
      </c>
      <c r="F54" s="263">
        <f t="shared" si="2"/>
        <v>34.1748417819948</v>
      </c>
      <c r="G54" s="263">
        <f t="shared" si="2"/>
        <v>41.690783485788423</v>
      </c>
      <c r="H54" s="263">
        <f t="shared" si="2"/>
        <v>37.69011672970607</v>
      </c>
      <c r="I54" s="263">
        <f t="shared" si="2"/>
        <v>30.395160507793637</v>
      </c>
      <c r="J54" s="263">
        <f t="shared" si="2"/>
        <v>24.797103577088137</v>
      </c>
      <c r="K54" s="263">
        <f t="shared" si="2"/>
        <v>18.676933387581009</v>
      </c>
      <c r="L54" s="263">
        <f t="shared" si="2"/>
        <v>9.6179770042000339</v>
      </c>
      <c r="M54" s="263">
        <f t="shared" si="2"/>
        <v>4.1868357957084008</v>
      </c>
      <c r="N54" s="263">
        <f t="shared" si="2"/>
        <v>4.2044271450418682</v>
      </c>
      <c r="O54" s="263">
        <f t="shared" si="2"/>
        <v>6.85587111147992</v>
      </c>
      <c r="P54" s="263">
        <f t="shared" si="2"/>
        <v>6.5559900362422745</v>
      </c>
      <c r="Q54" s="263">
        <f t="shared" si="2"/>
        <v>7.1130585154479391</v>
      </c>
      <c r="R54" s="263">
        <f t="shared" si="2"/>
        <v>12.605227844828637</v>
      </c>
      <c r="S54" s="263">
        <f t="shared" si="2"/>
        <v>7.1940824079982892</v>
      </c>
      <c r="T54" s="263">
        <f t="shared" si="2"/>
        <v>5.5130869015592125</v>
      </c>
      <c r="U54" s="263">
        <f t="shared" si="2"/>
        <v>6.4212987615762813</v>
      </c>
      <c r="V54" s="263">
        <f t="shared" si="2"/>
        <v>7.78991159594454</v>
      </c>
      <c r="W54" s="263">
        <f t="shared" si="2"/>
        <v>28.631302008075821</v>
      </c>
      <c r="DA54" s="70"/>
    </row>
    <row r="55" spans="1:105" ht="12" customHeight="1" x14ac:dyDescent="0.25">
      <c r="A55" s="60" t="s">
        <v>3104</v>
      </c>
      <c r="B55" s="264">
        <v>65.082766182043457</v>
      </c>
      <c r="C55" s="264">
        <v>73.435402461847545</v>
      </c>
      <c r="D55" s="264">
        <v>78.046513315965555</v>
      </c>
      <c r="E55" s="264">
        <v>78.159692226753023</v>
      </c>
      <c r="F55" s="264">
        <v>28.19754054561967</v>
      </c>
      <c r="G55" s="264">
        <v>34.860051008608927</v>
      </c>
      <c r="H55" s="264">
        <v>31.860615170972061</v>
      </c>
      <c r="I55" s="264">
        <v>24.826823963708961</v>
      </c>
      <c r="J55" s="264">
        <v>20.094741332152982</v>
      </c>
      <c r="K55" s="264">
        <v>14.18463938333854</v>
      </c>
      <c r="L55" s="264">
        <v>9.5145282981236399</v>
      </c>
      <c r="M55" s="264">
        <v>4.0172037095929296</v>
      </c>
      <c r="N55" s="264">
        <v>3.7611414405772829</v>
      </c>
      <c r="O55" s="264">
        <v>6.1056373019602743</v>
      </c>
      <c r="P55" s="264">
        <v>5.0850977442255756</v>
      </c>
      <c r="Q55" s="264">
        <v>5.3740548142379811</v>
      </c>
      <c r="R55" s="264">
        <v>9.4623228982059331</v>
      </c>
      <c r="S55" s="264">
        <v>5.0447065255464727</v>
      </c>
      <c r="T55" s="264">
        <v>4.40523217599715</v>
      </c>
      <c r="U55" s="264">
        <v>4.1624539972168533</v>
      </c>
      <c r="V55" s="264">
        <v>4.1120158205587494</v>
      </c>
      <c r="W55" s="264">
        <v>24.09289078863512</v>
      </c>
      <c r="DA55" s="72" t="s">
        <v>3234</v>
      </c>
    </row>
    <row r="56" spans="1:105" ht="12" customHeight="1" x14ac:dyDescent="0.25">
      <c r="A56" s="60" t="s">
        <v>3106</v>
      </c>
      <c r="B56" s="264">
        <v>22.363712203569669</v>
      </c>
      <c r="C56" s="264">
        <v>25.557232939078268</v>
      </c>
      <c r="D56" s="264">
        <v>27.20988403705482</v>
      </c>
      <c r="E56" s="264">
        <v>26.849966878409759</v>
      </c>
      <c r="F56" s="264">
        <v>5.9773012363751272</v>
      </c>
      <c r="G56" s="264">
        <v>6.8307324771794971</v>
      </c>
      <c r="H56" s="264">
        <v>5.8295015587340089</v>
      </c>
      <c r="I56" s="264">
        <v>5.5683365440846773</v>
      </c>
      <c r="J56" s="264">
        <v>4.7023622449351574</v>
      </c>
      <c r="K56" s="264">
        <v>4.4922940042424706</v>
      </c>
      <c r="L56" s="264">
        <v>0.1034487060763945</v>
      </c>
      <c r="M56" s="264">
        <v>0.16963208611547151</v>
      </c>
      <c r="N56" s="264">
        <v>0.44328570446458521</v>
      </c>
      <c r="O56" s="264">
        <v>0.75023380951964591</v>
      </c>
      <c r="P56" s="264">
        <v>1.4708922920166989</v>
      </c>
      <c r="Q56" s="264">
        <v>1.739003701209958</v>
      </c>
      <c r="R56" s="264">
        <v>3.142904946622703</v>
      </c>
      <c r="S56" s="264">
        <v>2.149375882451817</v>
      </c>
      <c r="T56" s="264">
        <v>1.107854725562063</v>
      </c>
      <c r="U56" s="264">
        <v>2.258844764359428</v>
      </c>
      <c r="V56" s="264">
        <v>3.677895775385791</v>
      </c>
      <c r="W56" s="264">
        <v>4.5384112194406994</v>
      </c>
      <c r="DA56" s="72" t="s">
        <v>3235</v>
      </c>
    </row>
    <row r="57" spans="1:105" ht="12" customHeight="1" x14ac:dyDescent="0.25">
      <c r="A57" s="64" t="s">
        <v>30</v>
      </c>
      <c r="B57" s="231">
        <v>1.21870451753409</v>
      </c>
      <c r="C57" s="231">
        <v>1.1869579911784169</v>
      </c>
      <c r="D57" s="231">
        <v>1.2153591005808031</v>
      </c>
      <c r="E57" s="231">
        <v>0.35208703027709698</v>
      </c>
      <c r="F57" s="231">
        <v>8.4022821532829764E-2</v>
      </c>
      <c r="G57" s="231">
        <v>0.1242460024084731</v>
      </c>
      <c r="H57" s="231">
        <v>8.1982307591858664E-2</v>
      </c>
      <c r="I57" s="231">
        <v>7.7583768303694206E-2</v>
      </c>
      <c r="J57" s="231">
        <v>2.2822569427213859E-2</v>
      </c>
      <c r="K57" s="231">
        <v>4.217383176312501E-3</v>
      </c>
      <c r="L57" s="231">
        <v>5.865300317550666E-4</v>
      </c>
      <c r="M57" s="231">
        <v>3.9643430512061664E-3</v>
      </c>
      <c r="N57" s="231">
        <v>5.2324185885129128E-3</v>
      </c>
      <c r="O57" s="231">
        <v>1.3853471145572709E-2</v>
      </c>
      <c r="P57" s="231">
        <v>6.3168723153398786E-3</v>
      </c>
      <c r="Q57" s="231">
        <v>2.521584753058739E-3</v>
      </c>
      <c r="R57" s="231">
        <v>0.38337327763077589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0.35662434512039148</v>
      </c>
      <c r="C59" s="231">
        <v>0.35866531729350132</v>
      </c>
      <c r="D59" s="231">
        <v>0.30840355093329153</v>
      </c>
      <c r="E59" s="231">
        <v>0.3598558501341822</v>
      </c>
      <c r="F59" s="231">
        <v>8.3675397236476115E-2</v>
      </c>
      <c r="G59" s="231">
        <v>0.1195128607450533</v>
      </c>
      <c r="H59" s="231">
        <v>8.9664671130070039E-2</v>
      </c>
      <c r="I59" s="231">
        <v>2.3133965704731741E-2</v>
      </c>
      <c r="J59" s="231">
        <v>0</v>
      </c>
      <c r="K59" s="231">
        <v>1.2633165943588219E-3</v>
      </c>
      <c r="L59" s="231">
        <v>1.8823970892448551E-3</v>
      </c>
      <c r="M59" s="231">
        <v>5.9872413885098587E-3</v>
      </c>
      <c r="N59" s="231">
        <v>5.8877392584918463E-3</v>
      </c>
      <c r="O59" s="231">
        <v>1.2470761714661421E-2</v>
      </c>
      <c r="P59" s="231">
        <v>0</v>
      </c>
      <c r="Q59" s="231">
        <v>7.048297781291118E-3</v>
      </c>
      <c r="R59" s="231">
        <v>1.7441739070611199E-2</v>
      </c>
      <c r="S59" s="231">
        <v>6.0099783946988578E-3</v>
      </c>
      <c r="T59" s="231">
        <v>4.1391644705470951E-3</v>
      </c>
      <c r="U59" s="231">
        <v>5.270270717993113E-4</v>
      </c>
      <c r="V59" s="231">
        <v>1.3386199496711231E-3</v>
      </c>
      <c r="W59" s="231">
        <v>4.4324707505690848E-2</v>
      </c>
      <c r="DA59" s="73" t="s">
        <v>3238</v>
      </c>
    </row>
    <row r="60" spans="1:105" ht="12" customHeight="1" x14ac:dyDescent="0.25">
      <c r="A60" s="64" t="s">
        <v>160</v>
      </c>
      <c r="B60" s="231">
        <v>0.95765181760295282</v>
      </c>
      <c r="C60" s="231">
        <v>0.8140815984370362</v>
      </c>
      <c r="D60" s="231">
        <v>0.88832675289795682</v>
      </c>
      <c r="E60" s="231">
        <v>1.0712422510796571</v>
      </c>
      <c r="F60" s="231">
        <v>0.31674551825348962</v>
      </c>
      <c r="G60" s="231">
        <v>0.36273333852191447</v>
      </c>
      <c r="H60" s="231">
        <v>0.18240208140564021</v>
      </c>
      <c r="I60" s="231">
        <v>8.5190305603138727E-2</v>
      </c>
      <c r="J60" s="231">
        <v>5.239219410885522E-2</v>
      </c>
      <c r="K60" s="231">
        <v>1.645536693152887E-2</v>
      </c>
      <c r="L60" s="231">
        <v>1.0229194118891449E-2</v>
      </c>
      <c r="M60" s="231">
        <v>1.43231696193977E-2</v>
      </c>
      <c r="N60" s="231">
        <v>1.2804434520987951E-3</v>
      </c>
      <c r="O60" s="231">
        <v>3.0505591501374441E-2</v>
      </c>
      <c r="P60" s="231">
        <v>1.9292630661138281E-2</v>
      </c>
      <c r="Q60" s="231">
        <v>2.5544591405135809E-2</v>
      </c>
      <c r="R60" s="231">
        <v>5.0540655221889982E-2</v>
      </c>
      <c r="S60" s="231">
        <v>1.9604270345158801E-2</v>
      </c>
      <c r="T60" s="231">
        <v>1.5752302215649602E-2</v>
      </c>
      <c r="U60" s="231">
        <v>1.829149474400809E-3</v>
      </c>
      <c r="V60" s="231">
        <v>3.488013343987973E-3</v>
      </c>
      <c r="W60" s="231">
        <v>0.12607668135892089</v>
      </c>
      <c r="DA60" s="73" t="s">
        <v>3239</v>
      </c>
    </row>
    <row r="61" spans="1:105" ht="12" customHeight="1" x14ac:dyDescent="0.25">
      <c r="A61" s="64" t="s">
        <v>70</v>
      </c>
      <c r="B61" s="231">
        <v>4.999368186870595</v>
      </c>
      <c r="C61" s="231">
        <v>8.3799651167162637</v>
      </c>
      <c r="D61" s="231">
        <v>9.630997585824332</v>
      </c>
      <c r="E61" s="231">
        <v>9.5958367700132339</v>
      </c>
      <c r="F61" s="231">
        <v>0.30600195729094942</v>
      </c>
      <c r="G61" s="231">
        <v>0</v>
      </c>
      <c r="H61" s="231">
        <v>6.7509797335133181E-2</v>
      </c>
      <c r="I61" s="231">
        <v>0.78961088363345777</v>
      </c>
      <c r="J61" s="231">
        <v>0.25376705598984112</v>
      </c>
      <c r="K61" s="231">
        <v>0.1293569531822506</v>
      </c>
      <c r="L61" s="231">
        <v>2.007836766413472E-3</v>
      </c>
      <c r="M61" s="231">
        <v>5.1088766586705513E-3</v>
      </c>
      <c r="N61" s="231">
        <v>8.792064209133154E-3</v>
      </c>
      <c r="O61" s="231">
        <v>9.9762773701665183E-2</v>
      </c>
      <c r="P61" s="231">
        <v>4.6263833721217999E-2</v>
      </c>
      <c r="Q61" s="231">
        <v>5.5131831254779169E-2</v>
      </c>
      <c r="R61" s="231">
        <v>0.15503381143549369</v>
      </c>
      <c r="S61" s="231">
        <v>3.5524692315554433E-2</v>
      </c>
      <c r="T61" s="231">
        <v>3.090424745274899E-2</v>
      </c>
      <c r="U61" s="231">
        <v>2.0314885708969952E-3</v>
      </c>
      <c r="V61" s="231">
        <v>4.4620563382549603E-3</v>
      </c>
      <c r="W61" s="231">
        <v>6.7467377074434787E-2</v>
      </c>
      <c r="DA61" s="73" t="s">
        <v>3240</v>
      </c>
    </row>
    <row r="62" spans="1:105" ht="12" customHeight="1" x14ac:dyDescent="0.25">
      <c r="A62" s="64" t="s">
        <v>34</v>
      </c>
      <c r="B62" s="231">
        <v>3.5841250323542073E-2</v>
      </c>
      <c r="C62" s="231">
        <v>3.58412503235402E-2</v>
      </c>
      <c r="D62" s="231">
        <v>3.5841250323550108E-2</v>
      </c>
      <c r="E62" s="231">
        <v>3.5841250323541032E-2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10.48518517399458</v>
      </c>
      <c r="C63" s="231">
        <v>10.47138475300622</v>
      </c>
      <c r="D63" s="231">
        <v>10.820618884370409</v>
      </c>
      <c r="E63" s="231">
        <v>11.12476681445866</v>
      </c>
      <c r="F63" s="231">
        <v>0.87651862993275176</v>
      </c>
      <c r="G63" s="231">
        <v>1.9139033633745099</v>
      </c>
      <c r="H63" s="231">
        <v>1.09760578914216</v>
      </c>
      <c r="I63" s="231">
        <v>0.28248070871039138</v>
      </c>
      <c r="J63" s="231">
        <v>6.3043513282055666E-2</v>
      </c>
      <c r="K63" s="231">
        <v>3.0664072231061001E-2</v>
      </c>
      <c r="L63" s="231">
        <v>7.5101136295751504E-3</v>
      </c>
      <c r="M63" s="231">
        <v>1.425461617346201E-2</v>
      </c>
      <c r="N63" s="231">
        <v>1.7583047248669239E-2</v>
      </c>
      <c r="O63" s="231">
        <v>4.1586352461378817E-2</v>
      </c>
      <c r="P63" s="231">
        <v>2.6342008629145271E-2</v>
      </c>
      <c r="Q63" s="231">
        <v>3.2382546003012887E-2</v>
      </c>
      <c r="R63" s="231">
        <v>7.7967497494190213E-2</v>
      </c>
      <c r="S63" s="231">
        <v>3.1734116989772763E-2</v>
      </c>
      <c r="T63" s="231">
        <v>3.184837706425122E-2</v>
      </c>
      <c r="U63" s="231">
        <v>4.2337487000141706E-3</v>
      </c>
      <c r="V63" s="231">
        <v>8.6027338355807517E-3</v>
      </c>
      <c r="W63" s="231">
        <v>3.5924082575091458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4.3103369121235167</v>
      </c>
      <c r="C65" s="231">
        <v>4.3103369121232902</v>
      </c>
      <c r="D65" s="231">
        <v>4.3103369121244848</v>
      </c>
      <c r="E65" s="231">
        <v>4.3103369121233923</v>
      </c>
      <c r="F65" s="231">
        <v>4.3103369121286308</v>
      </c>
      <c r="G65" s="231">
        <v>4.3103369121295456</v>
      </c>
      <c r="H65" s="231">
        <v>4.3103369121291459</v>
      </c>
      <c r="I65" s="231">
        <v>4.3103369121292632</v>
      </c>
      <c r="J65" s="231">
        <v>4.3103369121271919</v>
      </c>
      <c r="K65" s="231">
        <v>4.3103369121269601</v>
      </c>
      <c r="L65" s="231">
        <v>8.123263444051447E-2</v>
      </c>
      <c r="M65" s="231">
        <v>0.12599383922422519</v>
      </c>
      <c r="N65" s="231">
        <v>0.40450999170767932</v>
      </c>
      <c r="O65" s="231">
        <v>0.55205485899499329</v>
      </c>
      <c r="P65" s="231">
        <v>1.372676946689857</v>
      </c>
      <c r="Q65" s="231">
        <v>1.61637485001268</v>
      </c>
      <c r="R65" s="231">
        <v>2.4585479657697409</v>
      </c>
      <c r="S65" s="231">
        <v>2.0565028244066319</v>
      </c>
      <c r="T65" s="231">
        <v>1.0252106343588661</v>
      </c>
      <c r="U65" s="231">
        <v>2.250223350542317</v>
      </c>
      <c r="V65" s="231">
        <v>3.6600043519182961</v>
      </c>
      <c r="W65" s="231">
        <v>0.70813419599250715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166.6372746507086</v>
      </c>
      <c r="C68" s="263">
        <v>135.4156287386763</v>
      </c>
      <c r="D68" s="263">
        <v>111.4912813143665</v>
      </c>
      <c r="E68" s="263">
        <v>134.2170952212162</v>
      </c>
      <c r="F68" s="263">
        <v>140.52164552174281</v>
      </c>
      <c r="G68" s="263">
        <v>138.18746451153109</v>
      </c>
      <c r="H68" s="263">
        <v>128.5443970189136</v>
      </c>
      <c r="I68" s="263">
        <v>115.6324974869197</v>
      </c>
      <c r="J68" s="263">
        <v>104.82951176323461</v>
      </c>
      <c r="K68" s="263">
        <v>89.268000394992242</v>
      </c>
      <c r="L68" s="263">
        <v>125.3738147674112</v>
      </c>
      <c r="M68" s="263">
        <v>181.01154526184351</v>
      </c>
      <c r="N68" s="263">
        <v>138.50307566111101</v>
      </c>
      <c r="O68" s="263">
        <v>139.19102480384339</v>
      </c>
      <c r="P68" s="263">
        <v>141.42813020823931</v>
      </c>
      <c r="Q68" s="263">
        <v>114.4182065000569</v>
      </c>
      <c r="R68" s="263">
        <v>111.99094815218901</v>
      </c>
      <c r="S68" s="263">
        <v>140.44192607251171</v>
      </c>
      <c r="T68" s="263">
        <v>108.40268962268129</v>
      </c>
      <c r="U68" s="263">
        <v>104.6087082904277</v>
      </c>
      <c r="V68" s="263">
        <v>24.38883021833286</v>
      </c>
      <c r="W68" s="263">
        <v>85.875630883256576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0.99999999999999967</v>
      </c>
      <c r="C73" s="234">
        <f t="shared" si="3"/>
        <v>0.99999999999999967</v>
      </c>
      <c r="D73" s="234">
        <f t="shared" si="3"/>
        <v>1</v>
      </c>
      <c r="E73" s="234">
        <f t="shared" si="3"/>
        <v>0.99999999999999989</v>
      </c>
      <c r="F73" s="234">
        <f t="shared" si="3"/>
        <v>1</v>
      </c>
      <c r="G73" s="234">
        <f t="shared" si="3"/>
        <v>1.0000000000000002</v>
      </c>
      <c r="H73" s="234">
        <f t="shared" si="3"/>
        <v>1.0000000000000002</v>
      </c>
      <c r="I73" s="234">
        <f t="shared" si="3"/>
        <v>1</v>
      </c>
      <c r="J73" s="234">
        <f t="shared" si="3"/>
        <v>1.0000000000000002</v>
      </c>
      <c r="K73" s="234">
        <f t="shared" si="3"/>
        <v>1.0000000000000004</v>
      </c>
      <c r="L73" s="234">
        <f t="shared" si="3"/>
        <v>0.99999999999999989</v>
      </c>
      <c r="M73" s="234">
        <f t="shared" si="3"/>
        <v>1</v>
      </c>
      <c r="N73" s="234">
        <f t="shared" si="3"/>
        <v>1</v>
      </c>
      <c r="O73" s="234">
        <f t="shared" si="3"/>
        <v>1.0000000000000004</v>
      </c>
      <c r="P73" s="234">
        <f t="shared" si="3"/>
        <v>0.99999999999999978</v>
      </c>
      <c r="Q73" s="234">
        <f t="shared" si="3"/>
        <v>0.99999999999999956</v>
      </c>
      <c r="R73" s="234">
        <f t="shared" si="3"/>
        <v>1</v>
      </c>
      <c r="S73" s="234">
        <f t="shared" si="3"/>
        <v>1.0000000000000002</v>
      </c>
      <c r="T73" s="234">
        <f t="shared" si="3"/>
        <v>1</v>
      </c>
      <c r="U73" s="234">
        <f t="shared" si="3"/>
        <v>1.0000000000000004</v>
      </c>
      <c r="V73" s="234">
        <f t="shared" si="3"/>
        <v>0.99999999999999967</v>
      </c>
      <c r="W73" s="234">
        <f t="shared" si="3"/>
        <v>0.99999999999999967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1.0671436547886898E-2</v>
      </c>
      <c r="C78" s="302">
        <f t="shared" si="8"/>
        <v>1.1297474964858941E-2</v>
      </c>
      <c r="D78" s="302">
        <f t="shared" si="8"/>
        <v>1.1658529481929096E-2</v>
      </c>
      <c r="E78" s="302">
        <f t="shared" si="8"/>
        <v>1.1568608053954647E-2</v>
      </c>
      <c r="F78" s="302">
        <f t="shared" si="8"/>
        <v>2.1299125657190869E-3</v>
      </c>
      <c r="G78" s="302">
        <f t="shared" si="8"/>
        <v>3.9600465147376328E-3</v>
      </c>
      <c r="H78" s="302">
        <f t="shared" si="8"/>
        <v>2.8807976875740112E-3</v>
      </c>
      <c r="I78" s="302">
        <f t="shared" si="8"/>
        <v>7.8305056767105554E-4</v>
      </c>
      <c r="J78" s="302">
        <f t="shared" si="8"/>
        <v>6.3895510173767316E-4</v>
      </c>
      <c r="K78" s="302">
        <f t="shared" si="8"/>
        <v>4.0407698508637864E-4</v>
      </c>
      <c r="L78" s="302">
        <f t="shared" si="8"/>
        <v>7.6029634837439719E-4</v>
      </c>
      <c r="M78" s="302">
        <f t="shared" si="8"/>
        <v>5.8747989736734176E-3</v>
      </c>
      <c r="N78" s="302">
        <f t="shared" si="8"/>
        <v>5.8244604397275149E-3</v>
      </c>
      <c r="O78" s="302">
        <f t="shared" si="8"/>
        <v>5.7314314454860529E-3</v>
      </c>
      <c r="P78" s="302">
        <f t="shared" si="8"/>
        <v>5.5941094121336292E-3</v>
      </c>
      <c r="Q78" s="302">
        <f t="shared" si="8"/>
        <v>4.9033462597854165E-3</v>
      </c>
      <c r="R78" s="302">
        <f t="shared" si="8"/>
        <v>4.1165048953159767E-3</v>
      </c>
      <c r="S78" s="302">
        <f t="shared" si="8"/>
        <v>5.2840831371253139E-3</v>
      </c>
      <c r="T78" s="302">
        <f t="shared" si="8"/>
        <v>5.1692741654320454E-3</v>
      </c>
      <c r="U78" s="302">
        <f t="shared" si="8"/>
        <v>3.3674909125658986E-3</v>
      </c>
      <c r="V78" s="302">
        <f t="shared" si="8"/>
        <v>2.9883940553613619E-3</v>
      </c>
      <c r="W78" s="302">
        <f t="shared" si="8"/>
        <v>1.1585552505918514E-2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0.40967698182891543</v>
      </c>
      <c r="C79" s="303">
        <f t="shared" si="9"/>
        <v>0.41625638110266311</v>
      </c>
      <c r="D79" s="303">
        <f t="shared" si="9"/>
        <v>0.42237368344599746</v>
      </c>
      <c r="E79" s="303">
        <f t="shared" si="9"/>
        <v>0.41900588200270406</v>
      </c>
      <c r="F79" s="303">
        <f t="shared" si="9"/>
        <v>0.28846239228355641</v>
      </c>
      <c r="G79" s="303">
        <f t="shared" si="9"/>
        <v>0.29419527201431478</v>
      </c>
      <c r="H79" s="303">
        <f t="shared" si="9"/>
        <v>0.27641159279322913</v>
      </c>
      <c r="I79" s="303">
        <f t="shared" si="9"/>
        <v>0.28000113319976888</v>
      </c>
      <c r="J79" s="303">
        <f t="shared" si="9"/>
        <v>0.27642776292805055</v>
      </c>
      <c r="K79" s="303">
        <f t="shared" si="9"/>
        <v>0.32745984789067278</v>
      </c>
      <c r="L79" s="303">
        <f t="shared" si="9"/>
        <v>8.2808059705824763E-2</v>
      </c>
      <c r="M79" s="303">
        <f t="shared" si="9"/>
        <v>0.14481615615810023</v>
      </c>
      <c r="N79" s="303">
        <f t="shared" si="9"/>
        <v>0.16441722684059559</v>
      </c>
      <c r="O79" s="303">
        <f t="shared" si="9"/>
        <v>0.16834586106446645</v>
      </c>
      <c r="P79" s="303">
        <f t="shared" si="9"/>
        <v>0.20827590579594712</v>
      </c>
      <c r="Q79" s="303">
        <f t="shared" si="9"/>
        <v>0.23216344891226234</v>
      </c>
      <c r="R79" s="303">
        <f t="shared" si="9"/>
        <v>0.259724528068842</v>
      </c>
      <c r="S79" s="303">
        <f t="shared" si="9"/>
        <v>0.24582321501724178</v>
      </c>
      <c r="T79" s="303">
        <f t="shared" si="9"/>
        <v>0.2040013320220411</v>
      </c>
      <c r="U79" s="303">
        <f t="shared" si="9"/>
        <v>0.26270999745720852</v>
      </c>
      <c r="V79" s="303">
        <f t="shared" si="9"/>
        <v>0.351841396575028</v>
      </c>
      <c r="W79" s="303">
        <f t="shared" si="9"/>
        <v>0.23372309579776912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0.39779613451987988</v>
      </c>
      <c r="C80" s="303">
        <f t="shared" si="10"/>
        <v>0.39735934868788858</v>
      </c>
      <c r="D80" s="303">
        <f t="shared" si="10"/>
        <v>0.39346674125417225</v>
      </c>
      <c r="E80" s="303">
        <f t="shared" si="10"/>
        <v>0.39359747609611767</v>
      </c>
      <c r="F80" s="303">
        <f t="shared" si="10"/>
        <v>0.50210667730091518</v>
      </c>
      <c r="G80" s="303">
        <f t="shared" si="10"/>
        <v>0.49867353893150523</v>
      </c>
      <c r="H80" s="303">
        <f t="shared" si="10"/>
        <v>0.51656302333530713</v>
      </c>
      <c r="I80" s="303">
        <f t="shared" si="10"/>
        <v>0.52046937248429925</v>
      </c>
      <c r="J80" s="303">
        <f t="shared" si="10"/>
        <v>0.52530284864219523</v>
      </c>
      <c r="K80" s="303">
        <f t="shared" si="10"/>
        <v>0.47456341574655175</v>
      </c>
      <c r="L80" s="303">
        <f t="shared" si="10"/>
        <v>0.64768504839868224</v>
      </c>
      <c r="M80" s="303">
        <f t="shared" si="10"/>
        <v>0.66666194075529361</v>
      </c>
      <c r="N80" s="303">
        <f t="shared" si="10"/>
        <v>0.65628970919474716</v>
      </c>
      <c r="O80" s="303">
        <f t="shared" si="10"/>
        <v>0.64875542232576688</v>
      </c>
      <c r="P80" s="303">
        <f t="shared" si="10"/>
        <v>0.60675885321210876</v>
      </c>
      <c r="Q80" s="303">
        <f t="shared" si="10"/>
        <v>0.60211882010811679</v>
      </c>
      <c r="R80" s="303">
        <f t="shared" si="10"/>
        <v>0.58339863380012358</v>
      </c>
      <c r="S80" s="303">
        <f t="shared" si="10"/>
        <v>0.57646356173149238</v>
      </c>
      <c r="T80" s="303">
        <f t="shared" si="10"/>
        <v>0.64210911165974949</v>
      </c>
      <c r="U80" s="303">
        <f t="shared" si="10"/>
        <v>0.5855176377037975</v>
      </c>
      <c r="V80" s="303">
        <f t="shared" si="10"/>
        <v>0.55537942509495819</v>
      </c>
      <c r="W80" s="303">
        <f t="shared" si="10"/>
        <v>0.66765987167107665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0.39779613451987988</v>
      </c>
      <c r="C81" s="304">
        <f t="shared" si="11"/>
        <v>0.39735934868788858</v>
      </c>
      <c r="D81" s="304">
        <f t="shared" si="11"/>
        <v>0.39346674125417225</v>
      </c>
      <c r="E81" s="304">
        <f t="shared" si="11"/>
        <v>0.39359747609611767</v>
      </c>
      <c r="F81" s="304">
        <f t="shared" si="11"/>
        <v>0.50210667730091518</v>
      </c>
      <c r="G81" s="304">
        <f t="shared" si="11"/>
        <v>0.49867353893150523</v>
      </c>
      <c r="H81" s="304">
        <f t="shared" si="11"/>
        <v>0.51656302333530713</v>
      </c>
      <c r="I81" s="304">
        <f t="shared" si="11"/>
        <v>0.52046937248429925</v>
      </c>
      <c r="J81" s="304">
        <f t="shared" si="11"/>
        <v>0.52530284864219523</v>
      </c>
      <c r="K81" s="304">
        <f t="shared" si="11"/>
        <v>0.47456341574655175</v>
      </c>
      <c r="L81" s="304">
        <f t="shared" si="11"/>
        <v>0.64768504839868224</v>
      </c>
      <c r="M81" s="304">
        <f t="shared" si="11"/>
        <v>0.66666194075529361</v>
      </c>
      <c r="N81" s="304">
        <f t="shared" si="11"/>
        <v>0.65628970919474716</v>
      </c>
      <c r="O81" s="304">
        <f t="shared" si="11"/>
        <v>0.64875542232576688</v>
      </c>
      <c r="P81" s="304">
        <f t="shared" si="11"/>
        <v>0.60675885321210876</v>
      </c>
      <c r="Q81" s="304">
        <f t="shared" si="11"/>
        <v>0.60211882010811679</v>
      </c>
      <c r="R81" s="304">
        <f t="shared" si="11"/>
        <v>0.58339863380012358</v>
      </c>
      <c r="S81" s="304">
        <f t="shared" si="11"/>
        <v>0.57646356173149238</v>
      </c>
      <c r="T81" s="304">
        <f t="shared" si="11"/>
        <v>0.64210911165974949</v>
      </c>
      <c r="U81" s="304">
        <f t="shared" si="11"/>
        <v>0.5855176377037975</v>
      </c>
      <c r="V81" s="304">
        <f t="shared" si="11"/>
        <v>0.55537942509495819</v>
      </c>
      <c r="W81" s="304">
        <f t="shared" si="11"/>
        <v>0.66765987167107665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0.11979247844497611</v>
      </c>
      <c r="C83" s="303">
        <f t="shared" si="13"/>
        <v>0.12371448332909972</v>
      </c>
      <c r="D83" s="303">
        <f t="shared" si="13"/>
        <v>0.12685843951739287</v>
      </c>
      <c r="E83" s="303">
        <f t="shared" si="13"/>
        <v>0.12533302181436159</v>
      </c>
      <c r="F83" s="303">
        <f t="shared" si="13"/>
        <v>0.10030088082135655</v>
      </c>
      <c r="G83" s="303">
        <f t="shared" si="13"/>
        <v>0.10363599610855224</v>
      </c>
      <c r="H83" s="303">
        <f t="shared" si="13"/>
        <v>0.10223379168634644</v>
      </c>
      <c r="I83" s="303">
        <f t="shared" si="13"/>
        <v>0.1039764060347852</v>
      </c>
      <c r="J83" s="303">
        <f t="shared" si="13"/>
        <v>0.1010941562312587</v>
      </c>
      <c r="K83" s="303">
        <f t="shared" si="13"/>
        <v>0.10001599386176202</v>
      </c>
      <c r="L83" s="303">
        <f t="shared" si="13"/>
        <v>5.084555390006882E-2</v>
      </c>
      <c r="M83" s="303">
        <f t="shared" si="13"/>
        <v>1.3831325128579213E-2</v>
      </c>
      <c r="N83" s="303">
        <f t="shared" si="13"/>
        <v>1.9018466013415027E-2</v>
      </c>
      <c r="O83" s="303">
        <f t="shared" si="13"/>
        <v>3.1163301187163709E-2</v>
      </c>
      <c r="P83" s="303">
        <f t="shared" si="13"/>
        <v>3.5713617580609223E-2</v>
      </c>
      <c r="Q83" s="303">
        <f t="shared" si="13"/>
        <v>4.0537547962512181E-2</v>
      </c>
      <c r="R83" s="303">
        <f t="shared" si="13"/>
        <v>5.861150341748967E-2</v>
      </c>
      <c r="S83" s="303">
        <f t="shared" si="13"/>
        <v>4.0001135945157675E-2</v>
      </c>
      <c r="T83" s="303">
        <f t="shared" si="13"/>
        <v>2.9762594497166193E-2</v>
      </c>
      <c r="U83" s="303">
        <f t="shared" si="13"/>
        <v>4.1066430821360224E-2</v>
      </c>
      <c r="V83" s="303">
        <f t="shared" si="13"/>
        <v>5.8852797216044764E-2</v>
      </c>
      <c r="W83" s="303">
        <f t="shared" si="13"/>
        <v>4.5136572128235457E-2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4.7185396035599486E-2</v>
      </c>
      <c r="C84" s="304">
        <f t="shared" si="14"/>
        <v>4.9267095400878758E-2</v>
      </c>
      <c r="D84" s="304">
        <f t="shared" si="14"/>
        <v>5.0699285188220665E-2</v>
      </c>
      <c r="E84" s="304">
        <f t="shared" si="14"/>
        <v>5.000406944106018E-2</v>
      </c>
      <c r="F84" s="304">
        <f t="shared" si="14"/>
        <v>5.1639464400813073E-2</v>
      </c>
      <c r="G84" s="304">
        <f t="shared" si="14"/>
        <v>5.3396586302152396E-2</v>
      </c>
      <c r="H84" s="304">
        <f t="shared" si="14"/>
        <v>5.4732014951600079E-2</v>
      </c>
      <c r="I84" s="304">
        <f t="shared" si="14"/>
        <v>5.5943280147780397E-2</v>
      </c>
      <c r="J84" s="304">
        <f t="shared" si="14"/>
        <v>5.4547135590868101E-2</v>
      </c>
      <c r="K84" s="304">
        <f t="shared" si="14"/>
        <v>4.6052222157272109E-2</v>
      </c>
      <c r="L84" s="304">
        <f t="shared" si="14"/>
        <v>4.8626047259342157E-2</v>
      </c>
      <c r="M84" s="304">
        <f t="shared" si="14"/>
        <v>1.1776081570801516E-2</v>
      </c>
      <c r="N84" s="304">
        <f t="shared" si="14"/>
        <v>1.2641638646193578E-2</v>
      </c>
      <c r="O84" s="304">
        <f t="shared" si="14"/>
        <v>2.1194373430191038E-2</v>
      </c>
      <c r="P84" s="304">
        <f t="shared" si="14"/>
        <v>1.6734607994773887E-2</v>
      </c>
      <c r="Q84" s="304">
        <f t="shared" si="14"/>
        <v>1.7661872479521518E-2</v>
      </c>
      <c r="R84" s="304">
        <f t="shared" si="14"/>
        <v>2.7045405392161461E-2</v>
      </c>
      <c r="S84" s="304">
        <f t="shared" si="14"/>
        <v>1.437522269425923E-2</v>
      </c>
      <c r="T84" s="304">
        <f t="shared" si="14"/>
        <v>1.4385619983665136E-2</v>
      </c>
      <c r="U84" s="304">
        <f t="shared" si="14"/>
        <v>1.2040861201131651E-2</v>
      </c>
      <c r="V84" s="304">
        <f t="shared" si="14"/>
        <v>1.1852364800434487E-2</v>
      </c>
      <c r="W84" s="304">
        <f t="shared" si="14"/>
        <v>2.3066043092590121E-2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7.2607082409376619E-2</v>
      </c>
      <c r="C85" s="304">
        <f t="shared" si="15"/>
        <v>7.4447387928220962E-2</v>
      </c>
      <c r="D85" s="304">
        <f t="shared" si="15"/>
        <v>7.6159154329172196E-2</v>
      </c>
      <c r="E85" s="304">
        <f t="shared" si="15"/>
        <v>7.5328952373301408E-2</v>
      </c>
      <c r="F85" s="304">
        <f t="shared" si="15"/>
        <v>4.8661416420543467E-2</v>
      </c>
      <c r="G85" s="304">
        <f t="shared" si="15"/>
        <v>5.0239409806399841E-2</v>
      </c>
      <c r="H85" s="304">
        <f t="shared" si="15"/>
        <v>4.7501776734746363E-2</v>
      </c>
      <c r="I85" s="304">
        <f t="shared" si="15"/>
        <v>4.8033125887004799E-2</v>
      </c>
      <c r="J85" s="304">
        <f t="shared" si="15"/>
        <v>4.6547020640390603E-2</v>
      </c>
      <c r="K85" s="304">
        <f t="shared" si="15"/>
        <v>5.3963771704489905E-2</v>
      </c>
      <c r="L85" s="304">
        <f t="shared" si="15"/>
        <v>2.2195066407266666E-3</v>
      </c>
      <c r="M85" s="304">
        <f t="shared" si="15"/>
        <v>2.0552435577776977E-3</v>
      </c>
      <c r="N85" s="304">
        <f t="shared" si="15"/>
        <v>6.376827367221451E-3</v>
      </c>
      <c r="O85" s="304">
        <f t="shared" si="15"/>
        <v>9.9689277569726727E-3</v>
      </c>
      <c r="P85" s="304">
        <f t="shared" si="15"/>
        <v>1.8979009585835337E-2</v>
      </c>
      <c r="Q85" s="304">
        <f t="shared" si="15"/>
        <v>2.2875675482990656E-2</v>
      </c>
      <c r="R85" s="304">
        <f t="shared" si="15"/>
        <v>3.1566098025328213E-2</v>
      </c>
      <c r="S85" s="304">
        <f t="shared" si="15"/>
        <v>2.5625913250898441E-2</v>
      </c>
      <c r="T85" s="304">
        <f t="shared" si="15"/>
        <v>1.5376974513501056E-2</v>
      </c>
      <c r="U85" s="304">
        <f t="shared" si="15"/>
        <v>2.9025569620228574E-2</v>
      </c>
      <c r="V85" s="304">
        <f t="shared" si="15"/>
        <v>4.7000432415610277E-2</v>
      </c>
      <c r="W85" s="304">
        <f t="shared" si="15"/>
        <v>2.2070529035645336E-2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2.1359838960473856E-2</v>
      </c>
      <c r="C87" s="303">
        <f t="shared" si="17"/>
        <v>2.1694971215366423E-2</v>
      </c>
      <c r="D87" s="303">
        <f t="shared" si="17"/>
        <v>2.2164833942079243E-2</v>
      </c>
      <c r="E87" s="303">
        <f t="shared" si="17"/>
        <v>2.2165012500431805E-2</v>
      </c>
      <c r="F87" s="303">
        <f t="shared" si="17"/>
        <v>2.0931804697603095E-2</v>
      </c>
      <c r="G87" s="303">
        <f t="shared" si="17"/>
        <v>2.3069483304831443E-2</v>
      </c>
      <c r="H87" s="303">
        <f t="shared" si="17"/>
        <v>2.3106090630721384E-2</v>
      </c>
      <c r="I87" s="303">
        <f t="shared" si="17"/>
        <v>1.9726061125591925E-2</v>
      </c>
      <c r="J87" s="303">
        <f t="shared" si="17"/>
        <v>1.8467041323496979E-2</v>
      </c>
      <c r="K87" s="303">
        <f t="shared" si="17"/>
        <v>1.6879526250167136E-2</v>
      </c>
      <c r="L87" s="303">
        <f t="shared" si="17"/>
        <v>1.5525145494018823E-2</v>
      </c>
      <c r="M87" s="303">
        <f t="shared" si="17"/>
        <v>3.8164693573236124E-3</v>
      </c>
      <c r="N87" s="303">
        <f t="shared" si="17"/>
        <v>4.5503868958518684E-3</v>
      </c>
      <c r="O87" s="303">
        <f t="shared" si="17"/>
        <v>6.8538566988103405E-3</v>
      </c>
      <c r="P87" s="303">
        <f t="shared" si="17"/>
        <v>6.3643127982525444E-3</v>
      </c>
      <c r="Q87" s="303">
        <f t="shared" si="17"/>
        <v>7.0396385473208813E-3</v>
      </c>
      <c r="R87" s="303">
        <f t="shared" si="17"/>
        <v>9.5249107100299595E-3</v>
      </c>
      <c r="S87" s="303">
        <f t="shared" si="17"/>
        <v>6.4530190495103602E-3</v>
      </c>
      <c r="T87" s="303">
        <f t="shared" si="17"/>
        <v>5.7570960727671167E-3</v>
      </c>
      <c r="U87" s="303">
        <f t="shared" si="17"/>
        <v>6.2078012069049955E-3</v>
      </c>
      <c r="V87" s="303">
        <f t="shared" si="17"/>
        <v>7.4895465314960058E-3</v>
      </c>
      <c r="W87" s="303">
        <f t="shared" si="17"/>
        <v>1.0475398565935422E-2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1.5897237149110097E-2</v>
      </c>
      <c r="C88" s="304">
        <f t="shared" si="18"/>
        <v>1.6093913816378012E-2</v>
      </c>
      <c r="D88" s="304">
        <f t="shared" si="18"/>
        <v>1.6434991610103908E-2</v>
      </c>
      <c r="E88" s="304">
        <f t="shared" si="18"/>
        <v>1.6497630503694394E-2</v>
      </c>
      <c r="F88" s="304">
        <f t="shared" si="18"/>
        <v>1.7270757694176627E-2</v>
      </c>
      <c r="G88" s="304">
        <f t="shared" si="18"/>
        <v>1.9289715795886002E-2</v>
      </c>
      <c r="H88" s="304">
        <f t="shared" si="18"/>
        <v>1.9532289246289056E-2</v>
      </c>
      <c r="I88" s="304">
        <f t="shared" si="18"/>
        <v>1.6112283629390937E-2</v>
      </c>
      <c r="J88" s="304">
        <f t="shared" si="18"/>
        <v>1.4965071118577313E-2</v>
      </c>
      <c r="K88" s="304">
        <f t="shared" si="18"/>
        <v>1.2819555965189845E-2</v>
      </c>
      <c r="L88" s="304">
        <f t="shared" si="18"/>
        <v>1.5358160668384215E-2</v>
      </c>
      <c r="M88" s="304">
        <f t="shared" si="18"/>
        <v>3.6618428827572655E-3</v>
      </c>
      <c r="N88" s="304">
        <f t="shared" si="18"/>
        <v>4.0706255892270565E-3</v>
      </c>
      <c r="O88" s="304">
        <f t="shared" si="18"/>
        <v>6.1038433252449988E-3</v>
      </c>
      <c r="P88" s="304">
        <f t="shared" si="18"/>
        <v>4.9364249297257487E-3</v>
      </c>
      <c r="Q88" s="304">
        <f t="shared" si="18"/>
        <v>5.3185845924877293E-3</v>
      </c>
      <c r="R88" s="304">
        <f t="shared" si="18"/>
        <v>7.1500318617294034E-3</v>
      </c>
      <c r="S88" s="304">
        <f t="shared" si="18"/>
        <v>4.5250506544584398E-3</v>
      </c>
      <c r="T88" s="304">
        <f t="shared" si="18"/>
        <v>4.6002077081150001E-3</v>
      </c>
      <c r="U88" s="304">
        <f t="shared" si="18"/>
        <v>4.0240592919034736E-3</v>
      </c>
      <c r="V88" s="304">
        <f t="shared" si="18"/>
        <v>3.9534638419203112E-3</v>
      </c>
      <c r="W88" s="304">
        <f t="shared" si="18"/>
        <v>8.8149198924072462E-3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5.4626018113637584E-3</v>
      </c>
      <c r="C89" s="304">
        <f t="shared" si="19"/>
        <v>5.6010573989884105E-3</v>
      </c>
      <c r="D89" s="304">
        <f t="shared" si="19"/>
        <v>5.7298423319753359E-3</v>
      </c>
      <c r="E89" s="304">
        <f t="shared" si="19"/>
        <v>5.6673819967374105E-3</v>
      </c>
      <c r="F89" s="304">
        <f t="shared" si="19"/>
        <v>3.6610470034264663E-3</v>
      </c>
      <c r="G89" s="304">
        <f t="shared" si="19"/>
        <v>3.7797675089454434E-3</v>
      </c>
      <c r="H89" s="304">
        <f t="shared" si="19"/>
        <v>3.5738013844323281E-3</v>
      </c>
      <c r="I89" s="304">
        <f t="shared" si="19"/>
        <v>3.6137774962009882E-3</v>
      </c>
      <c r="J89" s="304">
        <f t="shared" si="19"/>
        <v>3.5019702049196681E-3</v>
      </c>
      <c r="K89" s="304">
        <f t="shared" si="19"/>
        <v>4.0599702849772948E-3</v>
      </c>
      <c r="L89" s="304">
        <f t="shared" si="19"/>
        <v>1.6698482563460817E-4</v>
      </c>
      <c r="M89" s="304">
        <f t="shared" si="19"/>
        <v>1.5462647456634723E-4</v>
      </c>
      <c r="N89" s="304">
        <f t="shared" si="19"/>
        <v>4.7976130662481147E-4</v>
      </c>
      <c r="O89" s="304">
        <f t="shared" si="19"/>
        <v>7.5001337356534207E-4</v>
      </c>
      <c r="P89" s="304">
        <f t="shared" si="19"/>
        <v>1.4278878685267964E-3</v>
      </c>
      <c r="Q89" s="304">
        <f t="shared" si="19"/>
        <v>1.7210539548331519E-3</v>
      </c>
      <c r="R89" s="304">
        <f t="shared" si="19"/>
        <v>2.3748788483005552E-3</v>
      </c>
      <c r="S89" s="304">
        <f t="shared" si="19"/>
        <v>1.9279683950519202E-3</v>
      </c>
      <c r="T89" s="304">
        <f t="shared" si="19"/>
        <v>1.1568883646521171E-3</v>
      </c>
      <c r="U89" s="304">
        <f t="shared" si="19"/>
        <v>2.1837419150015215E-3</v>
      </c>
      <c r="V89" s="304">
        <f t="shared" si="19"/>
        <v>3.536082689575695E-3</v>
      </c>
      <c r="W89" s="304">
        <f t="shared" si="19"/>
        <v>1.6604786735281759E-3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4.0703129697867615E-2</v>
      </c>
      <c r="C91" s="303">
        <f t="shared" si="21"/>
        <v>2.9677340700122956E-2</v>
      </c>
      <c r="D91" s="303">
        <f t="shared" si="21"/>
        <v>2.3477772358429141E-2</v>
      </c>
      <c r="E91" s="303">
        <f t="shared" si="21"/>
        <v>2.8329999532430074E-2</v>
      </c>
      <c r="F91" s="303">
        <f t="shared" si="21"/>
        <v>8.6068332330849609E-2</v>
      </c>
      <c r="G91" s="303">
        <f t="shared" si="21"/>
        <v>7.6465663126058833E-2</v>
      </c>
      <c r="H91" s="303">
        <f t="shared" si="21"/>
        <v>7.8804703866822243E-2</v>
      </c>
      <c r="I91" s="303">
        <f t="shared" si="21"/>
        <v>7.5043976587883698E-2</v>
      </c>
      <c r="J91" s="303">
        <f t="shared" si="21"/>
        <v>7.8069235773260942E-2</v>
      </c>
      <c r="K91" s="303">
        <f t="shared" si="21"/>
        <v>8.0677139265760325E-2</v>
      </c>
      <c r="L91" s="303">
        <f t="shared" si="21"/>
        <v>0.20237589615303084</v>
      </c>
      <c r="M91" s="303">
        <f t="shared" si="21"/>
        <v>0.16499930962702974</v>
      </c>
      <c r="N91" s="303">
        <f t="shared" si="21"/>
        <v>0.14989975061566285</v>
      </c>
      <c r="O91" s="303">
        <f t="shared" si="21"/>
        <v>0.13915012727830692</v>
      </c>
      <c r="P91" s="303">
        <f t="shared" si="21"/>
        <v>0.13729320120094859</v>
      </c>
      <c r="Q91" s="303">
        <f t="shared" si="21"/>
        <v>0.11323719821000204</v>
      </c>
      <c r="R91" s="303">
        <f t="shared" si="21"/>
        <v>8.46239191081989E-2</v>
      </c>
      <c r="S91" s="303">
        <f t="shared" si="21"/>
        <v>0.12597498511947255</v>
      </c>
      <c r="T91" s="303">
        <f t="shared" si="21"/>
        <v>0.11320059158284397</v>
      </c>
      <c r="U91" s="303">
        <f t="shared" si="21"/>
        <v>0.10113064189816319</v>
      </c>
      <c r="V91" s="303">
        <f t="shared" si="21"/>
        <v>2.3448440527111251E-2</v>
      </c>
      <c r="W91" s="303">
        <f t="shared" si="21"/>
        <v>3.1419509331064556E-2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1.3659238742853128</v>
      </c>
      <c r="C96" s="322">
        <f>IF(C$5=0,0,C$5/OIS_fec!C$5)</f>
        <v>1.4478699469080079</v>
      </c>
      <c r="D96" s="322">
        <f>IF(D$5=0,0,D$5/OIS_fec!D$5)</f>
        <v>1.4493384449973108</v>
      </c>
      <c r="E96" s="322">
        <f>IF(E$5=0,0,E$5/OIS_fec!E$5)</f>
        <v>1.4098828842414313</v>
      </c>
      <c r="F96" s="322">
        <f>IF(F$5=0,0,F$5/OIS_fec!F$5)</f>
        <v>0.61239480740052865</v>
      </c>
      <c r="G96" s="322">
        <f>IF(G$5=0,0,G$5/OIS_fec!G$5)</f>
        <v>0.65051044524798274</v>
      </c>
      <c r="H96" s="322">
        <f>IF(H$5=0,0,H$5/OIS_fec!H$5)</f>
        <v>0.56547025714028798</v>
      </c>
      <c r="I96" s="322">
        <f>IF(I$5=0,0,I$5/OIS_fec!I$5)</f>
        <v>0.5501946911450154</v>
      </c>
      <c r="J96" s="322">
        <f>IF(J$5=0,0,J$5/OIS_fec!J$5)</f>
        <v>0.46009706720520699</v>
      </c>
      <c r="K96" s="322">
        <f>IF(K$5=0,0,K$5/OIS_fec!K$5)</f>
        <v>0.42847578808906878</v>
      </c>
      <c r="L96" s="322">
        <f>IF(L$5=0,0,L$5/OIS_fec!L$5)</f>
        <v>0.21048981416741033</v>
      </c>
      <c r="M96" s="322">
        <f>IF(M$5=0,0,M$5/OIS_fec!M$5)</f>
        <v>0.47985599477059016</v>
      </c>
      <c r="N96" s="322">
        <f>IF(N$5=0,0,N$5/OIS_fec!N$5)</f>
        <v>0.43251838224969003</v>
      </c>
      <c r="O96" s="322">
        <f>IF(O$5=0,0,O$5/OIS_fec!O$5)</f>
        <v>0.48441125290713294</v>
      </c>
      <c r="P96" s="322">
        <f>IF(P$5=0,0,P$5/OIS_fec!P$5)</f>
        <v>0.50759531315280215</v>
      </c>
      <c r="Q96" s="322">
        <f>IF(Q$5=0,0,Q$5/OIS_fec!Q$5)</f>
        <v>0.50000502846018713</v>
      </c>
      <c r="R96" s="322">
        <f>IF(R$5=0,0,R$5/OIS_fec!R$5)</f>
        <v>0.63286254809354792</v>
      </c>
      <c r="S96" s="322">
        <f>IF(S$5=0,0,S$5/OIS_fec!S$5)</f>
        <v>0.53656660128853628</v>
      </c>
      <c r="T96" s="322">
        <f>IF(T$5=0,0,T$5/OIS_fec!T$5)</f>
        <v>0.47482314474992049</v>
      </c>
      <c r="U96" s="322">
        <f>IF(U$5=0,0,U$5/OIS_fec!U$5)</f>
        <v>0.40417905199960685</v>
      </c>
      <c r="V96" s="322">
        <f>IF(V$5=0,0,V$5/OIS_fec!V$5)</f>
        <v>0.43224386027181672</v>
      </c>
      <c r="W96" s="322">
        <f>IF(W$5=0,0,W$5/OIS_fec!W$5)</f>
        <v>0.86588419557717744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0.71561694348460403</v>
      </c>
      <c r="C101" s="334">
        <f>IF(C$10=0,0,C$10/OIS_fec!C$10)</f>
        <v>0.80666769986591969</v>
      </c>
      <c r="D101" s="334">
        <f>IF(D$10=0,0,D$10/OIS_fec!D$10)</f>
        <v>0.82200451999533986</v>
      </c>
      <c r="E101" s="334">
        <f>IF(E$10=0,0,E$10/OIS_fec!E$10)</f>
        <v>0.78756390544890753</v>
      </c>
      <c r="F101" s="334">
        <f>IF(F$10=0,0,F$10/OIS_fec!F$10)</f>
        <v>5.3986534318165587E-2</v>
      </c>
      <c r="G101" s="334">
        <f>IF(G$10=0,0,G$10/OIS_fec!G$10)</f>
        <v>0.11086045357353176</v>
      </c>
      <c r="H101" s="334">
        <f>IF(H$10=0,0,H$10/OIS_fec!H$10)</f>
        <v>6.9733626207031815E-2</v>
      </c>
      <c r="I101" s="334">
        <f>IF(I$10=0,0,I$10/OIS_fec!I$10)</f>
        <v>1.6870792948219384E-2</v>
      </c>
      <c r="J101" s="334">
        <f>IF(J$10=0,0,J$10/OIS_fec!J$10)</f>
        <v>1.2185337843313049E-2</v>
      </c>
      <c r="K101" s="334">
        <f>IF(K$10=0,0,K$10/OIS_fec!K$10)</f>
        <v>6.8573275940756687E-3</v>
      </c>
      <c r="L101" s="334">
        <f>IF(L$10=0,0,L$10/OIS_fec!L$10)</f>
        <v>6.7728549717365315E-3</v>
      </c>
      <c r="M101" s="334">
        <f>IF(M$10=0,0,M$10/OIS_fec!M$10)</f>
        <v>9.792879982770096E-2</v>
      </c>
      <c r="N101" s="334">
        <f>IF(N$10=0,0,N$10/OIS_fec!N$10)</f>
        <v>8.5165907139538782E-2</v>
      </c>
      <c r="O101" s="334">
        <f>IF(O$10=0,0,O$10/OIS_fec!O$10)</f>
        <v>9.5181546228802039E-2</v>
      </c>
      <c r="P101" s="334">
        <f>IF(P$10=0,0,P$10/OIS_fec!P$10)</f>
        <v>9.8169302760981042E-2</v>
      </c>
      <c r="Q101" s="334">
        <f>IF(Q$10=0,0,Q$10/OIS_fec!Q$10)</f>
        <v>8.2855840539078879E-2</v>
      </c>
      <c r="R101" s="334">
        <f>IF(R$10=0,0,R$10/OIS_fec!R$10)</f>
        <v>9.0815966967733044E-2</v>
      </c>
      <c r="S101" s="334">
        <f>IF(S$10=0,0,S$10/OIS_fec!S$10)</f>
        <v>9.610731511166927E-2</v>
      </c>
      <c r="T101" s="334">
        <f>IF(T$10=0,0,T$10/OIS_fec!T$10)</f>
        <v>8.1172673204093729E-2</v>
      </c>
      <c r="U101" s="334">
        <f>IF(U$10=0,0,U$10/OIS_fec!U$10)</f>
        <v>4.9354633732181005E-2</v>
      </c>
      <c r="V101" s="334">
        <f>IF(V$10=0,0,V$10/OIS_fec!V$10)</f>
        <v>4.3648338140019512E-2</v>
      </c>
      <c r="W101" s="334">
        <f>IF(W$10=0,0,W$10/OIS_fec!W$10)</f>
        <v>0.41605037688969737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2.9026138367461614</v>
      </c>
      <c r="C102" s="350">
        <f>IF(C$16=0,0,C$16/OIS_fec!C$16)</f>
        <v>2.9362422390845118</v>
      </c>
      <c r="D102" s="350">
        <f>IF(D$16=0,0,D$16/OIS_fec!D$16)</f>
        <v>2.942130522425324</v>
      </c>
      <c r="E102" s="350">
        <f>IF(E$16=0,0,E$16/OIS_fec!E$16)</f>
        <v>2.9025412285389369</v>
      </c>
      <c r="F102" s="350">
        <f>IF(F$16=0,0,F$16/OIS_fec!F$16)</f>
        <v>0.95609943349184146</v>
      </c>
      <c r="G102" s="350">
        <f>IF(G$16=0,0,G$16/OIS_fec!G$16)</f>
        <v>1.0102380230623029</v>
      </c>
      <c r="H102" s="350">
        <f>IF(H$16=0,0,H$16/OIS_fec!H$16)</f>
        <v>0.75577833357032653</v>
      </c>
      <c r="I102" s="350">
        <f>IF(I$16=0,0,I$16/OIS_fec!I$16)</f>
        <v>0.82732292753436609</v>
      </c>
      <c r="J102" s="350">
        <f>IF(J$16=0,0,J$16/OIS_fec!J$16)</f>
        <v>0.52088270986116925</v>
      </c>
      <c r="K102" s="350">
        <f>IF(K$16=0,0,K$16/OIS_fec!K$16)</f>
        <v>0.58848681968568894</v>
      </c>
      <c r="L102" s="350">
        <f>IF(L$16=0,0,L$16/OIS_fec!L$16)</f>
        <v>5.7043289945069978E-2</v>
      </c>
      <c r="M102" s="350">
        <f>IF(M$16=0,0,M$16/OIS_fec!M$16)</f>
        <v>0.68940685454042838</v>
      </c>
      <c r="N102" s="350">
        <f>IF(N$16=0,0,N$16/OIS_fec!N$16)</f>
        <v>0.73050741257059171</v>
      </c>
      <c r="O102" s="350">
        <f>IF(O$16=0,0,O$16/OIS_fec!O$16)</f>
        <v>0.83240818174528741</v>
      </c>
      <c r="P102" s="350">
        <f>IF(P$16=0,0,P$16/OIS_fec!P$16)</f>
        <v>0.99851039913264172</v>
      </c>
      <c r="Q102" s="350">
        <f>IF(Q$16=0,0,Q$16/OIS_fec!Q$16)</f>
        <v>1.1478127711490222</v>
      </c>
      <c r="R102" s="350">
        <f>IF(R$16=0,0,R$16/OIS_fec!R$16)</f>
        <v>1.5427651302195409</v>
      </c>
      <c r="S102" s="350">
        <f>IF(S$16=0,0,S$16/OIS_fec!S$16)</f>
        <v>1.298561921451185</v>
      </c>
      <c r="T102" s="350">
        <f>IF(T$16=0,0,T$16/OIS_fec!T$16)</f>
        <v>1.0482549376388968</v>
      </c>
      <c r="U102" s="350">
        <f>IF(U$16=0,0,U$16/OIS_fec!U$16)</f>
        <v>0.60942734787761055</v>
      </c>
      <c r="V102" s="350">
        <f>IF(V$16=0,0,V$16/OIS_fec!V$16)</f>
        <v>1.1587702879058703</v>
      </c>
      <c r="W102" s="350">
        <f>IF(W$16=0,0,W$16/OIS_fec!W$16)</f>
        <v>1.7071410202069524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2.4049176420705005</v>
      </c>
      <c r="C103" s="350">
        <f>IF(C$27=0,0,C$27/OIS_fec!C$27)</f>
        <v>2.4723284550757159</v>
      </c>
      <c r="D103" s="350">
        <f>IF(D$27=0,0,D$27/OIS_fec!D$27)</f>
        <v>2.4714868837351931</v>
      </c>
      <c r="E103" s="350">
        <f>IF(E$27=0,0,E$27/OIS_fec!E$27)</f>
        <v>2.4284991841816685</v>
      </c>
      <c r="F103" s="350">
        <f>IF(F$27=0,0,F$27/OIS_fec!F$27)</f>
        <v>2.1209896654516136</v>
      </c>
      <c r="G103" s="350">
        <f>IF(G$27=0,0,G$27/OIS_fec!G$27)</f>
        <v>2.0698541535401547</v>
      </c>
      <c r="H103" s="350">
        <f>IF(H$27=0,0,H$27/OIS_fec!H$27)</f>
        <v>2.0409407247838138</v>
      </c>
      <c r="I103" s="350">
        <f>IF(I$27=0,0,I$27/OIS_fec!I$27)</f>
        <v>2.1872009675503219</v>
      </c>
      <c r="J103" s="350">
        <f>IF(J$27=0,0,J$27/OIS_fec!J$27)</f>
        <v>2.1586173831189228</v>
      </c>
      <c r="K103" s="350">
        <f>IF(K$27=0,0,K$27/OIS_fec!K$27)</f>
        <v>2.0117222669907697</v>
      </c>
      <c r="L103" s="350">
        <f>IF(L$27=0,0,L$27/OIS_fec!L$27)</f>
        <v>1.7363474044821181</v>
      </c>
      <c r="M103" s="350">
        <f>IF(M$27=0,0,M$27/OIS_fec!M$27)</f>
        <v>1.8943167357967501</v>
      </c>
      <c r="N103" s="350">
        <f>IF(N$27=0,0,N$27/OIS_fec!N$27)</f>
        <v>1.818502175562694</v>
      </c>
      <c r="O103" s="350">
        <f>IF(O$27=0,0,O$27/OIS_fec!O$27)</f>
        <v>1.9068550047944663</v>
      </c>
      <c r="P103" s="350">
        <f>IF(P$27=0,0,P$27/OIS_fec!P$27)</f>
        <v>1.8943508787887815</v>
      </c>
      <c r="Q103" s="350">
        <f>IF(Q$27=0,0,Q$27/OIS_fec!Q$27)</f>
        <v>1.8694786655208238</v>
      </c>
      <c r="R103" s="350">
        <f>IF(R$27=0,0,R$27/OIS_fec!R$27)</f>
        <v>2.0577287947500733</v>
      </c>
      <c r="S103" s="350">
        <f>IF(S$27=0,0,S$27/OIS_fec!S$27)</f>
        <v>1.8791988304602238</v>
      </c>
      <c r="T103" s="350">
        <f>IF(T$27=0,0,T$27/OIS_fec!T$27)</f>
        <v>1.8674197349288024</v>
      </c>
      <c r="U103" s="350">
        <f>IF(U$27=0,0,U$27/OIS_fec!U$27)</f>
        <v>1.785035621071944</v>
      </c>
      <c r="V103" s="350">
        <f>IF(V$27=0,0,V$27/OIS_fec!V$27)</f>
        <v>1.7397468383975174</v>
      </c>
      <c r="W103" s="350">
        <f>IF(W$27=0,0,W$27/OIS_fec!W$27)</f>
        <v>2.101751328294585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2.6793000429900293</v>
      </c>
      <c r="C104" s="350">
        <f>IF(C$35=0,0,C$35/OIS_fec!C$35)</f>
        <v>2.7411882146551987</v>
      </c>
      <c r="D104" s="350">
        <f>IF(D$35=0,0,D$35/OIS_fec!D$35)</f>
        <v>2.7555995016299062</v>
      </c>
      <c r="E104" s="350">
        <f>IF(E$35=0,0,E$35/OIS_fec!E$35)</f>
        <v>2.711508466838521</v>
      </c>
      <c r="F104" s="350">
        <f>IF(F$35=0,0,F$35/OIS_fec!F$35)</f>
        <v>1.291994040621816</v>
      </c>
      <c r="G104" s="350">
        <f>IF(G$35=0,0,G$35/OIS_fec!G$35)</f>
        <v>1.3368015179217423</v>
      </c>
      <c r="H104" s="350">
        <f>IF(H$35=0,0,H$35/OIS_fec!H$35)</f>
        <v>1.1191271938116401</v>
      </c>
      <c r="I104" s="350">
        <f>IF(I$35=0,0,I$35/OIS_fec!I$35)</f>
        <v>1.2346377293003556</v>
      </c>
      <c r="J104" s="350">
        <f>IF(J$35=0,0,J$35/OIS_fec!J$35)</f>
        <v>0.84542343223527605</v>
      </c>
      <c r="K104" s="350">
        <f>IF(K$35=0,0,K$35/OIS_fec!K$35)</f>
        <v>0.81203525872494553</v>
      </c>
      <c r="L104" s="350">
        <f>IF(L$35=0,0,L$35/OIS_fec!L$35)</f>
        <v>0.17234111162750293</v>
      </c>
      <c r="M104" s="350">
        <f>IF(M$35=0,0,M$35/OIS_fec!M$35)</f>
        <v>0.3401336580455771</v>
      </c>
      <c r="N104" s="350">
        <f>IF(N$35=0,0,N$35/OIS_fec!N$35)</f>
        <v>0.41894150793115503</v>
      </c>
      <c r="O104" s="350">
        <f>IF(O$35=0,0,O$35/OIS_fec!O$35)</f>
        <v>0.7126226132259661</v>
      </c>
      <c r="P104" s="350">
        <f>IF(P$35=0,0,P$35/OIS_fec!P$35)</f>
        <v>0.83397471083130414</v>
      </c>
      <c r="Q104" s="350">
        <f>IF(Q$35=0,0,Q$35/OIS_fec!Q$35)</f>
        <v>0.94606858209440325</v>
      </c>
      <c r="R104" s="350">
        <f>IF(R$35=0,0,R$35/OIS_fec!R$35)</f>
        <v>1.5140474297336592</v>
      </c>
      <c r="S104" s="350">
        <f>IF(S$35=0,0,S$35/OIS_fec!S$35)</f>
        <v>1.0267426155447152</v>
      </c>
      <c r="T104" s="350">
        <f>IF(T$35=0,0,T$35/OIS_fec!T$35)</f>
        <v>0.74421454142250931</v>
      </c>
      <c r="U104" s="350">
        <f>IF(U$35=0,0,U$35/OIS_fec!U$35)</f>
        <v>0.48966042483157396</v>
      </c>
      <c r="V104" s="350">
        <f>IF(V$35=0,0,V$35/OIS_fec!V$35)</f>
        <v>0.96758968651734245</v>
      </c>
      <c r="W104" s="350">
        <f>IF(W$35=0,0,W$35/OIS_fec!W$35)</f>
        <v>1.5293116752420008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0.97683207887410439</v>
      </c>
      <c r="C105" s="350">
        <f>IF(C$54=0,0,C$54/OIS_fec!C$54)</f>
        <v>1.0463596550997742</v>
      </c>
      <c r="D105" s="350">
        <f>IF(D$54=0,0,D$54/OIS_fec!D$54)</f>
        <v>1.0612772280177756</v>
      </c>
      <c r="E105" s="350">
        <f>IF(E$54=0,0,E$54/OIS_fec!E$54)</f>
        <v>1.03813600676228</v>
      </c>
      <c r="F105" s="350">
        <f>IF(F$54=0,0,F$54/OIS_fec!F$54)</f>
        <v>0.44635171925690581</v>
      </c>
      <c r="G105" s="350">
        <f>IF(G$54=0,0,G$54/OIS_fec!G$54)</f>
        <v>0.51960780240639248</v>
      </c>
      <c r="H105" s="350">
        <f>IF(H$54=0,0,H$54/OIS_fec!H$54)</f>
        <v>0.46044454646728739</v>
      </c>
      <c r="I105" s="350">
        <f>IF(I$54=0,0,I$54/OIS_fec!I$54)</f>
        <v>0.37770390340554766</v>
      </c>
      <c r="J105" s="350">
        <f>IF(J$54=0,0,J$54/OIS_fec!J$54)</f>
        <v>0.31645277626029378</v>
      </c>
      <c r="K105" s="350">
        <f>IF(K$54=0,0,K$54/OIS_fec!K$54)</f>
        <v>0.26943285800282857</v>
      </c>
      <c r="L105" s="350">
        <f>IF(L$54=0,0,L$54/OIS_fec!L$54)</f>
        <v>0.1310316697316323</v>
      </c>
      <c r="M105" s="350">
        <f>IF(M$54=0,0,M$54/OIS_fec!M$54)</f>
        <v>6.8622296126304605E-2</v>
      </c>
      <c r="N105" s="350">
        <f>IF(N$54=0,0,N$54/OIS_fec!N$54)</f>
        <v>7.0739781703457252E-2</v>
      </c>
      <c r="O105" s="350">
        <f>IF(O$54=0,0,O$54/OIS_fec!O$54)</f>
        <v>0.11832472801514117</v>
      </c>
      <c r="P105" s="350">
        <f>IF(P$54=0,0,P$54/OIS_fec!P$54)</f>
        <v>0.11648403649406736</v>
      </c>
      <c r="Q105" s="350">
        <f>IF(Q$54=0,0,Q$54/OIS_fec!Q$54)</f>
        <v>0.12551162183340461</v>
      </c>
      <c r="R105" s="350">
        <f>IF(R$54=0,0,R$54/OIS_fec!R$54)</f>
        <v>0.21596990668504246</v>
      </c>
      <c r="S105" s="350">
        <f>IF(S$54=0,0,S$54/OIS_fec!S$54)</f>
        <v>0.12498837600127917</v>
      </c>
      <c r="T105" s="350">
        <f>IF(T$54=0,0,T$54/OIS_fec!T$54)</f>
        <v>9.754857231835215E-2</v>
      </c>
      <c r="U105" s="350">
        <f>IF(U$54=0,0,U$54/OIS_fec!U$54)</f>
        <v>9.455795106159251E-2</v>
      </c>
      <c r="V105" s="350">
        <f>IF(V$54=0,0,V$54/OIS_fec!V$54)</f>
        <v>0.11474288024557396</v>
      </c>
      <c r="W105" s="350">
        <f>IF(W$54=0,0,W$54/OIS_fec!W$54)</f>
        <v>0.36151416721951413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3.1024187999999997</v>
      </c>
      <c r="C106" s="350">
        <f>IF(C$68=0,0,C$68/OIS_fec!C$68)</f>
        <v>3.102418800000001</v>
      </c>
      <c r="D106" s="350">
        <f>IF(D$68=0,0,D$68/OIS_fec!D$68)</f>
        <v>3.1024188000000001</v>
      </c>
      <c r="E106" s="350">
        <f>IF(E$68=0,0,E$68/OIS_fec!E$68)</f>
        <v>3.1024187999999993</v>
      </c>
      <c r="F106" s="350">
        <f>IF(F$68=0,0,F$68/OIS_fec!F$68)</f>
        <v>3.102418800000001</v>
      </c>
      <c r="G106" s="350">
        <f>IF(G$68=0,0,G$68/OIS_fec!G$68)</f>
        <v>3.1024187999999993</v>
      </c>
      <c r="H106" s="350">
        <f>IF(H$68=0,0,H$68/OIS_fec!H$68)</f>
        <v>3.1024188000000001</v>
      </c>
      <c r="I106" s="350">
        <f>IF(I$68=0,0,I$68/OIS_fec!I$68)</f>
        <v>3.1024187999999993</v>
      </c>
      <c r="J106" s="350">
        <f>IF(J$68=0,0,J$68/OIS_fec!J$68)</f>
        <v>3.1024187999999984</v>
      </c>
      <c r="K106" s="350">
        <f>IF(K$68=0,0,K$68/OIS_fec!K$68)</f>
        <v>3.1024188000000001</v>
      </c>
      <c r="L106" s="350">
        <f>IF(L$68=0,0,L$68/OIS_fec!L$68)</f>
        <v>3.1024187999999988</v>
      </c>
      <c r="M106" s="350">
        <f>IF(M$68=0,0,M$68/OIS_fec!M$68)</f>
        <v>3.1024188000000006</v>
      </c>
      <c r="N106" s="350">
        <f>IF(N$68=0,0,N$68/OIS_fec!N$68)</f>
        <v>3.1024187999999993</v>
      </c>
      <c r="O106" s="350">
        <f>IF(O$68=0,0,O$68/OIS_fec!O$68)</f>
        <v>3.1024187999999988</v>
      </c>
      <c r="P106" s="350">
        <f>IF(P$68=0,0,P$68/OIS_fec!P$68)</f>
        <v>3.1024187999999993</v>
      </c>
      <c r="Q106" s="350">
        <f>IF(Q$68=0,0,Q$68/OIS_fec!Q$68)</f>
        <v>3.1024187999999993</v>
      </c>
      <c r="R106" s="350">
        <f>IF(R$68=0,0,R$68/OIS_fec!R$68)</f>
        <v>3.1024188000000006</v>
      </c>
      <c r="S106" s="350">
        <f>IF(S$68=0,0,S$68/OIS_fec!S$68)</f>
        <v>3.1024188000000001</v>
      </c>
      <c r="T106" s="350">
        <f>IF(T$68=0,0,T$68/OIS_fec!T$68)</f>
        <v>3.1024187999999988</v>
      </c>
      <c r="U106" s="350">
        <f>IF(U$68=0,0,U$68/OIS_fec!U$68)</f>
        <v>3.1024188000000006</v>
      </c>
      <c r="V106" s="350">
        <f>IF(V$68=0,0,V$68/OIS_fec!V$68)</f>
        <v>3.1024187999999997</v>
      </c>
      <c r="W106" s="350">
        <f>IF(W$68=0,0,W$68/OIS_fec!W$68)</f>
        <v>3.1024188000000006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87A290-5B1A-4108-BF8B-49ABF4392F6A}"/>
</file>

<file path=customXml/itemProps2.xml><?xml version="1.0" encoding="utf-8"?>
<ds:datastoreItem xmlns:ds="http://schemas.openxmlformats.org/officeDocument/2006/customXml" ds:itemID="{5DD4F3E0-BFCF-4884-B1AD-9D16984939CA}"/>
</file>

<file path=customXml/itemProps3.xml><?xml version="1.0" encoding="utf-8"?>
<ds:datastoreItem xmlns:ds="http://schemas.openxmlformats.org/officeDocument/2006/customXml" ds:itemID="{0FE06B51-C122-47CD-B005-31360E2E2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2024-05-20T16:52:12Z</dcterms:created>
  <dcterms:modified xsi:type="dcterms:W3CDTF">2024-05-20T16:52:13Z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